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triana_carcano\Documents\Next\4. Trimestrales\Trimestral 2016\1T\Transversales\Finales\Final\"/>
    </mc:Choice>
  </mc:AlternateContent>
  <bookViews>
    <workbookView xWindow="-15" yWindow="-15" windowWidth="13545" windowHeight="12015"/>
  </bookViews>
  <sheets>
    <sheet name="Anexo 10" sheetId="4" r:id="rId1"/>
    <sheet name="Anexo 11" sheetId="5" r:id="rId2"/>
    <sheet name="Anexo 12" sheetId="6" r:id="rId3"/>
    <sheet name="Anexo 13" sheetId="9" r:id="rId4"/>
    <sheet name="Anexo 14" sheetId="15" r:id="rId5"/>
    <sheet name="Anexo 15" sheetId="11" r:id="rId6"/>
    <sheet name="Anexo 16 " sheetId="8" r:id="rId7"/>
    <sheet name="Anexo 17" sheetId="10" r:id="rId8"/>
    <sheet name="Anexo 18" sheetId="14" r:id="rId9"/>
    <sheet name="Anexo 19" sheetId="1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a" localSheetId="1">#N/A</definedName>
    <definedName name="\a">#N/A</definedName>
    <definedName name="\b" localSheetId="1">#N/A</definedName>
    <definedName name="\b">#N/A</definedName>
    <definedName name="\c" localSheetId="0">#REF!</definedName>
    <definedName name="\c" localSheetId="1">#REF!</definedName>
    <definedName name="\c" localSheetId="3">#REF!</definedName>
    <definedName name="\c" localSheetId="4">#REF!</definedName>
    <definedName name="\c" localSheetId="5">#REF!</definedName>
    <definedName name="\c" localSheetId="6">#REF!</definedName>
    <definedName name="\c" localSheetId="7">#REF!</definedName>
    <definedName name="\c" localSheetId="8">#REF!</definedName>
    <definedName name="\c" localSheetId="9">#REF!</definedName>
    <definedName name="\p" localSheetId="1">#N/A</definedName>
    <definedName name="\p">#N/A</definedName>
    <definedName name="\s">#N/A</definedName>
    <definedName name="\z" localSheetId="0">#REF!</definedName>
    <definedName name="\z" localSheetId="1">#REF!</definedName>
    <definedName name="\z" localSheetId="3">#REF!</definedName>
    <definedName name="\z" localSheetId="4">#REF!</definedName>
    <definedName name="\z" localSheetId="5">#REF!</definedName>
    <definedName name="\z" localSheetId="6">#REF!</definedName>
    <definedName name="\z" localSheetId="7">#REF!</definedName>
    <definedName name="\z" localSheetId="8">#REF!</definedName>
    <definedName name="\z" localSheetId="9">#REF!</definedName>
    <definedName name="_________ABR1" localSheetId="0">[1]!ABR&amp;[1]!MAY&amp;[1]!JUN&amp;[1]!JUL&amp;[1]!AGO&amp;[1]!SEP</definedName>
    <definedName name="_________ABR1" localSheetId="1">[2]!ABR&amp;[2]!MAY&amp;[2]!JUN&amp;[2]!JUL&amp;[2]!AGO&amp;[2]!SEP</definedName>
    <definedName name="_________ABR1" localSheetId="4">[2]!ABR&amp;[2]!MAY&amp;[2]!JUN&amp;[2]!JUL&amp;[2]!AGO&amp;[2]!SEP</definedName>
    <definedName name="_________ABR1" localSheetId="5">[2]!ABR&amp;[2]!MAY&amp;[2]!JUN&amp;[2]!JUL&amp;[2]!AGO&amp;[2]!SEP</definedName>
    <definedName name="_________ABR1" localSheetId="6">[2]!ABR&amp;[2]!MAY&amp;[2]!JUN&amp;[2]!JUL&amp;[2]!AGO&amp;[2]!SEP</definedName>
    <definedName name="_________ABR1" localSheetId="7">[3]!ABR&amp;[3]!MAY&amp;[3]!JUN&amp;[3]!JUL&amp;[3]!AGO&amp;[3]!SEP</definedName>
    <definedName name="_________ABR1" localSheetId="8">[2]!ABR&amp;[2]!MAY&amp;[2]!JUN&amp;[2]!JUL&amp;[2]!AGO&amp;[2]!SEP</definedName>
    <definedName name="_________ABR1" localSheetId="9">[3]!ABR&amp;[3]!MAY&amp;[3]!JUN&amp;[3]!JUL&amp;[3]!AGO&amp;[3]!SEP</definedName>
    <definedName name="_________AGO1" localSheetId="0">[1]!AGO&amp;[1]!SEP&amp;[1]!OCT&amp;[1]!NOV&amp;[1]!DIC</definedName>
    <definedName name="_________AGO1" localSheetId="1">[2]!AGO&amp;[2]!SEP&amp;[2]!OCT&amp;[2]!NOV&amp;[2]!DIC</definedName>
    <definedName name="_________AGO1" localSheetId="4">[2]!AGO&amp;[2]!SEP&amp;[2]!OCT&amp;[2]!NOV&amp;[2]!DIC</definedName>
    <definedName name="_________AGO1" localSheetId="5">[2]!AGO&amp;[2]!SEP&amp;[2]!OCT&amp;[2]!NOV&amp;[2]!DIC</definedName>
    <definedName name="_________AGO1" localSheetId="6">[2]!AGO&amp;[2]!SEP&amp;[2]!OCT&amp;[2]!NOV&amp;[2]!DIC</definedName>
    <definedName name="_________AGO1" localSheetId="7">[3]!AGO&amp;[3]!SEP&amp;[3]!OCT&amp;[3]!NOV&amp;[3]!DIC</definedName>
    <definedName name="_________AGO1" localSheetId="8">[2]!AGO&amp;[2]!SEP&amp;[2]!OCT&amp;[2]!NOV&amp;[2]!DIC</definedName>
    <definedName name="_________AGO1" localSheetId="9">[3]!AGO&amp;[3]!SEP&amp;[3]!OCT&amp;[3]!NOV&amp;[3]!DIC</definedName>
    <definedName name="_________FEB1" localSheetId="0">[1]!FEB&amp;[1]!MAR&amp;[1]!ABR&amp;[1]!MAY&amp;[1]!JUN&amp;[1]!JUL</definedName>
    <definedName name="_________FEB1" localSheetId="1">[2]!FEB&amp;[2]!MAR&amp;[2]!ABR&amp;[2]!MAY&amp;[2]!JUN&amp;[2]!JUL</definedName>
    <definedName name="_________FEB1" localSheetId="4">[2]!FEB&amp;[2]!MAR&amp;[2]!ABR&amp;[2]!MAY&amp;[2]!JUN&amp;[2]!JUL</definedName>
    <definedName name="_________FEB1" localSheetId="5">[2]!FEB&amp;[2]!MAR&amp;[2]!ABR&amp;[2]!MAY&amp;[2]!JUN&amp;[2]!JUL</definedName>
    <definedName name="_________FEB1" localSheetId="6">[2]!FEB&amp;[2]!MAR&amp;[2]!ABR&amp;[2]!MAY&amp;[2]!JUN&amp;[2]!JUL</definedName>
    <definedName name="_________FEB1" localSheetId="7">[3]!FEB&amp;[3]!MAR&amp;[3]!ABR&amp;[3]!MAY&amp;[3]!JUN&amp;[3]!JUL</definedName>
    <definedName name="_________FEB1" localSheetId="8">[2]!FEB&amp;[2]!MAR&amp;[2]!ABR&amp;[2]!MAY&amp;[2]!JUN&amp;[2]!JUL</definedName>
    <definedName name="_________FEB1" localSheetId="9">[3]!FEB&amp;[3]!MAR&amp;[3]!ABR&amp;[3]!MAY&amp;[3]!JUN&amp;[3]!JUL</definedName>
    <definedName name="_________JUL1" localSheetId="0">[1]!JUL&amp;[1]!AGO&amp;[1]!SEP&amp;[1]!OCT&amp;[1]!NOV</definedName>
    <definedName name="_________JUL1" localSheetId="1">[2]!JUL&amp;[2]!AGO&amp;[2]!SEP&amp;[2]!OCT&amp;[2]!NOV</definedName>
    <definedName name="_________JUL1" localSheetId="4">[2]!JUL&amp;[2]!AGO&amp;[2]!SEP&amp;[2]!OCT&amp;[2]!NOV</definedName>
    <definedName name="_________JUL1" localSheetId="5">[2]!JUL&amp;[2]!AGO&amp;[2]!SEP&amp;[2]!OCT&amp;[2]!NOV</definedName>
    <definedName name="_________JUL1" localSheetId="6">[2]!JUL&amp;[2]!AGO&amp;[2]!SEP&amp;[2]!OCT&amp;[2]!NOV</definedName>
    <definedName name="_________JUL1" localSheetId="7">[3]!JUL&amp;[3]!AGO&amp;[3]!SEP&amp;[3]!OCT&amp;[3]!NOV</definedName>
    <definedName name="_________JUL1" localSheetId="8">[2]!JUL&amp;[2]!AGO&amp;[2]!SEP&amp;[2]!OCT&amp;[2]!NOV</definedName>
    <definedName name="_________JUL1" localSheetId="9">[3]!JUL&amp;[3]!AGO&amp;[3]!SEP&amp;[3]!OCT&amp;[3]!NOV</definedName>
    <definedName name="_________JUN1" localSheetId="0">[1]!JUN&amp;[1]!JUL&amp;[1]!AGO&amp;[1]!SEP&amp;[1]!OCT</definedName>
    <definedName name="_________JUN1" localSheetId="1">[2]!JUN&amp;[2]!JUL&amp;[2]!AGO&amp;[2]!SEP&amp;[2]!OCT</definedName>
    <definedName name="_________JUN1" localSheetId="4">[2]!JUN&amp;[2]!JUL&amp;[2]!AGO&amp;[2]!SEP&amp;[2]!OCT</definedName>
    <definedName name="_________JUN1" localSheetId="5">[2]!JUN&amp;[2]!JUL&amp;[2]!AGO&amp;[2]!SEP&amp;[2]!OCT</definedName>
    <definedName name="_________JUN1" localSheetId="6">[2]!JUN&amp;[2]!JUL&amp;[2]!AGO&amp;[2]!SEP&amp;[2]!OCT</definedName>
    <definedName name="_________JUN1" localSheetId="7">[3]!JUN&amp;[3]!JUL&amp;[3]!AGO&amp;[3]!SEP&amp;[3]!OCT</definedName>
    <definedName name="_________JUN1" localSheetId="8">[2]!JUN&amp;[2]!JUL&amp;[2]!AGO&amp;[2]!SEP&amp;[2]!OCT</definedName>
    <definedName name="_________JUN1" localSheetId="9">[3]!JUN&amp;[3]!JUL&amp;[3]!AGO&amp;[3]!SEP&amp;[3]!OCT</definedName>
    <definedName name="_________MAR1" localSheetId="0">[1]!MAR&amp;[1]!ABR&amp;[1]!MAY&amp;[1]!JUN&amp;[1]!JUL&amp;[1]!AGO</definedName>
    <definedName name="_________MAR1" localSheetId="1">[2]!MAR&amp;[2]!ABR&amp;[2]!MAY&amp;[2]!JUN&amp;[2]!JUL&amp;[2]!AGO</definedName>
    <definedName name="_________MAR1" localSheetId="4">[2]!MAR&amp;[2]!ABR&amp;[2]!MAY&amp;[2]!JUN&amp;[2]!JUL&amp;[2]!AGO</definedName>
    <definedName name="_________MAR1" localSheetId="5">[2]!MAR&amp;[2]!ABR&amp;[2]!MAY&amp;[2]!JUN&amp;[2]!JUL&amp;[2]!AGO</definedName>
    <definedName name="_________MAR1" localSheetId="6">[2]!MAR&amp;[2]!ABR&amp;[2]!MAY&amp;[2]!JUN&amp;[2]!JUL&amp;[2]!AGO</definedName>
    <definedName name="_________MAR1" localSheetId="7">[3]!MAR&amp;[3]!ABR&amp;[3]!MAY&amp;[3]!JUN&amp;[3]!JUL&amp;[3]!AGO</definedName>
    <definedName name="_________MAR1" localSheetId="8">[2]!MAR&amp;[2]!ABR&amp;[2]!MAY&amp;[2]!JUN&amp;[2]!JUL&amp;[2]!AGO</definedName>
    <definedName name="_________MAR1" localSheetId="9">[3]!MAR&amp;[3]!ABR&amp;[3]!MAY&amp;[3]!JUN&amp;[3]!JUL&amp;[3]!AGO</definedName>
    <definedName name="_________MAY1" localSheetId="0">[1]!MAY&amp;[1]!JUN&amp;[1]!JUL&amp;[1]!AGO&amp;[1]!SEP</definedName>
    <definedName name="_________MAY1" localSheetId="1">[2]!MAY&amp;[2]!JUN&amp;[2]!JUL&amp;[2]!AGO&amp;[2]!SEP</definedName>
    <definedName name="_________MAY1" localSheetId="4">[2]!MAY&amp;[2]!JUN&amp;[2]!JUL&amp;[2]!AGO&amp;[2]!SEP</definedName>
    <definedName name="_________MAY1" localSheetId="5">[2]!MAY&amp;[2]!JUN&amp;[2]!JUL&amp;[2]!AGO&amp;[2]!SEP</definedName>
    <definedName name="_________MAY1" localSheetId="6">[2]!MAY&amp;[2]!JUN&amp;[2]!JUL&amp;[2]!AGO&amp;[2]!SEP</definedName>
    <definedName name="_________MAY1" localSheetId="7">[3]!MAY&amp;[3]!JUN&amp;[3]!JUL&amp;[3]!AGO&amp;[3]!SEP</definedName>
    <definedName name="_________MAY1" localSheetId="8">[2]!MAY&amp;[2]!JUN&amp;[2]!JUL&amp;[2]!AGO&amp;[2]!SEP</definedName>
    <definedName name="_________MAY1" localSheetId="9">[3]!MAY&amp;[3]!JUN&amp;[3]!JUL&amp;[3]!AGO&amp;[3]!SEP</definedName>
    <definedName name="_________NOV1" localSheetId="0">[1]!NOV&amp;[1]!DIC</definedName>
    <definedName name="_________NOV1" localSheetId="1">[2]!NOV&amp;[2]!DIC</definedName>
    <definedName name="_________NOV1" localSheetId="4">[2]!NOV&amp;[2]!DIC</definedName>
    <definedName name="_________NOV1" localSheetId="5">[2]!NOV&amp;[2]!DIC</definedName>
    <definedName name="_________NOV1" localSheetId="6">[2]!NOV&amp;[2]!DIC</definedName>
    <definedName name="_________NOV1" localSheetId="7">[3]!NOV&amp;[3]!DIC</definedName>
    <definedName name="_________NOV1" localSheetId="8">[2]!NOV&amp;[2]!DIC</definedName>
    <definedName name="_________NOV1" localSheetId="9">[3]!NOV&amp;[3]!DIC</definedName>
    <definedName name="_________OCT1" localSheetId="0">[1]!OCT&amp;[1]!NOV&amp;[1]!DIC</definedName>
    <definedName name="_________OCT1" localSheetId="1">[2]!OCT&amp;[2]!NOV&amp;[2]!DIC</definedName>
    <definedName name="_________OCT1" localSheetId="4">[2]!OCT&amp;[2]!NOV&amp;[2]!DIC</definedName>
    <definedName name="_________OCT1" localSheetId="5">[2]!OCT&amp;[2]!NOV&amp;[2]!DIC</definedName>
    <definedName name="_________OCT1" localSheetId="6">[2]!OCT&amp;[2]!NOV&amp;[2]!DIC</definedName>
    <definedName name="_________OCT1" localSheetId="7">[3]!OCT&amp;[3]!NOV&amp;[3]!DIC</definedName>
    <definedName name="_________OCT1" localSheetId="8">[2]!OCT&amp;[2]!NOV&amp;[2]!DIC</definedName>
    <definedName name="_________OCT1" localSheetId="9">[3]!OCT&amp;[3]!NOV&amp;[3]!DIC</definedName>
    <definedName name="_________SEP1" localSheetId="0">[1]!SEP&amp;[1]!OCT&amp;[1]!NOV&amp;[1]!DIC</definedName>
    <definedName name="_________SEP1" localSheetId="1">[2]!SEP&amp;[2]!OCT&amp;[2]!NOV&amp;[2]!DIC</definedName>
    <definedName name="_________SEP1" localSheetId="4">[2]!SEP&amp;[2]!OCT&amp;[2]!NOV&amp;[2]!DIC</definedName>
    <definedName name="_________SEP1" localSheetId="5">[2]!SEP&amp;[2]!OCT&amp;[2]!NOV&amp;[2]!DIC</definedName>
    <definedName name="_________SEP1" localSheetId="6">[2]!SEP&amp;[2]!OCT&amp;[2]!NOV&amp;[2]!DIC</definedName>
    <definedName name="_________SEP1" localSheetId="7">[3]!SEP&amp;[3]!OCT&amp;[3]!NOV&amp;[3]!DIC</definedName>
    <definedName name="_________SEP1" localSheetId="8">[2]!SEP&amp;[2]!OCT&amp;[2]!NOV&amp;[2]!DIC</definedName>
    <definedName name="_________SEP1" localSheetId="9">[3]!SEP&amp;[3]!OCT&amp;[3]!NOV&amp;[3]!DIC</definedName>
    <definedName name="________cad179" localSheetId="0">'[4]Mod Eco Controlados 99'!#REF!</definedName>
    <definedName name="________cad179" localSheetId="1">'[4]Mod Eco Controlados 99'!#REF!</definedName>
    <definedName name="________cad179" localSheetId="3">'[4]Mod Eco Controlados 99'!#REF!</definedName>
    <definedName name="________cad179" localSheetId="4">'[4]Mod Eco Controlados 99'!#REF!</definedName>
    <definedName name="________cad179" localSheetId="5">'[4]Mod Eco Controlados 99'!#REF!</definedName>
    <definedName name="________cad179" localSheetId="6">'[4]Mod Eco Controlados 99'!#REF!</definedName>
    <definedName name="________cad179" localSheetId="7">'[4]Mod Eco Controlados 99'!#REF!</definedName>
    <definedName name="________cad179" localSheetId="8">'[4]Mod Eco Controlados 99'!#REF!</definedName>
    <definedName name="________cad179" localSheetId="9">'[4]Mod Eco Controlados 99'!#REF!</definedName>
    <definedName name="________def1">'[5]Premisas IMSS'!$M$12</definedName>
    <definedName name="________def2">'[5]Premisas IMSS'!$M$13</definedName>
    <definedName name="________def3">'[5]Premisas IMSS'!$M$14</definedName>
    <definedName name="________def4">'[5]Premisas IMSS'!$M$15</definedName>
    <definedName name="________def5">'[5]Premisas IMSS'!$M$16</definedName>
    <definedName name="________def6">'[5]Premisas IMSS'!$M$17</definedName>
    <definedName name="________FEB1" localSheetId="0">[1]!FEB&amp;[1]!MAR&amp;[1]!ABR&amp;[1]!MAY&amp;[1]!JUN&amp;[1]!JUL</definedName>
    <definedName name="________FEB1" localSheetId="1">[2]!FEB&amp;[2]!MAR&amp;[2]!ABR&amp;[2]!MAY&amp;[2]!JUN&amp;[2]!JUL</definedName>
    <definedName name="________FEB1" localSheetId="4">[2]!FEB&amp;[2]!MAR&amp;[2]!ABR&amp;[2]!MAY&amp;[2]!JUN&amp;[2]!JUL</definedName>
    <definedName name="________FEB1" localSheetId="5">[2]!FEB&amp;[2]!MAR&amp;[2]!ABR&amp;[2]!MAY&amp;[2]!JUN&amp;[2]!JUL</definedName>
    <definedName name="________FEB1" localSheetId="6">[2]!FEB&amp;[2]!MAR&amp;[2]!ABR&amp;[2]!MAY&amp;[2]!JUN&amp;[2]!JUL</definedName>
    <definedName name="________FEB1" localSheetId="7">[3]!FEB&amp;[3]!MAR&amp;[3]!ABR&amp;[3]!MAY&amp;[3]!JUN&amp;[3]!JUL</definedName>
    <definedName name="________FEB1" localSheetId="8">[2]!FEB&amp;[2]!MAR&amp;[2]!ABR&amp;[2]!MAY&amp;[2]!JUN&amp;[2]!JUL</definedName>
    <definedName name="________FEB1" localSheetId="9">[3]!FEB&amp;[3]!MAR&amp;[3]!ABR&amp;[3]!MAY&amp;[3]!JUN&amp;[3]!JUL</definedName>
    <definedName name="________JUL1" localSheetId="0">[1]!JUL&amp;[1]!AGO&amp;[1]!SEP&amp;[1]!OCT&amp;[1]!NOV</definedName>
    <definedName name="________JUL1" localSheetId="1">[2]!JUL&amp;[2]!AGO&amp;[2]!SEP&amp;[2]!OCT&amp;[2]!NOV</definedName>
    <definedName name="________JUL1" localSheetId="4">[2]!JUL&amp;[2]!AGO&amp;[2]!SEP&amp;[2]!OCT&amp;[2]!NOV</definedName>
    <definedName name="________JUL1" localSheetId="5">[2]!JUL&amp;[2]!AGO&amp;[2]!SEP&amp;[2]!OCT&amp;[2]!NOV</definedName>
    <definedName name="________JUL1" localSheetId="6">[2]!JUL&amp;[2]!AGO&amp;[2]!SEP&amp;[2]!OCT&amp;[2]!NOV</definedName>
    <definedName name="________JUL1" localSheetId="7">[3]!JUL&amp;[3]!AGO&amp;[3]!SEP&amp;[3]!OCT&amp;[3]!NOV</definedName>
    <definedName name="________JUL1" localSheetId="8">[2]!JUL&amp;[2]!AGO&amp;[2]!SEP&amp;[2]!OCT&amp;[2]!NOV</definedName>
    <definedName name="________JUL1" localSheetId="9">[3]!JUL&amp;[3]!AGO&amp;[3]!SEP&amp;[3]!OCT&amp;[3]!NOV</definedName>
    <definedName name="________JUN1" localSheetId="0">[1]!JUN&amp;[1]!JUL&amp;[1]!AGO&amp;[1]!SEP&amp;[1]!OCT</definedName>
    <definedName name="________JUN1" localSheetId="1">[2]!JUN&amp;[2]!JUL&amp;[2]!AGO&amp;[2]!SEP&amp;[2]!OCT</definedName>
    <definedName name="________JUN1" localSheetId="4">[2]!JUN&amp;[2]!JUL&amp;[2]!AGO&amp;[2]!SEP&amp;[2]!OCT</definedName>
    <definedName name="________JUN1" localSheetId="5">[2]!JUN&amp;[2]!JUL&amp;[2]!AGO&amp;[2]!SEP&amp;[2]!OCT</definedName>
    <definedName name="________JUN1" localSheetId="6">[2]!JUN&amp;[2]!JUL&amp;[2]!AGO&amp;[2]!SEP&amp;[2]!OCT</definedName>
    <definedName name="________JUN1" localSheetId="7">[3]!JUN&amp;[3]!JUL&amp;[3]!AGO&amp;[3]!SEP&amp;[3]!OCT</definedName>
    <definedName name="________JUN1" localSheetId="8">[2]!JUN&amp;[2]!JUL&amp;[2]!AGO&amp;[2]!SEP&amp;[2]!OCT</definedName>
    <definedName name="________JUN1" localSheetId="9">[3]!JUN&amp;[3]!JUL&amp;[3]!AGO&amp;[3]!SEP&amp;[3]!OCT</definedName>
    <definedName name="________OCT1" localSheetId="0">[1]!OCT&amp;[1]!NOV&amp;[1]!DIC</definedName>
    <definedName name="________OCT1" localSheetId="1">[2]!OCT&amp;[2]!NOV&amp;[2]!DIC</definedName>
    <definedName name="________OCT1" localSheetId="4">[2]!OCT&amp;[2]!NOV&amp;[2]!DIC</definedName>
    <definedName name="________OCT1" localSheetId="5">[2]!OCT&amp;[2]!NOV&amp;[2]!DIC</definedName>
    <definedName name="________OCT1" localSheetId="6">[2]!OCT&amp;[2]!NOV&amp;[2]!DIC</definedName>
    <definedName name="________OCT1" localSheetId="7">[3]!OCT&amp;[3]!NOV&amp;[3]!DIC</definedName>
    <definedName name="________OCT1" localSheetId="8">[2]!OCT&amp;[2]!NOV&amp;[2]!DIC</definedName>
    <definedName name="________OCT1" localSheetId="9">[3]!OCT&amp;[3]!NOV&amp;[3]!DIC</definedName>
    <definedName name="________SEP1" localSheetId="0">[1]!SEP&amp;[1]!OCT&amp;[1]!NOV&amp;[1]!DIC</definedName>
    <definedName name="________SEP1" localSheetId="1">[2]!SEP&amp;[2]!OCT&amp;[2]!NOV&amp;[2]!DIC</definedName>
    <definedName name="________SEP1" localSheetId="4">[2]!SEP&amp;[2]!OCT&amp;[2]!NOV&amp;[2]!DIC</definedName>
    <definedName name="________SEP1" localSheetId="5">[2]!SEP&amp;[2]!OCT&amp;[2]!NOV&amp;[2]!DIC</definedName>
    <definedName name="________SEP1" localSheetId="6">[2]!SEP&amp;[2]!OCT&amp;[2]!NOV&amp;[2]!DIC</definedName>
    <definedName name="________SEP1" localSheetId="7">[3]!SEP&amp;[3]!OCT&amp;[3]!NOV&amp;[3]!DIC</definedName>
    <definedName name="________SEP1" localSheetId="8">[2]!SEP&amp;[2]!OCT&amp;[2]!NOV&amp;[2]!DIC</definedName>
    <definedName name="________SEP1" localSheetId="9">[3]!SEP&amp;[3]!OCT&amp;[3]!NOV&amp;[3]!DIC</definedName>
    <definedName name="________smg97">'[5]Premisa macro'!$E$4</definedName>
    <definedName name="_______ABR1" localSheetId="0">[1]!ABR&amp;[1]!MAY&amp;[1]!JUN&amp;[1]!JUL&amp;[1]!AGO&amp;[1]!SEP</definedName>
    <definedName name="_______ABR1" localSheetId="1">[2]!ABR&amp;[2]!MAY&amp;[2]!JUN&amp;[2]!JUL&amp;[2]!AGO&amp;[2]!SEP</definedName>
    <definedName name="_______ABR1" localSheetId="4">[2]!ABR&amp;[2]!MAY&amp;[2]!JUN&amp;[2]!JUL&amp;[2]!AGO&amp;[2]!SEP</definedName>
    <definedName name="_______ABR1" localSheetId="5">[2]!ABR&amp;[2]!MAY&amp;[2]!JUN&amp;[2]!JUL&amp;[2]!AGO&amp;[2]!SEP</definedName>
    <definedName name="_______ABR1" localSheetId="6">[2]!ABR&amp;[2]!MAY&amp;[2]!JUN&amp;[2]!JUL&amp;[2]!AGO&amp;[2]!SEP</definedName>
    <definedName name="_______ABR1" localSheetId="7">[3]!ABR&amp;[3]!MAY&amp;[3]!JUN&amp;[3]!JUL&amp;[3]!AGO&amp;[3]!SEP</definedName>
    <definedName name="_______ABR1" localSheetId="8">[2]!ABR&amp;[2]!MAY&amp;[2]!JUN&amp;[2]!JUL&amp;[2]!AGO&amp;[2]!SEP</definedName>
    <definedName name="_______ABR1" localSheetId="9">[3]!ABR&amp;[3]!MAY&amp;[3]!JUN&amp;[3]!JUL&amp;[3]!AGO&amp;[3]!SEP</definedName>
    <definedName name="_______ABR2" localSheetId="6">[6]edofza4!$C$22</definedName>
    <definedName name="_______ABR2">[7]edofza4!$C$22</definedName>
    <definedName name="_______AGO1" localSheetId="0">[1]!AGO&amp;[1]!SEP&amp;[1]!OCT&amp;[1]!NOV&amp;[1]!DIC</definedName>
    <definedName name="_______AGO1" localSheetId="1">[2]!AGO&amp;[2]!SEP&amp;[2]!OCT&amp;[2]!NOV&amp;[2]!DIC</definedName>
    <definedName name="_______AGO1" localSheetId="4">[2]!AGO&amp;[2]!SEP&amp;[2]!OCT&amp;[2]!NOV&amp;[2]!DIC</definedName>
    <definedName name="_______AGO1" localSheetId="5">[2]!AGO&amp;[2]!SEP&amp;[2]!OCT&amp;[2]!NOV&amp;[2]!DIC</definedName>
    <definedName name="_______AGO1" localSheetId="6">[2]!AGO&amp;[2]!SEP&amp;[2]!OCT&amp;[2]!NOV&amp;[2]!DIC</definedName>
    <definedName name="_______AGO1" localSheetId="7">[3]!AGO&amp;[3]!SEP&amp;[3]!OCT&amp;[3]!NOV&amp;[3]!DIC</definedName>
    <definedName name="_______AGO1" localSheetId="8">[2]!AGO&amp;[2]!SEP&amp;[2]!OCT&amp;[2]!NOV&amp;[2]!DIC</definedName>
    <definedName name="_______AGO1" localSheetId="9">[3]!AGO&amp;[3]!SEP&amp;[3]!OCT&amp;[3]!NOV&amp;[3]!DIC</definedName>
    <definedName name="_______AGO2" localSheetId="6">[6]edofza8!$C$22</definedName>
    <definedName name="_______AGO2">[7]edofza8!$C$22</definedName>
    <definedName name="_______CFD02" localSheetId="0">#REF!</definedName>
    <definedName name="_______CFD02" localSheetId="1">#REF!</definedName>
    <definedName name="_______CFD02" localSheetId="3">#REF!</definedName>
    <definedName name="_______CFD02" localSheetId="4">#REF!</definedName>
    <definedName name="_______CFD02" localSheetId="5">#REF!</definedName>
    <definedName name="_______CFD02" localSheetId="6">#REF!</definedName>
    <definedName name="_______CFD02" localSheetId="7">#REF!</definedName>
    <definedName name="_______CFD02" localSheetId="8">#REF!</definedName>
    <definedName name="_______CFD02" localSheetId="9">#REF!</definedName>
    <definedName name="_______def1">'[8]Premisas IMSS'!$M$12</definedName>
    <definedName name="_______def2">'[8]Premisas IMSS'!$M$13</definedName>
    <definedName name="_______def3">'[8]Premisas IMSS'!$M$14</definedName>
    <definedName name="_______def4">'[8]Premisas IMSS'!$M$15</definedName>
    <definedName name="_______def5">'[8]Premisas IMSS'!$M$16</definedName>
    <definedName name="_______def6">'[8]Premisas IMSS'!$M$17</definedName>
    <definedName name="_______DIC2" localSheetId="6">[6]edofza12!$C$22</definedName>
    <definedName name="_______DIC2">[7]edofza12!$C$22</definedName>
    <definedName name="_______ENE2" localSheetId="6">[6]edofza1!$C$22</definedName>
    <definedName name="_______ENE2">[7]edofza1!$C$22</definedName>
    <definedName name="_______FEB1" localSheetId="0">[1]!FEB&amp;[1]!MAR&amp;[1]!ABR&amp;[1]!MAY&amp;[1]!JUN&amp;[1]!JUL</definedName>
    <definedName name="_______FEB1" localSheetId="1">[2]!FEB&amp;[2]!MAR&amp;[2]!ABR&amp;[2]!MAY&amp;[2]!JUN&amp;[2]!JUL</definedName>
    <definedName name="_______FEB1" localSheetId="4">[2]!FEB&amp;[2]!MAR&amp;[2]!ABR&amp;[2]!MAY&amp;[2]!JUN&amp;[2]!JUL</definedName>
    <definedName name="_______FEB1" localSheetId="5">[2]!FEB&amp;[2]!MAR&amp;[2]!ABR&amp;[2]!MAY&amp;[2]!JUN&amp;[2]!JUL</definedName>
    <definedName name="_______FEB1" localSheetId="6">[2]!FEB&amp;[2]!MAR&amp;[2]!ABR&amp;[2]!MAY&amp;[2]!JUN&amp;[2]!JUL</definedName>
    <definedName name="_______FEB1" localSheetId="7">[3]!FEB&amp;[3]!MAR&amp;[3]!ABR&amp;[3]!MAY&amp;[3]!JUN&amp;[3]!JUL</definedName>
    <definedName name="_______FEB1" localSheetId="8">[2]!FEB&amp;[2]!MAR&amp;[2]!ABR&amp;[2]!MAY&amp;[2]!JUN&amp;[2]!JUL</definedName>
    <definedName name="_______FEB1" localSheetId="9">[3]!FEB&amp;[3]!MAR&amp;[3]!ABR&amp;[3]!MAY&amp;[3]!JUN&amp;[3]!JUL</definedName>
    <definedName name="_______FEB2" localSheetId="6">[6]edofza2!$C$22</definedName>
    <definedName name="_______FEB2">[7]edofza2!$C$22</definedName>
    <definedName name="_______JUL1" localSheetId="0">[1]!JUL&amp;[1]!AGO&amp;[1]!SEP&amp;[1]!OCT&amp;[1]!NOV</definedName>
    <definedName name="_______JUL1" localSheetId="1">[2]!JUL&amp;[2]!AGO&amp;[2]!SEP&amp;[2]!OCT&amp;[2]!NOV</definedName>
    <definedName name="_______JUL1" localSheetId="4">[2]!JUL&amp;[2]!AGO&amp;[2]!SEP&amp;[2]!OCT&amp;[2]!NOV</definedName>
    <definedName name="_______JUL1" localSheetId="5">[2]!JUL&amp;[2]!AGO&amp;[2]!SEP&amp;[2]!OCT&amp;[2]!NOV</definedName>
    <definedName name="_______JUL1" localSheetId="6">[2]!JUL&amp;[2]!AGO&amp;[2]!SEP&amp;[2]!OCT&amp;[2]!NOV</definedName>
    <definedName name="_______JUL1" localSheetId="7">[3]!JUL&amp;[3]!AGO&amp;[3]!SEP&amp;[3]!OCT&amp;[3]!NOV</definedName>
    <definedName name="_______JUL1" localSheetId="8">[2]!JUL&amp;[2]!AGO&amp;[2]!SEP&amp;[2]!OCT&amp;[2]!NOV</definedName>
    <definedName name="_______JUL1" localSheetId="9">[3]!JUL&amp;[3]!AGO&amp;[3]!SEP&amp;[3]!OCT&amp;[3]!NOV</definedName>
    <definedName name="_______JUL2" localSheetId="6">[6]edofza7!$C$22</definedName>
    <definedName name="_______JUL2">[7]edofza7!$C$22</definedName>
    <definedName name="_______JUN1" localSheetId="0">[1]!JUN&amp;[1]!JUL&amp;[1]!AGO&amp;[1]!SEP&amp;[1]!OCT</definedName>
    <definedName name="_______JUN1" localSheetId="1">[2]!JUN&amp;[2]!JUL&amp;[2]!AGO&amp;[2]!SEP&amp;[2]!OCT</definedName>
    <definedName name="_______JUN1" localSheetId="4">[2]!JUN&amp;[2]!JUL&amp;[2]!AGO&amp;[2]!SEP&amp;[2]!OCT</definedName>
    <definedName name="_______JUN1" localSheetId="5">[2]!JUN&amp;[2]!JUL&amp;[2]!AGO&amp;[2]!SEP&amp;[2]!OCT</definedName>
    <definedName name="_______JUN1" localSheetId="6">[2]!JUN&amp;[2]!JUL&amp;[2]!AGO&amp;[2]!SEP&amp;[2]!OCT</definedName>
    <definedName name="_______JUN1" localSheetId="7">[3]!JUN&amp;[3]!JUL&amp;[3]!AGO&amp;[3]!SEP&amp;[3]!OCT</definedName>
    <definedName name="_______JUN1" localSheetId="8">[2]!JUN&amp;[2]!JUL&amp;[2]!AGO&amp;[2]!SEP&amp;[2]!OCT</definedName>
    <definedName name="_______JUN1" localSheetId="9">[3]!JUN&amp;[3]!JUL&amp;[3]!AGO&amp;[3]!SEP&amp;[3]!OCT</definedName>
    <definedName name="_______JUN2" localSheetId="6">[6]edofza6!$C$22</definedName>
    <definedName name="_______JUN2">[7]edofza6!$C$22</definedName>
    <definedName name="_______MAR1" localSheetId="0">[1]!MAR&amp;[1]!ABR&amp;[1]!MAY&amp;[1]!JUN&amp;[1]!JUL&amp;[1]!AGO</definedName>
    <definedName name="_______MAR1" localSheetId="1">[2]!MAR&amp;[2]!ABR&amp;[2]!MAY&amp;[2]!JUN&amp;[2]!JUL&amp;[2]!AGO</definedName>
    <definedName name="_______MAR1" localSheetId="4">[2]!MAR&amp;[2]!ABR&amp;[2]!MAY&amp;[2]!JUN&amp;[2]!JUL&amp;[2]!AGO</definedName>
    <definedName name="_______MAR1" localSheetId="5">[2]!MAR&amp;[2]!ABR&amp;[2]!MAY&amp;[2]!JUN&amp;[2]!JUL&amp;[2]!AGO</definedName>
    <definedName name="_______MAR1" localSheetId="6">[2]!MAR&amp;[2]!ABR&amp;[2]!MAY&amp;[2]!JUN&amp;[2]!JUL&amp;[2]!AGO</definedName>
    <definedName name="_______MAR1" localSheetId="7">[3]!MAR&amp;[3]!ABR&amp;[3]!MAY&amp;[3]!JUN&amp;[3]!JUL&amp;[3]!AGO</definedName>
    <definedName name="_______MAR1" localSheetId="8">[2]!MAR&amp;[2]!ABR&amp;[2]!MAY&amp;[2]!JUN&amp;[2]!JUL&amp;[2]!AGO</definedName>
    <definedName name="_______MAR1" localSheetId="9">[3]!MAR&amp;[3]!ABR&amp;[3]!MAY&amp;[3]!JUN&amp;[3]!JUL&amp;[3]!AGO</definedName>
    <definedName name="_______MAR2" localSheetId="6">[6]edofza3!$C$22</definedName>
    <definedName name="_______MAR2">[7]edofza3!$C$22</definedName>
    <definedName name="_______MAY1" localSheetId="0">[1]!MAY&amp;[1]!JUN&amp;[1]!JUL&amp;[1]!AGO&amp;[1]!SEP</definedName>
    <definedName name="_______MAY1" localSheetId="1">[2]!MAY&amp;[2]!JUN&amp;[2]!JUL&amp;[2]!AGO&amp;[2]!SEP</definedName>
    <definedName name="_______MAY1" localSheetId="4">[2]!MAY&amp;[2]!JUN&amp;[2]!JUL&amp;[2]!AGO&amp;[2]!SEP</definedName>
    <definedName name="_______MAY1" localSheetId="5">[2]!MAY&amp;[2]!JUN&amp;[2]!JUL&amp;[2]!AGO&amp;[2]!SEP</definedName>
    <definedName name="_______MAY1" localSheetId="6">[2]!MAY&amp;[2]!JUN&amp;[2]!JUL&amp;[2]!AGO&amp;[2]!SEP</definedName>
    <definedName name="_______MAY1" localSheetId="7">[3]!MAY&amp;[3]!JUN&amp;[3]!JUL&amp;[3]!AGO&amp;[3]!SEP</definedName>
    <definedName name="_______MAY1" localSheetId="8">[2]!MAY&amp;[2]!JUN&amp;[2]!JUL&amp;[2]!AGO&amp;[2]!SEP</definedName>
    <definedName name="_______MAY1" localSheetId="9">[3]!MAY&amp;[3]!JUN&amp;[3]!JUL&amp;[3]!AGO&amp;[3]!SEP</definedName>
    <definedName name="_______MAY2" localSheetId="6">[6]edofza5!$C$22</definedName>
    <definedName name="_______MAY2">[7]edofza5!$C$22</definedName>
    <definedName name="_______NOV1" localSheetId="0">[1]!NOV&amp;[1]!DIC</definedName>
    <definedName name="_______NOV1" localSheetId="1">[2]!NOV&amp;[2]!DIC</definedName>
    <definedName name="_______NOV1" localSheetId="4">[2]!NOV&amp;[2]!DIC</definedName>
    <definedName name="_______NOV1" localSheetId="5">[2]!NOV&amp;[2]!DIC</definedName>
    <definedName name="_______NOV1" localSheetId="6">[2]!NOV&amp;[2]!DIC</definedName>
    <definedName name="_______NOV1" localSheetId="7">[3]!NOV&amp;[3]!DIC</definedName>
    <definedName name="_______NOV1" localSheetId="8">[2]!NOV&amp;[2]!DIC</definedName>
    <definedName name="_______NOV1" localSheetId="9">[3]!NOV&amp;[3]!DIC</definedName>
    <definedName name="_______NOV2" localSheetId="6">[6]edofza11!$C$43</definedName>
    <definedName name="_______NOV2">[7]edofza11!$C$43</definedName>
    <definedName name="_______OCT1" localSheetId="0">[1]!OCT&amp;[1]!NOV&amp;[1]!DIC</definedName>
    <definedName name="_______OCT1" localSheetId="1">[2]!OCT&amp;[2]!NOV&amp;[2]!DIC</definedName>
    <definedName name="_______OCT1" localSheetId="4">[2]!OCT&amp;[2]!NOV&amp;[2]!DIC</definedName>
    <definedName name="_______OCT1" localSheetId="5">[2]!OCT&amp;[2]!NOV&amp;[2]!DIC</definedName>
    <definedName name="_______OCT1" localSheetId="6">[2]!OCT&amp;[2]!NOV&amp;[2]!DIC</definedName>
    <definedName name="_______OCT1" localSheetId="7">[3]!OCT&amp;[3]!NOV&amp;[3]!DIC</definedName>
    <definedName name="_______OCT1" localSheetId="8">[2]!OCT&amp;[2]!NOV&amp;[2]!DIC</definedName>
    <definedName name="_______OCT1" localSheetId="9">[3]!OCT&amp;[3]!NOV&amp;[3]!DIC</definedName>
    <definedName name="_______OCT2" localSheetId="6">[6]edofza10!$C$22</definedName>
    <definedName name="_______OCT2">[7]edofza10!$C$22</definedName>
    <definedName name="_______PIB08" localSheetId="0">#REF!</definedName>
    <definedName name="_______PIB08" localSheetId="1">#REF!</definedName>
    <definedName name="_______PIB08" localSheetId="3">#REF!</definedName>
    <definedName name="_______PIB08" localSheetId="4">#REF!</definedName>
    <definedName name="_______PIB08" localSheetId="5">#REF!</definedName>
    <definedName name="_______PIB08" localSheetId="6">#REF!</definedName>
    <definedName name="_______PIB08" localSheetId="7">#REF!</definedName>
    <definedName name="_______PIB08" localSheetId="8">#REF!</definedName>
    <definedName name="_______PIB08" localSheetId="9">#REF!</definedName>
    <definedName name="_______SEP1" localSheetId="0">[1]!SEP&amp;[1]!OCT&amp;[1]!NOV&amp;[1]!DIC</definedName>
    <definedName name="_______SEP1" localSheetId="1">[2]!SEP&amp;[2]!OCT&amp;[2]!NOV&amp;[2]!DIC</definedName>
    <definedName name="_______SEP1" localSheetId="4">[2]!SEP&amp;[2]!OCT&amp;[2]!NOV&amp;[2]!DIC</definedName>
    <definedName name="_______SEP1" localSheetId="5">[2]!SEP&amp;[2]!OCT&amp;[2]!NOV&amp;[2]!DIC</definedName>
    <definedName name="_______SEP1" localSheetId="6">[2]!SEP&amp;[2]!OCT&amp;[2]!NOV&amp;[2]!DIC</definedName>
    <definedName name="_______SEP1" localSheetId="7">[3]!SEP&amp;[3]!OCT&amp;[3]!NOV&amp;[3]!DIC</definedName>
    <definedName name="_______SEP1" localSheetId="8">[2]!SEP&amp;[2]!OCT&amp;[2]!NOV&amp;[2]!DIC</definedName>
    <definedName name="_______SEP1" localSheetId="9">[3]!SEP&amp;[3]!OCT&amp;[3]!NOV&amp;[3]!DIC</definedName>
    <definedName name="_______SEP2" localSheetId="6">[6]edofza9!$C$22</definedName>
    <definedName name="_______SEP2">[7]edofza9!$C$22</definedName>
    <definedName name="_______smg97">'[8]Premisa macro'!$E$4</definedName>
    <definedName name="_______syt03" localSheetId="0">#REF!</definedName>
    <definedName name="_______syt03" localSheetId="1">#REF!</definedName>
    <definedName name="_______syt03" localSheetId="3">#REF!</definedName>
    <definedName name="_______syt03" localSheetId="4">#REF!</definedName>
    <definedName name="_______syt03" localSheetId="5">#REF!</definedName>
    <definedName name="_______syt03" localSheetId="6">#REF!</definedName>
    <definedName name="_______syt03" localSheetId="7">#REF!</definedName>
    <definedName name="_______syt03" localSheetId="8">#REF!</definedName>
    <definedName name="_______syt03" localSheetId="9">#REF!</definedName>
    <definedName name="_______TDC2001">'[9]Tipos de Cambio'!$C$4</definedName>
    <definedName name="______ABR1" localSheetId="0">[1]!ABR&amp;[1]!MAY&amp;[1]!JUN&amp;[1]!JUL&amp;[1]!AGO&amp;[1]!SEP</definedName>
    <definedName name="______ABR1" localSheetId="1">[2]!ABR&amp;[2]!MAY&amp;[2]!JUN&amp;[2]!JUL&amp;[2]!AGO&amp;[2]!SEP</definedName>
    <definedName name="______ABR1" localSheetId="4">[2]!ABR&amp;[2]!MAY&amp;[2]!JUN&amp;[2]!JUL&amp;[2]!AGO&amp;[2]!SEP</definedName>
    <definedName name="______ABR1" localSheetId="5">[2]!ABR&amp;[2]!MAY&amp;[2]!JUN&amp;[2]!JUL&amp;[2]!AGO&amp;[2]!SEP</definedName>
    <definedName name="______ABR1" localSheetId="6">[2]!ABR&amp;[2]!MAY&amp;[2]!JUN&amp;[2]!JUL&amp;[2]!AGO&amp;[2]!SEP</definedName>
    <definedName name="______ABR1" localSheetId="7">[3]!ABR&amp;[3]!MAY&amp;[3]!JUN&amp;[3]!JUL&amp;[3]!AGO&amp;[3]!SEP</definedName>
    <definedName name="______ABR1" localSheetId="8">[2]!ABR&amp;[2]!MAY&amp;[2]!JUN&amp;[2]!JUL&amp;[2]!AGO&amp;[2]!SEP</definedName>
    <definedName name="______ABR1" localSheetId="9">[3]!ABR&amp;[3]!MAY&amp;[3]!JUN&amp;[3]!JUL&amp;[3]!AGO&amp;[3]!SEP</definedName>
    <definedName name="______ABR2" localSheetId="6">[6]edofza4!$C$22</definedName>
    <definedName name="______ABR2">[7]edofza4!$C$22</definedName>
    <definedName name="______AGO1" localSheetId="0">[1]!AGO&amp;[1]!SEP&amp;[1]!OCT&amp;[1]!NOV&amp;[1]!DIC</definedName>
    <definedName name="______AGO1" localSheetId="1">[2]!AGO&amp;[2]!SEP&amp;[2]!OCT&amp;[2]!NOV&amp;[2]!DIC</definedName>
    <definedName name="______AGO1" localSheetId="4">[2]!AGO&amp;[2]!SEP&amp;[2]!OCT&amp;[2]!NOV&amp;[2]!DIC</definedName>
    <definedName name="______AGO1" localSheetId="5">[2]!AGO&amp;[2]!SEP&amp;[2]!OCT&amp;[2]!NOV&amp;[2]!DIC</definedName>
    <definedName name="______AGO1" localSheetId="6">[2]!AGO&amp;[2]!SEP&amp;[2]!OCT&amp;[2]!NOV&amp;[2]!DIC</definedName>
    <definedName name="______AGO1" localSheetId="7">[3]!AGO&amp;[3]!SEP&amp;[3]!OCT&amp;[3]!NOV&amp;[3]!DIC</definedName>
    <definedName name="______AGO1" localSheetId="8">[2]!AGO&amp;[2]!SEP&amp;[2]!OCT&amp;[2]!NOV&amp;[2]!DIC</definedName>
    <definedName name="______AGO1" localSheetId="9">[3]!AGO&amp;[3]!SEP&amp;[3]!OCT&amp;[3]!NOV&amp;[3]!DIC</definedName>
    <definedName name="______AGO2" localSheetId="6">[6]edofza8!$C$22</definedName>
    <definedName name="______AGO2">[7]edofza8!$C$22</definedName>
    <definedName name="______def1">'[8]Premisas IMSS'!$M$12</definedName>
    <definedName name="______def2">'[8]Premisas IMSS'!$M$13</definedName>
    <definedName name="______def3">'[8]Premisas IMSS'!$M$14</definedName>
    <definedName name="______def4">'[8]Premisas IMSS'!$M$15</definedName>
    <definedName name="______def5">'[8]Premisas IMSS'!$M$16</definedName>
    <definedName name="______def6">'[8]Premisas IMSS'!$M$17</definedName>
    <definedName name="______DIC2" localSheetId="6">[6]edofza12!$C$22</definedName>
    <definedName name="______DIC2">[7]edofza12!$C$22</definedName>
    <definedName name="______ENE2" localSheetId="6">[6]edofza1!$C$22</definedName>
    <definedName name="______ENE2">[7]edofza1!$C$22</definedName>
    <definedName name="______FEB1" localSheetId="0">[1]!FEB&amp;[1]!MAR&amp;[1]!ABR&amp;[1]!MAY&amp;[1]!JUN&amp;[1]!JUL</definedName>
    <definedName name="______FEB1" localSheetId="1">[2]!FEB&amp;[2]!MAR&amp;[2]!ABR&amp;[2]!MAY&amp;[2]!JUN&amp;[2]!JUL</definedName>
    <definedName name="______FEB1" localSheetId="4">[2]!FEB&amp;[2]!MAR&amp;[2]!ABR&amp;[2]!MAY&amp;[2]!JUN&amp;[2]!JUL</definedName>
    <definedName name="______FEB1" localSheetId="5">[2]!FEB&amp;[2]!MAR&amp;[2]!ABR&amp;[2]!MAY&amp;[2]!JUN&amp;[2]!JUL</definedName>
    <definedName name="______FEB1" localSheetId="6">[2]!FEB&amp;[2]!MAR&amp;[2]!ABR&amp;[2]!MAY&amp;[2]!JUN&amp;[2]!JUL</definedName>
    <definedName name="______FEB1" localSheetId="7">[3]!FEB&amp;[3]!MAR&amp;[3]!ABR&amp;[3]!MAY&amp;[3]!JUN&amp;[3]!JUL</definedName>
    <definedName name="______FEB1" localSheetId="8">[2]!FEB&amp;[2]!MAR&amp;[2]!ABR&amp;[2]!MAY&amp;[2]!JUN&amp;[2]!JUL</definedName>
    <definedName name="______FEB1" localSheetId="9">[3]!FEB&amp;[3]!MAR&amp;[3]!ABR&amp;[3]!MAY&amp;[3]!JUN&amp;[3]!JUL</definedName>
    <definedName name="______FEB2" localSheetId="6">[6]edofza2!$C$22</definedName>
    <definedName name="______FEB2">[7]edofza2!$C$22</definedName>
    <definedName name="______JUL1" localSheetId="0">[1]!JUL&amp;[1]!AGO&amp;[1]!SEP&amp;[1]!OCT&amp;[1]!NOV</definedName>
    <definedName name="______JUL1" localSheetId="1">[2]!JUL&amp;[2]!AGO&amp;[2]!SEP&amp;[2]!OCT&amp;[2]!NOV</definedName>
    <definedName name="______JUL1" localSheetId="4">[2]!JUL&amp;[2]!AGO&amp;[2]!SEP&amp;[2]!OCT&amp;[2]!NOV</definedName>
    <definedName name="______JUL1" localSheetId="5">[2]!JUL&amp;[2]!AGO&amp;[2]!SEP&amp;[2]!OCT&amp;[2]!NOV</definedName>
    <definedName name="______JUL1" localSheetId="6">[2]!JUL&amp;[2]!AGO&amp;[2]!SEP&amp;[2]!OCT&amp;[2]!NOV</definedName>
    <definedName name="______JUL1" localSheetId="7">[3]!JUL&amp;[3]!AGO&amp;[3]!SEP&amp;[3]!OCT&amp;[3]!NOV</definedName>
    <definedName name="______JUL1" localSheetId="8">[2]!JUL&amp;[2]!AGO&amp;[2]!SEP&amp;[2]!OCT&amp;[2]!NOV</definedName>
    <definedName name="______JUL1" localSheetId="9">[3]!JUL&amp;[3]!AGO&amp;[3]!SEP&amp;[3]!OCT&amp;[3]!NOV</definedName>
    <definedName name="______JUL2" localSheetId="6">[6]edofza7!$C$22</definedName>
    <definedName name="______JUL2">[7]edofza7!$C$22</definedName>
    <definedName name="______JUN1" localSheetId="0">[1]!JUN&amp;[1]!JUL&amp;[1]!AGO&amp;[1]!SEP&amp;[1]!OCT</definedName>
    <definedName name="______JUN1" localSheetId="1">[2]!JUN&amp;[2]!JUL&amp;[2]!AGO&amp;[2]!SEP&amp;[2]!OCT</definedName>
    <definedName name="______JUN1" localSheetId="4">[2]!JUN&amp;[2]!JUL&amp;[2]!AGO&amp;[2]!SEP&amp;[2]!OCT</definedName>
    <definedName name="______JUN1" localSheetId="5">[2]!JUN&amp;[2]!JUL&amp;[2]!AGO&amp;[2]!SEP&amp;[2]!OCT</definedName>
    <definedName name="______JUN1" localSheetId="6">[2]!JUN&amp;[2]!JUL&amp;[2]!AGO&amp;[2]!SEP&amp;[2]!OCT</definedName>
    <definedName name="______JUN1" localSheetId="7">[3]!JUN&amp;[3]!JUL&amp;[3]!AGO&amp;[3]!SEP&amp;[3]!OCT</definedName>
    <definedName name="______JUN1" localSheetId="8">[2]!JUN&amp;[2]!JUL&amp;[2]!AGO&amp;[2]!SEP&amp;[2]!OCT</definedName>
    <definedName name="______JUN1" localSheetId="9">[3]!JUN&amp;[3]!JUL&amp;[3]!AGO&amp;[3]!SEP&amp;[3]!OCT</definedName>
    <definedName name="______JUN2" localSheetId="6">[6]edofza6!$C$22</definedName>
    <definedName name="______JUN2">[7]edofza6!$C$22</definedName>
    <definedName name="______MAR1" localSheetId="0">[1]!MAR&amp;[1]!ABR&amp;[1]!MAY&amp;[1]!JUN&amp;[1]!JUL&amp;[1]!AGO</definedName>
    <definedName name="______MAR1" localSheetId="1">[2]!MAR&amp;[2]!ABR&amp;[2]!MAY&amp;[2]!JUN&amp;[2]!JUL&amp;[2]!AGO</definedName>
    <definedName name="______MAR1" localSheetId="4">[2]!MAR&amp;[2]!ABR&amp;[2]!MAY&amp;[2]!JUN&amp;[2]!JUL&amp;[2]!AGO</definedName>
    <definedName name="______MAR1" localSheetId="5">[2]!MAR&amp;[2]!ABR&amp;[2]!MAY&amp;[2]!JUN&amp;[2]!JUL&amp;[2]!AGO</definedName>
    <definedName name="______MAR1" localSheetId="6">[2]!MAR&amp;[2]!ABR&amp;[2]!MAY&amp;[2]!JUN&amp;[2]!JUL&amp;[2]!AGO</definedName>
    <definedName name="______MAR1" localSheetId="7">[3]!MAR&amp;[3]!ABR&amp;[3]!MAY&amp;[3]!JUN&amp;[3]!JUL&amp;[3]!AGO</definedName>
    <definedName name="______MAR1" localSheetId="8">[2]!MAR&amp;[2]!ABR&amp;[2]!MAY&amp;[2]!JUN&amp;[2]!JUL&amp;[2]!AGO</definedName>
    <definedName name="______MAR1" localSheetId="9">[3]!MAR&amp;[3]!ABR&amp;[3]!MAY&amp;[3]!JUN&amp;[3]!JUL&amp;[3]!AGO</definedName>
    <definedName name="______MAR2" localSheetId="6">[6]edofza3!$C$22</definedName>
    <definedName name="______MAR2">[7]edofza3!$C$22</definedName>
    <definedName name="______MAY1" localSheetId="0">[1]!MAY&amp;[1]!JUN&amp;[1]!JUL&amp;[1]!AGO&amp;[1]!SEP</definedName>
    <definedName name="______MAY1" localSheetId="1">[2]!MAY&amp;[2]!JUN&amp;[2]!JUL&amp;[2]!AGO&amp;[2]!SEP</definedName>
    <definedName name="______MAY1" localSheetId="4">[2]!MAY&amp;[2]!JUN&amp;[2]!JUL&amp;[2]!AGO&amp;[2]!SEP</definedName>
    <definedName name="______MAY1" localSheetId="5">[2]!MAY&amp;[2]!JUN&amp;[2]!JUL&amp;[2]!AGO&amp;[2]!SEP</definedName>
    <definedName name="______MAY1" localSheetId="6">[2]!MAY&amp;[2]!JUN&amp;[2]!JUL&amp;[2]!AGO&amp;[2]!SEP</definedName>
    <definedName name="______MAY1" localSheetId="7">[3]!MAY&amp;[3]!JUN&amp;[3]!JUL&amp;[3]!AGO&amp;[3]!SEP</definedName>
    <definedName name="______MAY1" localSheetId="8">[2]!MAY&amp;[2]!JUN&amp;[2]!JUL&amp;[2]!AGO&amp;[2]!SEP</definedName>
    <definedName name="______MAY1" localSheetId="9">[3]!MAY&amp;[3]!JUN&amp;[3]!JUL&amp;[3]!AGO&amp;[3]!SEP</definedName>
    <definedName name="______MAY2" localSheetId="6">[6]edofza5!$C$22</definedName>
    <definedName name="______MAY2">[7]edofza5!$C$22</definedName>
    <definedName name="______NOV1" localSheetId="0">[1]!NOV&amp;[1]!DIC</definedName>
    <definedName name="______NOV1" localSheetId="1">[2]!NOV&amp;[2]!DIC</definedName>
    <definedName name="______NOV1" localSheetId="4">[2]!NOV&amp;[2]!DIC</definedName>
    <definedName name="______NOV1" localSheetId="5">[2]!NOV&amp;[2]!DIC</definedName>
    <definedName name="______NOV1" localSheetId="6">[2]!NOV&amp;[2]!DIC</definedName>
    <definedName name="______NOV1" localSheetId="7">[3]!NOV&amp;[3]!DIC</definedName>
    <definedName name="______NOV1" localSheetId="8">[2]!NOV&amp;[2]!DIC</definedName>
    <definedName name="______NOV1" localSheetId="9">[3]!NOV&amp;[3]!DIC</definedName>
    <definedName name="______NOV2" localSheetId="6">[6]edofza11!$C$43</definedName>
    <definedName name="______NOV2">[7]edofza11!$C$43</definedName>
    <definedName name="______OCT1" localSheetId="0">[1]!OCT&amp;[1]!NOV&amp;[1]!DIC</definedName>
    <definedName name="______OCT1" localSheetId="1">[2]!OCT&amp;[2]!NOV&amp;[2]!DIC</definedName>
    <definedName name="______OCT1" localSheetId="4">[2]!OCT&amp;[2]!NOV&amp;[2]!DIC</definedName>
    <definedName name="______OCT1" localSheetId="5">[2]!OCT&amp;[2]!NOV&amp;[2]!DIC</definedName>
    <definedName name="______OCT1" localSheetId="6">[2]!OCT&amp;[2]!NOV&amp;[2]!DIC</definedName>
    <definedName name="______OCT1" localSheetId="7">[3]!OCT&amp;[3]!NOV&amp;[3]!DIC</definedName>
    <definedName name="______OCT1" localSheetId="8">[2]!OCT&amp;[2]!NOV&amp;[2]!DIC</definedName>
    <definedName name="______OCT1" localSheetId="9">[3]!OCT&amp;[3]!NOV&amp;[3]!DIC</definedName>
    <definedName name="______OCT2" localSheetId="6">[6]edofza10!$C$22</definedName>
    <definedName name="______OCT2">[7]edofza10!$C$22</definedName>
    <definedName name="______SEP1" localSheetId="0">[1]!SEP&amp;[1]!OCT&amp;[1]!NOV&amp;[1]!DIC</definedName>
    <definedName name="______SEP1" localSheetId="1">[2]!SEP&amp;[2]!OCT&amp;[2]!NOV&amp;[2]!DIC</definedName>
    <definedName name="______SEP1" localSheetId="4">[2]!SEP&amp;[2]!OCT&amp;[2]!NOV&amp;[2]!DIC</definedName>
    <definedName name="______SEP1" localSheetId="5">[2]!SEP&amp;[2]!OCT&amp;[2]!NOV&amp;[2]!DIC</definedName>
    <definedName name="______SEP1" localSheetId="6">[2]!SEP&amp;[2]!OCT&amp;[2]!NOV&amp;[2]!DIC</definedName>
    <definedName name="______SEP1" localSheetId="7">[3]!SEP&amp;[3]!OCT&amp;[3]!NOV&amp;[3]!DIC</definedName>
    <definedName name="______SEP1" localSheetId="8">[2]!SEP&amp;[2]!OCT&amp;[2]!NOV&amp;[2]!DIC</definedName>
    <definedName name="______SEP1" localSheetId="9">[3]!SEP&amp;[3]!OCT&amp;[3]!NOV&amp;[3]!DIC</definedName>
    <definedName name="______SEP2" localSheetId="6">[6]edofza9!$C$22</definedName>
    <definedName name="______SEP2">[7]edofza9!$C$22</definedName>
    <definedName name="______smg97">'[8]Premisa macro'!$E$4</definedName>
    <definedName name="______TDC2001">'[9]Tipos de Cambio'!$C$4</definedName>
    <definedName name="_____ABR1" localSheetId="0">[1]!ABR&amp;[1]!MAY&amp;[1]!JUN&amp;[1]!JUL&amp;[1]!AGO&amp;[1]!SEP</definedName>
    <definedName name="_____ABR1" localSheetId="1">[2]!ABR&amp;[2]!MAY&amp;[2]!JUN&amp;[2]!JUL&amp;[2]!AGO&amp;[2]!SEP</definedName>
    <definedName name="_____ABR1" localSheetId="4">[2]!ABR&amp;[2]!MAY&amp;[2]!JUN&amp;[2]!JUL&amp;[2]!AGO&amp;[2]!SEP</definedName>
    <definedName name="_____ABR1" localSheetId="5">[2]!ABR&amp;[2]!MAY&amp;[2]!JUN&amp;[2]!JUL&amp;[2]!AGO&amp;[2]!SEP</definedName>
    <definedName name="_____ABR1" localSheetId="6">[2]!ABR&amp;[2]!MAY&amp;[2]!JUN&amp;[2]!JUL&amp;[2]!AGO&amp;[2]!SEP</definedName>
    <definedName name="_____ABR1" localSheetId="7">[3]!ABR&amp;[3]!MAY&amp;[3]!JUN&amp;[3]!JUL&amp;[3]!AGO&amp;[3]!SEP</definedName>
    <definedName name="_____ABR1" localSheetId="8">[2]!ABR&amp;[2]!MAY&amp;[2]!JUN&amp;[2]!JUL&amp;[2]!AGO&amp;[2]!SEP</definedName>
    <definedName name="_____ABR1" localSheetId="9">[3]!ABR&amp;[3]!MAY&amp;[3]!JUN&amp;[3]!JUL&amp;[3]!AGO&amp;[3]!SEP</definedName>
    <definedName name="_____ABR2" localSheetId="6">[6]edofza4!$C$22</definedName>
    <definedName name="_____ABR2">[7]edofza4!$C$22</definedName>
    <definedName name="_____AGO1" localSheetId="0">[1]!AGO&amp;[1]!SEP&amp;[1]!OCT&amp;[1]!NOV&amp;[1]!DIC</definedName>
    <definedName name="_____AGO1" localSheetId="1">[2]!AGO&amp;[2]!SEP&amp;[2]!OCT&amp;[2]!NOV&amp;[2]!DIC</definedName>
    <definedName name="_____AGO1" localSheetId="4">[2]!AGO&amp;[2]!SEP&amp;[2]!OCT&amp;[2]!NOV&amp;[2]!DIC</definedName>
    <definedName name="_____AGO1" localSheetId="5">[2]!AGO&amp;[2]!SEP&amp;[2]!OCT&amp;[2]!NOV&amp;[2]!DIC</definedName>
    <definedName name="_____AGO1" localSheetId="6">[2]!AGO&amp;[2]!SEP&amp;[2]!OCT&amp;[2]!NOV&amp;[2]!DIC</definedName>
    <definedName name="_____AGO1" localSheetId="7">[3]!AGO&amp;[3]!SEP&amp;[3]!OCT&amp;[3]!NOV&amp;[3]!DIC</definedName>
    <definedName name="_____AGO1" localSheetId="8">[2]!AGO&amp;[2]!SEP&amp;[2]!OCT&amp;[2]!NOV&amp;[2]!DIC</definedName>
    <definedName name="_____AGO1" localSheetId="9">[3]!AGO&amp;[3]!SEP&amp;[3]!OCT&amp;[3]!NOV&amp;[3]!DIC</definedName>
    <definedName name="_____AGO2" localSheetId="6">[6]edofza8!$C$22</definedName>
    <definedName name="_____AGO2">[7]edofza8!$C$22</definedName>
    <definedName name="_____def1">'[8]Premisas IMSS'!$M$12</definedName>
    <definedName name="_____def2">'[8]Premisas IMSS'!$M$13</definedName>
    <definedName name="_____def3">'[8]Premisas IMSS'!$M$14</definedName>
    <definedName name="_____def4">'[8]Premisas IMSS'!$M$15</definedName>
    <definedName name="_____def5">'[8]Premisas IMSS'!$M$16</definedName>
    <definedName name="_____def6">'[8]Premisas IMSS'!$M$17</definedName>
    <definedName name="_____DIC2" localSheetId="6">[6]edofza12!$C$22</definedName>
    <definedName name="_____DIC2">[7]edofza12!$C$22</definedName>
    <definedName name="_____ENE2" localSheetId="6">[6]edofza1!$C$22</definedName>
    <definedName name="_____ENE2">[7]edofza1!$C$22</definedName>
    <definedName name="_____FEB1" localSheetId="0">[1]!FEB&amp;[1]!MAR&amp;[1]!ABR&amp;[1]!MAY&amp;[1]!JUN&amp;[1]!JUL</definedName>
    <definedName name="_____FEB1" localSheetId="1">[2]!FEB&amp;[2]!MAR&amp;[2]!ABR&amp;[2]!MAY&amp;[2]!JUN&amp;[2]!JUL</definedName>
    <definedName name="_____FEB1" localSheetId="4">[2]!FEB&amp;[2]!MAR&amp;[2]!ABR&amp;[2]!MAY&amp;[2]!JUN&amp;[2]!JUL</definedName>
    <definedName name="_____FEB1" localSheetId="5">[2]!FEB&amp;[2]!MAR&amp;[2]!ABR&amp;[2]!MAY&amp;[2]!JUN&amp;[2]!JUL</definedName>
    <definedName name="_____FEB1" localSheetId="6">[2]!FEB&amp;[2]!MAR&amp;[2]!ABR&amp;[2]!MAY&amp;[2]!JUN&amp;[2]!JUL</definedName>
    <definedName name="_____FEB1" localSheetId="7">[3]!FEB&amp;[3]!MAR&amp;[3]!ABR&amp;[3]!MAY&amp;[3]!JUN&amp;[3]!JUL</definedName>
    <definedName name="_____FEB1" localSheetId="8">[2]!FEB&amp;[2]!MAR&amp;[2]!ABR&amp;[2]!MAY&amp;[2]!JUN&amp;[2]!JUL</definedName>
    <definedName name="_____FEB1" localSheetId="9">[3]!FEB&amp;[3]!MAR&amp;[3]!ABR&amp;[3]!MAY&amp;[3]!JUN&amp;[3]!JUL</definedName>
    <definedName name="_____FEB2" localSheetId="6">[6]edofza2!$C$22</definedName>
    <definedName name="_____FEB2">[7]edofza2!$C$22</definedName>
    <definedName name="_____JUL1" localSheetId="0">[1]!JUL&amp;[1]!AGO&amp;[1]!SEP&amp;[1]!OCT&amp;[1]!NOV</definedName>
    <definedName name="_____JUL1" localSheetId="1">[2]!JUL&amp;[2]!AGO&amp;[2]!SEP&amp;[2]!OCT&amp;[2]!NOV</definedName>
    <definedName name="_____JUL1" localSheetId="4">[2]!JUL&amp;[2]!AGO&amp;[2]!SEP&amp;[2]!OCT&amp;[2]!NOV</definedName>
    <definedName name="_____JUL1" localSheetId="5">[2]!JUL&amp;[2]!AGO&amp;[2]!SEP&amp;[2]!OCT&amp;[2]!NOV</definedName>
    <definedName name="_____JUL1" localSheetId="6">[2]!JUL&amp;[2]!AGO&amp;[2]!SEP&amp;[2]!OCT&amp;[2]!NOV</definedName>
    <definedName name="_____JUL1" localSheetId="7">[3]!JUL&amp;[3]!AGO&amp;[3]!SEP&amp;[3]!OCT&amp;[3]!NOV</definedName>
    <definedName name="_____JUL1" localSheetId="8">[2]!JUL&amp;[2]!AGO&amp;[2]!SEP&amp;[2]!OCT&amp;[2]!NOV</definedName>
    <definedName name="_____JUL1" localSheetId="9">[3]!JUL&amp;[3]!AGO&amp;[3]!SEP&amp;[3]!OCT&amp;[3]!NOV</definedName>
    <definedName name="_____JUL2" localSheetId="6">[6]edofza7!$C$22</definedName>
    <definedName name="_____JUL2">[7]edofza7!$C$22</definedName>
    <definedName name="_____JUN1" localSheetId="0">[1]!JUN&amp;[1]!JUL&amp;[1]!AGO&amp;[1]!SEP&amp;[1]!OCT</definedName>
    <definedName name="_____JUN1" localSheetId="1">[2]!JUN&amp;[2]!JUL&amp;[2]!AGO&amp;[2]!SEP&amp;[2]!OCT</definedName>
    <definedName name="_____JUN1" localSheetId="4">[2]!JUN&amp;[2]!JUL&amp;[2]!AGO&amp;[2]!SEP&amp;[2]!OCT</definedName>
    <definedName name="_____JUN1" localSheetId="5">[2]!JUN&amp;[2]!JUL&amp;[2]!AGO&amp;[2]!SEP&amp;[2]!OCT</definedName>
    <definedName name="_____JUN1" localSheetId="6">[2]!JUN&amp;[2]!JUL&amp;[2]!AGO&amp;[2]!SEP&amp;[2]!OCT</definedName>
    <definedName name="_____JUN1" localSheetId="7">[3]!JUN&amp;[3]!JUL&amp;[3]!AGO&amp;[3]!SEP&amp;[3]!OCT</definedName>
    <definedName name="_____JUN1" localSheetId="8">[2]!JUN&amp;[2]!JUL&amp;[2]!AGO&amp;[2]!SEP&amp;[2]!OCT</definedName>
    <definedName name="_____JUN1" localSheetId="9">[3]!JUN&amp;[3]!JUL&amp;[3]!AGO&amp;[3]!SEP&amp;[3]!OCT</definedName>
    <definedName name="_____JUN2" localSheetId="6">[6]edofza6!$C$22</definedName>
    <definedName name="_____JUN2">[7]edofza6!$C$22</definedName>
    <definedName name="_____MAR1" localSheetId="0">[1]!MAR&amp;[1]!ABR&amp;[1]!MAY&amp;[1]!JUN&amp;[1]!JUL&amp;[1]!AGO</definedName>
    <definedName name="_____MAR1" localSheetId="1">[2]!MAR&amp;[2]!ABR&amp;[2]!MAY&amp;[2]!JUN&amp;[2]!JUL&amp;[2]!AGO</definedName>
    <definedName name="_____MAR1" localSheetId="4">[2]!MAR&amp;[2]!ABR&amp;[2]!MAY&amp;[2]!JUN&amp;[2]!JUL&amp;[2]!AGO</definedName>
    <definedName name="_____MAR1" localSheetId="5">[2]!MAR&amp;[2]!ABR&amp;[2]!MAY&amp;[2]!JUN&amp;[2]!JUL&amp;[2]!AGO</definedName>
    <definedName name="_____MAR1" localSheetId="6">[2]!MAR&amp;[2]!ABR&amp;[2]!MAY&amp;[2]!JUN&amp;[2]!JUL&amp;[2]!AGO</definedName>
    <definedName name="_____MAR1" localSheetId="7">[3]!MAR&amp;[3]!ABR&amp;[3]!MAY&amp;[3]!JUN&amp;[3]!JUL&amp;[3]!AGO</definedName>
    <definedName name="_____MAR1" localSheetId="8">[2]!MAR&amp;[2]!ABR&amp;[2]!MAY&amp;[2]!JUN&amp;[2]!JUL&amp;[2]!AGO</definedName>
    <definedName name="_____MAR1" localSheetId="9">[3]!MAR&amp;[3]!ABR&amp;[3]!MAY&amp;[3]!JUN&amp;[3]!JUL&amp;[3]!AGO</definedName>
    <definedName name="_____MAR2" localSheetId="6">[6]edofza3!$C$22</definedName>
    <definedName name="_____MAR2">[7]edofza3!$C$22</definedName>
    <definedName name="_____MAY1" localSheetId="0">[1]!MAY&amp;[1]!JUN&amp;[1]!JUL&amp;[1]!AGO&amp;[1]!SEP</definedName>
    <definedName name="_____MAY1" localSheetId="1">[2]!MAY&amp;[2]!JUN&amp;[2]!JUL&amp;[2]!AGO&amp;[2]!SEP</definedName>
    <definedName name="_____MAY1" localSheetId="4">[2]!MAY&amp;[2]!JUN&amp;[2]!JUL&amp;[2]!AGO&amp;[2]!SEP</definedName>
    <definedName name="_____MAY1" localSheetId="5">[2]!MAY&amp;[2]!JUN&amp;[2]!JUL&amp;[2]!AGO&amp;[2]!SEP</definedName>
    <definedName name="_____MAY1" localSheetId="6">[2]!MAY&amp;[2]!JUN&amp;[2]!JUL&amp;[2]!AGO&amp;[2]!SEP</definedName>
    <definedName name="_____MAY1" localSheetId="7">[3]!MAY&amp;[3]!JUN&amp;[3]!JUL&amp;[3]!AGO&amp;[3]!SEP</definedName>
    <definedName name="_____MAY1" localSheetId="8">[2]!MAY&amp;[2]!JUN&amp;[2]!JUL&amp;[2]!AGO&amp;[2]!SEP</definedName>
    <definedName name="_____MAY1" localSheetId="9">[3]!MAY&amp;[3]!JUN&amp;[3]!JUL&amp;[3]!AGO&amp;[3]!SEP</definedName>
    <definedName name="_____MAY2" localSheetId="6">[6]edofza5!$C$22</definedName>
    <definedName name="_____MAY2">[7]edofza5!$C$22</definedName>
    <definedName name="_____NOV1" localSheetId="0">[1]!NOV&amp;[1]!DIC</definedName>
    <definedName name="_____NOV1" localSheetId="1">[2]!NOV&amp;[2]!DIC</definedName>
    <definedName name="_____NOV1" localSheetId="4">[2]!NOV&amp;[2]!DIC</definedName>
    <definedName name="_____NOV1" localSheetId="5">[2]!NOV&amp;[2]!DIC</definedName>
    <definedName name="_____NOV1" localSheetId="6">[2]!NOV&amp;[2]!DIC</definedName>
    <definedName name="_____NOV1" localSheetId="7">[3]!NOV&amp;[3]!DIC</definedName>
    <definedName name="_____NOV1" localSheetId="8">[2]!NOV&amp;[2]!DIC</definedName>
    <definedName name="_____NOV1" localSheetId="9">[3]!NOV&amp;[3]!DIC</definedName>
    <definedName name="_____NOV2" localSheetId="6">[6]edofza11!$C$43</definedName>
    <definedName name="_____NOV2">[7]edofza11!$C$43</definedName>
    <definedName name="_____OCT1" localSheetId="0">[1]!OCT&amp;[1]!NOV&amp;[1]!DIC</definedName>
    <definedName name="_____OCT1" localSheetId="1">[2]!OCT&amp;[2]!NOV&amp;[2]!DIC</definedName>
    <definedName name="_____OCT1" localSheetId="4">[2]!OCT&amp;[2]!NOV&amp;[2]!DIC</definedName>
    <definedName name="_____OCT1" localSheetId="5">[2]!OCT&amp;[2]!NOV&amp;[2]!DIC</definedName>
    <definedName name="_____OCT1" localSheetId="6">[2]!OCT&amp;[2]!NOV&amp;[2]!DIC</definedName>
    <definedName name="_____OCT1" localSheetId="7">[3]!OCT&amp;[3]!NOV&amp;[3]!DIC</definedName>
    <definedName name="_____OCT1" localSheetId="8">[2]!OCT&amp;[2]!NOV&amp;[2]!DIC</definedName>
    <definedName name="_____OCT1" localSheetId="9">[3]!OCT&amp;[3]!NOV&amp;[3]!DIC</definedName>
    <definedName name="_____OCT2" localSheetId="6">[6]edofza10!$C$22</definedName>
    <definedName name="_____OCT2">[7]edofza10!$C$22</definedName>
    <definedName name="_____SEP1" localSheetId="0">[1]!SEP&amp;[1]!OCT&amp;[1]!NOV&amp;[1]!DIC</definedName>
    <definedName name="_____SEP1" localSheetId="1">[2]!SEP&amp;[2]!OCT&amp;[2]!NOV&amp;[2]!DIC</definedName>
    <definedName name="_____SEP1" localSheetId="4">[2]!SEP&amp;[2]!OCT&amp;[2]!NOV&amp;[2]!DIC</definedName>
    <definedName name="_____SEP1" localSheetId="5">[2]!SEP&amp;[2]!OCT&amp;[2]!NOV&amp;[2]!DIC</definedName>
    <definedName name="_____SEP1" localSheetId="6">[2]!SEP&amp;[2]!OCT&amp;[2]!NOV&amp;[2]!DIC</definedName>
    <definedName name="_____SEP1" localSheetId="7">[3]!SEP&amp;[3]!OCT&amp;[3]!NOV&amp;[3]!DIC</definedName>
    <definedName name="_____SEP1" localSheetId="8">[2]!SEP&amp;[2]!OCT&amp;[2]!NOV&amp;[2]!DIC</definedName>
    <definedName name="_____SEP1" localSheetId="9">[3]!SEP&amp;[3]!OCT&amp;[3]!NOV&amp;[3]!DIC</definedName>
    <definedName name="_____SEP2" localSheetId="6">[6]edofza9!$C$22</definedName>
    <definedName name="_____SEP2">[7]edofza9!$C$22</definedName>
    <definedName name="_____smg97">'[8]Premisa macro'!$E$4</definedName>
    <definedName name="_____TDC2001">'[9]Tipos de Cambio'!$C$4</definedName>
    <definedName name="____ABR1" localSheetId="0">[1]!ABR&amp;[1]!MAY&amp;[1]!JUN&amp;[1]!JUL&amp;[1]!AGO&amp;[1]!SEP</definedName>
    <definedName name="____ABR1" localSheetId="1">[2]!ABR&amp;[2]!MAY&amp;[2]!JUN&amp;[2]!JUL&amp;[2]!AGO&amp;[2]!SEP</definedName>
    <definedName name="____ABR1" localSheetId="4">[2]!ABR&amp;[2]!MAY&amp;[2]!JUN&amp;[2]!JUL&amp;[2]!AGO&amp;[2]!SEP</definedName>
    <definedName name="____ABR1" localSheetId="5">[2]!ABR&amp;[2]!MAY&amp;[2]!JUN&amp;[2]!JUL&amp;[2]!AGO&amp;[2]!SEP</definedName>
    <definedName name="____ABR1" localSheetId="6">[2]!ABR&amp;[2]!MAY&amp;[2]!JUN&amp;[2]!JUL&amp;[2]!AGO&amp;[2]!SEP</definedName>
    <definedName name="____ABR1" localSheetId="7">[3]!ABR&amp;[3]!MAY&amp;[3]!JUN&amp;[3]!JUL&amp;[3]!AGO&amp;[3]!SEP</definedName>
    <definedName name="____ABR1" localSheetId="8">[2]!ABR&amp;[2]!MAY&amp;[2]!JUN&amp;[2]!JUL&amp;[2]!AGO&amp;[2]!SEP</definedName>
    <definedName name="____ABR1" localSheetId="9">[3]!ABR&amp;[3]!MAY&amp;[3]!JUN&amp;[3]!JUL&amp;[3]!AGO&amp;[3]!SEP</definedName>
    <definedName name="____ABR2" localSheetId="6">[6]edofza4!$C$22</definedName>
    <definedName name="____ABR2">[7]edofza4!$C$22</definedName>
    <definedName name="____AGO1" localSheetId="0">[1]!AGO&amp;[1]!SEP&amp;[1]!OCT&amp;[1]!NOV&amp;[1]!DIC</definedName>
    <definedName name="____AGO1" localSheetId="1">[2]!AGO&amp;[2]!SEP&amp;[2]!OCT&amp;[2]!NOV&amp;[2]!DIC</definedName>
    <definedName name="____AGO1" localSheetId="4">[2]!AGO&amp;[2]!SEP&amp;[2]!OCT&amp;[2]!NOV&amp;[2]!DIC</definedName>
    <definedName name="____AGO1" localSheetId="5">[2]!AGO&amp;[2]!SEP&amp;[2]!OCT&amp;[2]!NOV&amp;[2]!DIC</definedName>
    <definedName name="____AGO1" localSheetId="6">[2]!AGO&amp;[2]!SEP&amp;[2]!OCT&amp;[2]!NOV&amp;[2]!DIC</definedName>
    <definedName name="____AGO1" localSheetId="7">[3]!AGO&amp;[3]!SEP&amp;[3]!OCT&amp;[3]!NOV&amp;[3]!DIC</definedName>
    <definedName name="____AGO1" localSheetId="8">[2]!AGO&amp;[2]!SEP&amp;[2]!OCT&amp;[2]!NOV&amp;[2]!DIC</definedName>
    <definedName name="____AGO1" localSheetId="9">[3]!AGO&amp;[3]!SEP&amp;[3]!OCT&amp;[3]!NOV&amp;[3]!DIC</definedName>
    <definedName name="____AGO2" localSheetId="6">[6]edofza8!$C$22</definedName>
    <definedName name="____AGO2">[7]edofza8!$C$22</definedName>
    <definedName name="____ASA96" localSheetId="6">#REF!</definedName>
    <definedName name="____ASA96" localSheetId="9">#REF!</definedName>
    <definedName name="____ASA96">#REF!</definedName>
    <definedName name="____cad179" localSheetId="6">'[4]Mod Eco Controlados 99'!#REF!</definedName>
    <definedName name="____cad179" localSheetId="9">'[4]Mod Eco Controlados 99'!#REF!</definedName>
    <definedName name="____cad179">'[4]Mod Eco Controlados 99'!#REF!</definedName>
    <definedName name="____CAN2" localSheetId="6" hidden="1">{"Bruto",#N/A,FALSE,"CONV3T.XLS";"Neto",#N/A,FALSE,"CONV3T.XLS";"UnoB",#N/A,FALSE,"CONV3T.XLS";"Bruto",#N/A,FALSE,"CONV4T.XLS";"Neto",#N/A,FALSE,"CONV4T.XLS";"UnoB",#N/A,FALSE,"CONV4T.XLS"}</definedName>
    <definedName name="____CAN2" localSheetId="9"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6" hidden="1">{"Bruto",#N/A,FALSE,"CONV3T.XLS";"Neto",#N/A,FALSE,"CONV3T.XLS";"UnoB",#N/A,FALSE,"CONV3T.XLS";"Bruto",#N/A,FALSE,"CONV4T.XLS";"Neto",#N/A,FALSE,"CONV4T.XLS";"UnoB",#N/A,FALSE,"CONV4T.XLS"}</definedName>
    <definedName name="____CAN4" localSheetId="9"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6">#REF!</definedName>
    <definedName name="____CFD02" localSheetId="9">#REF!</definedName>
    <definedName name="____CFD02">#REF!</definedName>
    <definedName name="____CFE96" localSheetId="6">#REF!</definedName>
    <definedName name="____CFE96" localSheetId="9">#REF!</definedName>
    <definedName name="____CFE96">#REF!</definedName>
    <definedName name="____CON96" localSheetId="6">#REF!</definedName>
    <definedName name="____CON96" localSheetId="9">#REF!</definedName>
    <definedName name="____CON96">#REF!</definedName>
    <definedName name="____COR4" localSheetId="6" hidden="1">{"Bruto",#N/A,FALSE,"CONV3T.XLS";"Neto",#N/A,FALSE,"CONV3T.XLS";"UnoB",#N/A,FALSE,"CONV3T.XLS";"Bruto",#N/A,FALSE,"CONV4T.XLS";"Neto",#N/A,FALSE,"CONV4T.XLS";"UnoB",#N/A,FALSE,"CONV4T.XLS"}</definedName>
    <definedName name="____COR4" localSheetId="9"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6" hidden="1">{"Bruto",#N/A,FALSE,"CONV3T.XLS";"Neto",#N/A,FALSE,"CONV3T.XLS";"UnoB",#N/A,FALSE,"CONV3T.XLS";"Bruto",#N/A,FALSE,"CONV4T.XLS";"Neto",#N/A,FALSE,"CONV4T.XLS";"UnoB",#N/A,FALSE,"CONV4T.XLS"}</definedName>
    <definedName name="____COS4" localSheetId="9"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'[8]Premisas IMSS'!$M$12</definedName>
    <definedName name="____def2">'[8]Premisas IMSS'!$M$13</definedName>
    <definedName name="____def3">'[8]Premisas IMSS'!$M$14</definedName>
    <definedName name="____def4">'[8]Premisas IMSS'!$M$15</definedName>
    <definedName name="____def5">'[8]Premisas IMSS'!$M$16</definedName>
    <definedName name="____def6">'[8]Premisas IMSS'!$M$17</definedName>
    <definedName name="____DIC2" localSheetId="6">[6]edofza12!$C$22</definedName>
    <definedName name="____DIC2">[7]edofza12!$C$22</definedName>
    <definedName name="____ee1" localSheetId="6" hidden="1">{"Bruto",#N/A,FALSE,"CONV3T.XLS";"Neto",#N/A,FALSE,"CONV3T.XLS";"UnoB",#N/A,FALSE,"CONV3T.XLS";"Bruto",#N/A,FALSE,"CONV4T.XLS";"Neto",#N/A,FALSE,"CONV4T.XLS";"UnoB",#N/A,FALSE,"CONV4T.XLS"}</definedName>
    <definedName name="____ee1" localSheetId="9"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 localSheetId="6">[6]edofza1!$C$22</definedName>
    <definedName name="____ENE2">[7]edofza1!$C$22</definedName>
    <definedName name="____esc2" localSheetId="6" hidden="1">{"Bruto",#N/A,FALSE,"CONV3T.XLS";"Neto",#N/A,FALSE,"CONV3T.XLS";"UnoB",#N/A,FALSE,"CONV3T.XLS";"Bruto",#N/A,FALSE,"CONV4T.XLS";"Neto",#N/A,FALSE,"CONV4T.XLS";"UnoB",#N/A,FALSE,"CONV4T.XLS"}</definedName>
    <definedName name="____esc2" localSheetId="9"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6" hidden="1">{"Bruto",#N/A,FALSE,"CONV3T.XLS";"Neto",#N/A,FALSE,"CONV3T.XLS";"UnoB",#N/A,FALSE,"CONV3T.XLS";"Bruto",#N/A,FALSE,"CONV4T.XLS";"Neto",#N/A,FALSE,"CONV4T.XLS";"UnoB",#N/A,FALSE,"CONV4T.XLS"}</definedName>
    <definedName name="____ESC4" localSheetId="9"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 localSheetId="0">[1]!FEB&amp;[1]!MAR&amp;[1]!ABR&amp;[1]!MAY&amp;[1]!JUN&amp;[1]!JUL</definedName>
    <definedName name="____FEB1" localSheetId="1">[2]!FEB&amp;[2]!MAR&amp;[2]!ABR&amp;[2]!MAY&amp;[2]!JUN&amp;[2]!JUL</definedName>
    <definedName name="____FEB1" localSheetId="4">[2]!FEB&amp;[2]!MAR&amp;[2]!ABR&amp;[2]!MAY&amp;[2]!JUN&amp;[2]!JUL</definedName>
    <definedName name="____FEB1" localSheetId="5">[2]!FEB&amp;[2]!MAR&amp;[2]!ABR&amp;[2]!MAY&amp;[2]!JUN&amp;[2]!JUL</definedName>
    <definedName name="____FEB1" localSheetId="6">[2]!FEB&amp;[2]!MAR&amp;[2]!ABR&amp;[2]!MAY&amp;[2]!JUN&amp;[2]!JUL</definedName>
    <definedName name="____FEB1" localSheetId="7">[3]!FEB&amp;[3]!MAR&amp;[3]!ABR&amp;[3]!MAY&amp;[3]!JUN&amp;[3]!JUL</definedName>
    <definedName name="____FEB1" localSheetId="8">[2]!FEB&amp;[2]!MAR&amp;[2]!ABR&amp;[2]!MAY&amp;[2]!JUN&amp;[2]!JUL</definedName>
    <definedName name="____FEB1" localSheetId="9">[3]!FEB&amp;[3]!MAR&amp;[3]!ABR&amp;[3]!MAY&amp;[3]!JUN&amp;[3]!JUL</definedName>
    <definedName name="____FEB2" localSheetId="6">[6]edofza2!$C$22</definedName>
    <definedName name="____FEB2">[7]edofza2!$C$22</definedName>
    <definedName name="____JUL1" localSheetId="0">[1]!JUL&amp;[1]!AGO&amp;[1]!SEP&amp;[1]!OCT&amp;[1]!NOV</definedName>
    <definedName name="____JUL1" localSheetId="1">[2]!JUL&amp;[2]!AGO&amp;[2]!SEP&amp;[2]!OCT&amp;[2]!NOV</definedName>
    <definedName name="____JUL1" localSheetId="4">[2]!JUL&amp;[2]!AGO&amp;[2]!SEP&amp;[2]!OCT&amp;[2]!NOV</definedName>
    <definedName name="____JUL1" localSheetId="5">[2]!JUL&amp;[2]!AGO&amp;[2]!SEP&amp;[2]!OCT&amp;[2]!NOV</definedName>
    <definedName name="____JUL1" localSheetId="6">[2]!JUL&amp;[2]!AGO&amp;[2]!SEP&amp;[2]!OCT&amp;[2]!NOV</definedName>
    <definedName name="____JUL1" localSheetId="7">[3]!JUL&amp;[3]!AGO&amp;[3]!SEP&amp;[3]!OCT&amp;[3]!NOV</definedName>
    <definedName name="____JUL1" localSheetId="8">[2]!JUL&amp;[2]!AGO&amp;[2]!SEP&amp;[2]!OCT&amp;[2]!NOV</definedName>
    <definedName name="____JUL1" localSheetId="9">[3]!JUL&amp;[3]!AGO&amp;[3]!SEP&amp;[3]!OCT&amp;[3]!NOV</definedName>
    <definedName name="____JUL2" localSheetId="6">[6]edofza7!$C$22</definedName>
    <definedName name="____JUL2">[7]edofza7!$C$22</definedName>
    <definedName name="____JUN1" localSheetId="0">[1]!JUN&amp;[1]!JUL&amp;[1]!AGO&amp;[1]!SEP&amp;[1]!OCT</definedName>
    <definedName name="____JUN1" localSheetId="1">[2]!JUN&amp;[2]!JUL&amp;[2]!AGO&amp;[2]!SEP&amp;[2]!OCT</definedName>
    <definedName name="____JUN1" localSheetId="4">[2]!JUN&amp;[2]!JUL&amp;[2]!AGO&amp;[2]!SEP&amp;[2]!OCT</definedName>
    <definedName name="____JUN1" localSheetId="5">[2]!JUN&amp;[2]!JUL&amp;[2]!AGO&amp;[2]!SEP&amp;[2]!OCT</definedName>
    <definedName name="____JUN1" localSheetId="6">[2]!JUN&amp;[2]!JUL&amp;[2]!AGO&amp;[2]!SEP&amp;[2]!OCT</definedName>
    <definedName name="____JUN1" localSheetId="7">[3]!JUN&amp;[3]!JUL&amp;[3]!AGO&amp;[3]!SEP&amp;[3]!OCT</definedName>
    <definedName name="____JUN1" localSheetId="8">[2]!JUN&amp;[2]!JUL&amp;[2]!AGO&amp;[2]!SEP&amp;[2]!OCT</definedName>
    <definedName name="____JUN1" localSheetId="9">[3]!JUN&amp;[3]!JUL&amp;[3]!AGO&amp;[3]!SEP&amp;[3]!OCT</definedName>
    <definedName name="____JUN2" localSheetId="6">[6]edofza6!$C$22</definedName>
    <definedName name="____JUN2">[7]edofza6!$C$22</definedName>
    <definedName name="____MAR1" localSheetId="0">[1]!MAR&amp;[1]!ABR&amp;[1]!MAY&amp;[1]!JUN&amp;[1]!JUL&amp;[1]!AGO</definedName>
    <definedName name="____MAR1" localSheetId="1">[2]!MAR&amp;[2]!ABR&amp;[2]!MAY&amp;[2]!JUN&amp;[2]!JUL&amp;[2]!AGO</definedName>
    <definedName name="____MAR1" localSheetId="4">[2]!MAR&amp;[2]!ABR&amp;[2]!MAY&amp;[2]!JUN&amp;[2]!JUL&amp;[2]!AGO</definedName>
    <definedName name="____MAR1" localSheetId="5">[2]!MAR&amp;[2]!ABR&amp;[2]!MAY&amp;[2]!JUN&amp;[2]!JUL&amp;[2]!AGO</definedName>
    <definedName name="____MAR1" localSheetId="6">[2]!MAR&amp;[2]!ABR&amp;[2]!MAY&amp;[2]!JUN&amp;[2]!JUL&amp;[2]!AGO</definedName>
    <definedName name="____MAR1" localSheetId="7">[3]!MAR&amp;[3]!ABR&amp;[3]!MAY&amp;[3]!JUN&amp;[3]!JUL&amp;[3]!AGO</definedName>
    <definedName name="____MAR1" localSheetId="8">[2]!MAR&amp;[2]!ABR&amp;[2]!MAY&amp;[2]!JUN&amp;[2]!JUL&amp;[2]!AGO</definedName>
    <definedName name="____MAR1" localSheetId="9">[3]!MAR&amp;[3]!ABR&amp;[3]!MAY&amp;[3]!JUN&amp;[3]!JUL&amp;[3]!AGO</definedName>
    <definedName name="____MAR2" localSheetId="6">[6]edofza3!$C$22</definedName>
    <definedName name="____MAR2">[7]edofza3!$C$22</definedName>
    <definedName name="____MAY1" localSheetId="0">[1]!MAY&amp;[1]!JUN&amp;[1]!JUL&amp;[1]!AGO&amp;[1]!SEP</definedName>
    <definedName name="____MAY1" localSheetId="1">[2]!MAY&amp;[2]!JUN&amp;[2]!JUL&amp;[2]!AGO&amp;[2]!SEP</definedName>
    <definedName name="____MAY1" localSheetId="4">[2]!MAY&amp;[2]!JUN&amp;[2]!JUL&amp;[2]!AGO&amp;[2]!SEP</definedName>
    <definedName name="____MAY1" localSheetId="5">[2]!MAY&amp;[2]!JUN&amp;[2]!JUL&amp;[2]!AGO&amp;[2]!SEP</definedName>
    <definedName name="____MAY1" localSheetId="6">[2]!MAY&amp;[2]!JUN&amp;[2]!JUL&amp;[2]!AGO&amp;[2]!SEP</definedName>
    <definedName name="____MAY1" localSheetId="7">[3]!MAY&amp;[3]!JUN&amp;[3]!JUL&amp;[3]!AGO&amp;[3]!SEP</definedName>
    <definedName name="____MAY1" localSheetId="8">[2]!MAY&amp;[2]!JUN&amp;[2]!JUL&amp;[2]!AGO&amp;[2]!SEP</definedName>
    <definedName name="____MAY1" localSheetId="9">[3]!MAY&amp;[3]!JUN&amp;[3]!JUL&amp;[3]!AGO&amp;[3]!SEP</definedName>
    <definedName name="____MAY2" localSheetId="6">[6]edofza5!$C$22</definedName>
    <definedName name="____MAY2">[7]edofza5!$C$22</definedName>
    <definedName name="____mor2" localSheetId="6" hidden="1">{"Bruto",#N/A,FALSE,"CONV3T.XLS";"Neto",#N/A,FALSE,"CONV3T.XLS";"UnoB",#N/A,FALSE,"CONV3T.XLS";"Bruto",#N/A,FALSE,"CONV4T.XLS";"Neto",#N/A,FALSE,"CONV4T.XLS";"UnoB",#N/A,FALSE,"CONV4T.XLS"}</definedName>
    <definedName name="____mor2" localSheetId="9"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6" hidden="1">{"Bruto",#N/A,FALSE,"CONV3T.XLS";"Neto",#N/A,FALSE,"CONV3T.XLS";"UnoB",#N/A,FALSE,"CONV3T.XLS";"Bruto",#N/A,FALSE,"CONV4T.XLS";"Neto",#N/A,FALSE,"CONV4T.XLS";"UnoB",#N/A,FALSE,"CONV4T.XLS"}</definedName>
    <definedName name="____MOR4" localSheetId="9"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 localSheetId="0">[1]!NOV&amp;[1]!DIC</definedName>
    <definedName name="____NOV1" localSheetId="1">[2]!NOV&amp;[2]!DIC</definedName>
    <definedName name="____NOV1" localSheetId="4">[2]!NOV&amp;[2]!DIC</definedName>
    <definedName name="____NOV1" localSheetId="5">[2]!NOV&amp;[2]!DIC</definedName>
    <definedName name="____NOV1" localSheetId="6">[2]!NOV&amp;[2]!DIC</definedName>
    <definedName name="____NOV1" localSheetId="7">[3]!NOV&amp;[3]!DIC</definedName>
    <definedName name="____NOV1" localSheetId="8">[2]!NOV&amp;[2]!DIC</definedName>
    <definedName name="____NOV1" localSheetId="9">[3]!NOV&amp;[3]!DIC</definedName>
    <definedName name="____NOV2" localSheetId="6">[6]edofza11!$C$43</definedName>
    <definedName name="____NOV2">[7]edofza11!$C$43</definedName>
    <definedName name="____OCT1" localSheetId="0">[1]!OCT&amp;[1]!NOV&amp;[1]!DIC</definedName>
    <definedName name="____OCT1" localSheetId="1">[2]!OCT&amp;[2]!NOV&amp;[2]!DIC</definedName>
    <definedName name="____OCT1" localSheetId="4">[2]!OCT&amp;[2]!NOV&amp;[2]!DIC</definedName>
    <definedName name="____OCT1" localSheetId="5">[2]!OCT&amp;[2]!NOV&amp;[2]!DIC</definedName>
    <definedName name="____OCT1" localSheetId="6">[2]!OCT&amp;[2]!NOV&amp;[2]!DIC</definedName>
    <definedName name="____OCT1" localSheetId="7">[3]!OCT&amp;[3]!NOV&amp;[3]!DIC</definedName>
    <definedName name="____OCT1" localSheetId="8">[2]!OCT&amp;[2]!NOV&amp;[2]!DIC</definedName>
    <definedName name="____OCT1" localSheetId="9">[3]!OCT&amp;[3]!NOV&amp;[3]!DIC</definedName>
    <definedName name="____OCT2" localSheetId="6">[6]edofza10!$C$22</definedName>
    <definedName name="____OCT2">[7]edofza10!$C$22</definedName>
    <definedName name="____pa2" localSheetId="6" hidden="1">{"Bruto",#N/A,FALSE,"CONV3T.XLS";"Neto",#N/A,FALSE,"CONV3T.XLS";"UnoB",#N/A,FALSE,"CONV3T.XLS";"Bruto",#N/A,FALSE,"CONV4T.XLS";"Neto",#N/A,FALSE,"CONV4T.XLS";"UnoB",#N/A,FALSE,"CONV4T.XLS"}</definedName>
    <definedName name="____pa2" localSheetId="9"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6" hidden="1">{"Bruto",#N/A,FALSE,"CONV3T.XLS";"Neto",#N/A,FALSE,"CONV3T.XLS";"UnoB",#N/A,FALSE,"CONV3T.XLS";"Bruto",#N/A,FALSE,"CONV4T.XLS";"Neto",#N/A,FALSE,"CONV4T.XLS";"UnoB",#N/A,FALSE,"CONV4T.XLS"}</definedName>
    <definedName name="____PAJ4" localSheetId="9"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6">#REF!</definedName>
    <definedName name="____PEM96" localSheetId="9">#REF!</definedName>
    <definedName name="____PEM96">#REF!</definedName>
    <definedName name="____PIB08" localSheetId="6">#REF!</definedName>
    <definedName name="____PIB08" localSheetId="9">#REF!</definedName>
    <definedName name="____PIB08">#REF!</definedName>
    <definedName name="____PIP96" localSheetId="6">#REF!</definedName>
    <definedName name="____PIP96" localSheetId="9">#REF!</definedName>
    <definedName name="____PIP96">#REF!</definedName>
    <definedName name="____SEP1" localSheetId="0">[1]!SEP&amp;[1]!OCT&amp;[1]!NOV&amp;[1]!DIC</definedName>
    <definedName name="____SEP1" localSheetId="1">[2]!SEP&amp;[2]!OCT&amp;[2]!NOV&amp;[2]!DIC</definedName>
    <definedName name="____SEP1" localSheetId="4">[2]!SEP&amp;[2]!OCT&amp;[2]!NOV&amp;[2]!DIC</definedName>
    <definedName name="____SEP1" localSheetId="5">[2]!SEP&amp;[2]!OCT&amp;[2]!NOV&amp;[2]!DIC</definedName>
    <definedName name="____SEP1" localSheetId="6">[2]!SEP&amp;[2]!OCT&amp;[2]!NOV&amp;[2]!DIC</definedName>
    <definedName name="____SEP1" localSheetId="7">[3]!SEP&amp;[3]!OCT&amp;[3]!NOV&amp;[3]!DIC</definedName>
    <definedName name="____SEP1" localSheetId="8">[2]!SEP&amp;[2]!OCT&amp;[2]!NOV&amp;[2]!DIC</definedName>
    <definedName name="____SEP1" localSheetId="9">[3]!SEP&amp;[3]!OCT&amp;[3]!NOV&amp;[3]!DIC</definedName>
    <definedName name="____SEP2" localSheetId="6">[6]edofza9!$C$22</definedName>
    <definedName name="____SEP2">[7]edofza9!$C$22</definedName>
    <definedName name="____smg97">'[8]Premisa macro'!$E$4</definedName>
    <definedName name="____syt03" localSheetId="6">#REF!</definedName>
    <definedName name="____syt03" localSheetId="9">#REF!</definedName>
    <definedName name="____syt03">#REF!</definedName>
    <definedName name="____TDC2001" localSheetId="1">'[9]Tipos de Cambio'!$C$4</definedName>
    <definedName name="____TDC2001">'[9]Tipos de Cambio'!$C$4</definedName>
    <definedName name="____tul2" localSheetId="6" hidden="1">{"Bruto",#N/A,FALSE,"CONV3T.XLS";"Neto",#N/A,FALSE,"CONV3T.XLS";"UnoB",#N/A,FALSE,"CONV3T.XLS";"Bruto",#N/A,FALSE,"CONV4T.XLS";"Neto",#N/A,FALSE,"CONV4T.XLS";"UnoB",#N/A,FALSE,"CONV4T.XLS"}</definedName>
    <definedName name="____tul2" localSheetId="9"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6" hidden="1">{"Bruto",#N/A,FALSE,"CONV3T.XLS";"Neto",#N/A,FALSE,"CONV3T.XLS";"UnoB",#N/A,FALSE,"CONV3T.XLS";"Bruto",#N/A,FALSE,"CONV4T.XLS";"Neto",#N/A,FALSE,"CONV4T.XLS";"UnoB",#N/A,FALSE,"CONV4T.XLS"}</definedName>
    <definedName name="____TUL4" localSheetId="9"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6" hidden="1">{"Bruto",#N/A,FALSE,"CONV3T.XLS";"Neto",#N/A,FALSE,"CONV3T.XLS";"UnoB",#N/A,FALSE,"CONV3T.XLS";"Bruto",#N/A,FALSE,"CONV4T.XLS";"Neto",#N/A,FALSE,"CONV4T.XLS";"UnoB",#N/A,FALSE,"CONV4T.XLS"}</definedName>
    <definedName name="____WRN4444" localSheetId="9"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[10]!ABR&amp;[10]!MAY&amp;[10]!JUN&amp;[10]!JUL&amp;[10]!AGO&amp;[10]!SEP</definedName>
    <definedName name="___ABR2" localSheetId="6">[6]edofza4!$C$22</definedName>
    <definedName name="___ABR2">[7]edofza4!$C$22</definedName>
    <definedName name="___AGO1">[10]!AGO&amp;[10]!SEP&amp;[10]!OCT&amp;[10]!NOV&amp;[10]!DIC</definedName>
    <definedName name="___AGO2" localSheetId="6">[6]edofza8!$C$22</definedName>
    <definedName name="___AGO2">[7]edofza8!$C$22</definedName>
    <definedName name="___ASA96" localSheetId="6">#REF!</definedName>
    <definedName name="___ASA96" localSheetId="9">#REF!</definedName>
    <definedName name="___ASA96">#REF!</definedName>
    <definedName name="___cad179" localSheetId="6">'[4]Mod Eco Controlados 99'!#REF!</definedName>
    <definedName name="___cad179" localSheetId="9">'[4]Mod Eco Controlados 99'!#REF!</definedName>
    <definedName name="___cad179">'[4]Mod Eco Controlados 99'!#REF!</definedName>
    <definedName name="___CAN2" localSheetId="6" hidden="1">{"Bruto",#N/A,FALSE,"CONV3T.XLS";"Neto",#N/A,FALSE,"CONV3T.XLS";"UnoB",#N/A,FALSE,"CONV3T.XLS";"Bruto",#N/A,FALSE,"CONV4T.XLS";"Neto",#N/A,FALSE,"CONV4T.XLS";"UnoB",#N/A,FALSE,"CONV4T.XLS"}</definedName>
    <definedName name="___CAN2" localSheetId="9"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6" hidden="1">{"Bruto",#N/A,FALSE,"CONV3T.XLS";"Neto",#N/A,FALSE,"CONV3T.XLS";"UnoB",#N/A,FALSE,"CONV3T.XLS";"Bruto",#N/A,FALSE,"CONV4T.XLS";"Neto",#N/A,FALSE,"CONV4T.XLS";"UnoB",#N/A,FALSE,"CONV4T.XLS"}</definedName>
    <definedName name="___CAN4" localSheetId="9"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6">#REF!</definedName>
    <definedName name="___CFD02" localSheetId="9">#REF!</definedName>
    <definedName name="___CFD02">#REF!</definedName>
    <definedName name="___CFE96" localSheetId="6">#REF!</definedName>
    <definedName name="___CFE96" localSheetId="9">#REF!</definedName>
    <definedName name="___CFE96">#REF!</definedName>
    <definedName name="___CON96" localSheetId="6">#REF!</definedName>
    <definedName name="___CON96" localSheetId="9">#REF!</definedName>
    <definedName name="___CON96">#REF!</definedName>
    <definedName name="___COR4" localSheetId="6" hidden="1">{"Bruto",#N/A,FALSE,"CONV3T.XLS";"Neto",#N/A,FALSE,"CONV3T.XLS";"UnoB",#N/A,FALSE,"CONV3T.XLS";"Bruto",#N/A,FALSE,"CONV4T.XLS";"Neto",#N/A,FALSE,"CONV4T.XLS";"UnoB",#N/A,FALSE,"CONV4T.XLS"}</definedName>
    <definedName name="___COR4" localSheetId="9"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6" hidden="1">{"Bruto",#N/A,FALSE,"CONV3T.XLS";"Neto",#N/A,FALSE,"CONV3T.XLS";"UnoB",#N/A,FALSE,"CONV3T.XLS";"Bruto",#N/A,FALSE,"CONV4T.XLS";"Neto",#N/A,FALSE,"CONV4T.XLS";"UnoB",#N/A,FALSE,"CONV4T.XLS"}</definedName>
    <definedName name="___COS4" localSheetId="9"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'[8]Premisas IMSS'!$M$12</definedName>
    <definedName name="___def2">'[8]Premisas IMSS'!$M$13</definedName>
    <definedName name="___def3">'[8]Premisas IMSS'!$M$14</definedName>
    <definedName name="___def4">'[8]Premisas IMSS'!$M$15</definedName>
    <definedName name="___def5">'[8]Premisas IMSS'!$M$16</definedName>
    <definedName name="___def6">'[8]Premisas IMSS'!$M$17</definedName>
    <definedName name="___DIC2" localSheetId="6">[6]edofza12!$C$22</definedName>
    <definedName name="___DIC2">[7]edofza12!$C$22</definedName>
    <definedName name="___ee1" localSheetId="6" hidden="1">{"Bruto",#N/A,FALSE,"CONV3T.XLS";"Neto",#N/A,FALSE,"CONV3T.XLS";"UnoB",#N/A,FALSE,"CONV3T.XLS";"Bruto",#N/A,FALSE,"CONV4T.XLS";"Neto",#N/A,FALSE,"CONV4T.XLS";"UnoB",#N/A,FALSE,"CONV4T.XLS"}</definedName>
    <definedName name="___ee1" localSheetId="9"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 localSheetId="6">[6]edofza1!$C$22</definedName>
    <definedName name="___ENE2">[7]edofza1!$C$22</definedName>
    <definedName name="___esc2" localSheetId="6" hidden="1">{"Bruto",#N/A,FALSE,"CONV3T.XLS";"Neto",#N/A,FALSE,"CONV3T.XLS";"UnoB",#N/A,FALSE,"CONV3T.XLS";"Bruto",#N/A,FALSE,"CONV4T.XLS";"Neto",#N/A,FALSE,"CONV4T.XLS";"UnoB",#N/A,FALSE,"CONV4T.XLS"}</definedName>
    <definedName name="___esc2" localSheetId="9"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6" hidden="1">{"Bruto",#N/A,FALSE,"CONV3T.XLS";"Neto",#N/A,FALSE,"CONV3T.XLS";"UnoB",#N/A,FALSE,"CONV3T.XLS";"Bruto",#N/A,FALSE,"CONV4T.XLS";"Neto",#N/A,FALSE,"CONV4T.XLS";"UnoB",#N/A,FALSE,"CONV4T.XLS"}</definedName>
    <definedName name="___ESC4" localSheetId="9"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[10]!FEB&amp;[10]!MAR&amp;[10]!ABR&amp;[10]!MAY&amp;[10]!JUN&amp;[10]!JUL</definedName>
    <definedName name="___FEB2" localSheetId="6">[6]edofza2!$C$22</definedName>
    <definedName name="___FEB2">[7]edofza2!$C$22</definedName>
    <definedName name="___JUL1">[10]!JUL&amp;[10]!AGO&amp;[10]!SEP&amp;[10]!OCT&amp;[10]!NOV</definedName>
    <definedName name="___JUL2" localSheetId="6">[6]edofza7!$C$22</definedName>
    <definedName name="___JUL2">[7]edofza7!$C$22</definedName>
    <definedName name="___JUN1">[10]!JUN&amp;[10]!JUL&amp;[10]!AGO&amp;[10]!SEP&amp;[10]!OCT</definedName>
    <definedName name="___JUN2" localSheetId="6">[6]edofza6!$C$22</definedName>
    <definedName name="___JUN2">[7]edofza6!$C$22</definedName>
    <definedName name="___MAR1">[10]!MAR&amp;[10]!ABR&amp;[10]!MAY&amp;[10]!JUN&amp;[10]!JUL&amp;[10]!AGO</definedName>
    <definedName name="___MAR2" localSheetId="6">[6]edofza3!$C$22</definedName>
    <definedName name="___MAR2">[7]edofza3!$C$22</definedName>
    <definedName name="___MAY1">[10]!MAY&amp;[10]!JUN&amp;[10]!JUL&amp;[10]!AGO&amp;[10]!SEP</definedName>
    <definedName name="___MAY2" localSheetId="6">[6]edofza5!$C$22</definedName>
    <definedName name="___MAY2">[7]edofza5!$C$22</definedName>
    <definedName name="___mor2" localSheetId="6" hidden="1">{"Bruto",#N/A,FALSE,"CONV3T.XLS";"Neto",#N/A,FALSE,"CONV3T.XLS";"UnoB",#N/A,FALSE,"CONV3T.XLS";"Bruto",#N/A,FALSE,"CONV4T.XLS";"Neto",#N/A,FALSE,"CONV4T.XLS";"UnoB",#N/A,FALSE,"CONV4T.XLS"}</definedName>
    <definedName name="___mor2" localSheetId="9"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6" hidden="1">{"Bruto",#N/A,FALSE,"CONV3T.XLS";"Neto",#N/A,FALSE,"CONV3T.XLS";"UnoB",#N/A,FALSE,"CONV3T.XLS";"Bruto",#N/A,FALSE,"CONV4T.XLS";"Neto",#N/A,FALSE,"CONV4T.XLS";"UnoB",#N/A,FALSE,"CONV4T.XLS"}</definedName>
    <definedName name="___MOR4" localSheetId="9"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[10]!NOV&amp;[10]!DIC</definedName>
    <definedName name="___NOV2" localSheetId="6">[6]edofza11!$C$43</definedName>
    <definedName name="___NOV2">[7]edofza11!$C$43</definedName>
    <definedName name="___OCT1">[10]!OCT&amp;[10]!NOV&amp;[10]!DIC</definedName>
    <definedName name="___OCT2" localSheetId="6">[6]edofza10!$C$22</definedName>
    <definedName name="___OCT2">[7]edofza10!$C$22</definedName>
    <definedName name="___pa2" localSheetId="6" hidden="1">{"Bruto",#N/A,FALSE,"CONV3T.XLS";"Neto",#N/A,FALSE,"CONV3T.XLS";"UnoB",#N/A,FALSE,"CONV3T.XLS";"Bruto",#N/A,FALSE,"CONV4T.XLS";"Neto",#N/A,FALSE,"CONV4T.XLS";"UnoB",#N/A,FALSE,"CONV4T.XLS"}</definedName>
    <definedName name="___pa2" localSheetId="9"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6" hidden="1">{"Bruto",#N/A,FALSE,"CONV3T.XLS";"Neto",#N/A,FALSE,"CONV3T.XLS";"UnoB",#N/A,FALSE,"CONV3T.XLS";"Bruto",#N/A,FALSE,"CONV4T.XLS";"Neto",#N/A,FALSE,"CONV4T.XLS";"UnoB",#N/A,FALSE,"CONV4T.XLS"}</definedName>
    <definedName name="___PAJ4" localSheetId="9"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6">#REF!</definedName>
    <definedName name="___PEM96" localSheetId="9">#REF!</definedName>
    <definedName name="___PEM96">#REF!</definedName>
    <definedName name="___PIB08" localSheetId="6">#REF!</definedName>
    <definedName name="___PIB08" localSheetId="9">#REF!</definedName>
    <definedName name="___PIB08">#REF!</definedName>
    <definedName name="___PIP96" localSheetId="6">#REF!</definedName>
    <definedName name="___PIP96" localSheetId="9">#REF!</definedName>
    <definedName name="___PIP96">#REF!</definedName>
    <definedName name="___SEP1">[10]!SEP&amp;[10]!OCT&amp;[10]!NOV&amp;[10]!DIC</definedName>
    <definedName name="___SEP2" localSheetId="6">[6]edofza9!$C$22</definedName>
    <definedName name="___SEP2">[7]edofza9!$C$22</definedName>
    <definedName name="___smg97">'[8]Premisa macro'!$E$4</definedName>
    <definedName name="___syt03" localSheetId="6">#REF!</definedName>
    <definedName name="___syt03" localSheetId="9">#REF!</definedName>
    <definedName name="___syt03">#REF!</definedName>
    <definedName name="___TDC2001" localSheetId="1">'[9]Tipos de Cambio'!$C$4</definedName>
    <definedName name="___TDC2001">'[9]Tipos de Cambio'!$C$4</definedName>
    <definedName name="___tul2" localSheetId="6" hidden="1">{"Bruto",#N/A,FALSE,"CONV3T.XLS";"Neto",#N/A,FALSE,"CONV3T.XLS";"UnoB",#N/A,FALSE,"CONV3T.XLS";"Bruto",#N/A,FALSE,"CONV4T.XLS";"Neto",#N/A,FALSE,"CONV4T.XLS";"UnoB",#N/A,FALSE,"CONV4T.XLS"}</definedName>
    <definedName name="___tul2" localSheetId="9"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6" hidden="1">{"Bruto",#N/A,FALSE,"CONV3T.XLS";"Neto",#N/A,FALSE,"CONV3T.XLS";"UnoB",#N/A,FALSE,"CONV3T.XLS";"Bruto",#N/A,FALSE,"CONV4T.XLS";"Neto",#N/A,FALSE,"CONV4T.XLS";"UnoB",#N/A,FALSE,"CONV4T.XLS"}</definedName>
    <definedName name="___TUL4" localSheetId="9"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6" hidden="1">{"Bruto",#N/A,FALSE,"CONV3T.XLS";"Neto",#N/A,FALSE,"CONV3T.XLS";"UnoB",#N/A,FALSE,"CONV3T.XLS";"Bruto",#N/A,FALSE,"CONV4T.XLS";"Neto",#N/A,FALSE,"CONV4T.XLS";"UnoB",#N/A,FALSE,"CONV4T.XLS"}</definedName>
    <definedName name="___WRN4444" localSheetId="9"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[10]!ABR&amp;[10]!MAY&amp;[10]!JUN&amp;[10]!JUL&amp;[10]!AGO&amp;[10]!SEP</definedName>
    <definedName name="__ABR2" localSheetId="6">[6]edofza4!$C$22</definedName>
    <definedName name="__ABR2">[7]edofza4!$C$22</definedName>
    <definedName name="__AGO1" localSheetId="0">[1]!AGO&amp;[1]!SEP&amp;[1]!OCT&amp;[1]!NOV&amp;[1]!DIC</definedName>
    <definedName name="__AGO1" localSheetId="1">[2]!AGO&amp;[2]!SEP&amp;[2]!OCT&amp;[2]!NOV&amp;[2]!DIC</definedName>
    <definedName name="__AGO1" localSheetId="4">[2]!AGO&amp;[2]!SEP&amp;[2]!OCT&amp;[2]!NOV&amp;[2]!DIC</definedName>
    <definedName name="__AGO1" localSheetId="5">[2]!AGO&amp;[2]!SEP&amp;[2]!OCT&amp;[2]!NOV&amp;[2]!DIC</definedName>
    <definedName name="__AGO1" localSheetId="6">[2]!AGO&amp;[2]!SEP&amp;[2]!OCT&amp;[2]!NOV&amp;[2]!DIC</definedName>
    <definedName name="__AGO1" localSheetId="7">[3]!AGO&amp;[3]!SEP&amp;[3]!OCT&amp;[3]!NOV&amp;[3]!DIC</definedName>
    <definedName name="__AGO1" localSheetId="8">[2]!AGO&amp;[2]!SEP&amp;[2]!OCT&amp;[2]!NOV&amp;[2]!DIC</definedName>
    <definedName name="__AGO1" localSheetId="9">[3]!AGO&amp;[3]!SEP&amp;[3]!OCT&amp;[3]!NOV&amp;[3]!DIC</definedName>
    <definedName name="__AGO2" localSheetId="6">[6]edofza8!$C$22</definedName>
    <definedName name="__AGO2">[7]edofza8!$C$22</definedName>
    <definedName name="__ASA96" localSheetId="6">#REF!</definedName>
    <definedName name="__ASA96" localSheetId="9">#REF!</definedName>
    <definedName name="__ASA96">#REF!</definedName>
    <definedName name="__cad179" localSheetId="6">'[4]Mod Eco Controlados 99'!#REF!</definedName>
    <definedName name="__cad179" localSheetId="9">'[4]Mod Eco Controlados 99'!#REF!</definedName>
    <definedName name="__cad179">'[4]Mod Eco Controlados 99'!#REF!</definedName>
    <definedName name="__CAN2" localSheetId="1" hidden="1">{"Bruto",#N/A,FALSE,"CONV3T.XLS";"Neto",#N/A,FALSE,"CONV3T.XLS";"UnoB",#N/A,FALSE,"CONV3T.XLS";"Bruto",#N/A,FALSE,"CONV4T.XLS";"Neto",#N/A,FALSE,"CONV4T.XLS";"UnoB",#N/A,FALSE,"CONV4T.XLS"}</definedName>
    <definedName name="__CAN2" localSheetId="3" hidden="1">{"Bruto",#N/A,FALSE,"CONV3T.XLS";"Neto",#N/A,FALSE,"CONV3T.XLS";"UnoB",#N/A,FALSE,"CONV3T.XLS";"Bruto",#N/A,FALSE,"CONV4T.XLS";"Neto",#N/A,FALSE,"CONV4T.XLS";"UnoB",#N/A,FALSE,"CONV4T.XLS"}</definedName>
    <definedName name="__CAN2" localSheetId="4" hidden="1">{"Bruto",#N/A,FALSE,"CONV3T.XLS";"Neto",#N/A,FALSE,"CONV3T.XLS";"UnoB",#N/A,FALSE,"CONV3T.XLS";"Bruto",#N/A,FALSE,"CONV4T.XLS";"Neto",#N/A,FALSE,"CONV4T.XLS";"UnoB",#N/A,FALSE,"CONV4T.XLS"}</definedName>
    <definedName name="__CAN2" localSheetId="5" hidden="1">{"Bruto",#N/A,FALSE,"CONV3T.XLS";"Neto",#N/A,FALSE,"CONV3T.XLS";"UnoB",#N/A,FALSE,"CONV3T.XLS";"Bruto",#N/A,FALSE,"CONV4T.XLS";"Neto",#N/A,FALSE,"CONV4T.XLS";"UnoB",#N/A,FALSE,"CONV4T.XLS"}</definedName>
    <definedName name="__CAN2" localSheetId="6" hidden="1">{"Bruto",#N/A,FALSE,"CONV3T.XLS";"Neto",#N/A,FALSE,"CONV3T.XLS";"UnoB",#N/A,FALSE,"CONV3T.XLS";"Bruto",#N/A,FALSE,"CONV4T.XLS";"Neto",#N/A,FALSE,"CONV4T.XLS";"UnoB",#N/A,FALSE,"CONV4T.XLS"}</definedName>
    <definedName name="__CAN2" localSheetId="7" hidden="1">{"Bruto",#N/A,FALSE,"CONV3T.XLS";"Neto",#N/A,FALSE,"CONV3T.XLS";"UnoB",#N/A,FALSE,"CONV3T.XLS";"Bruto",#N/A,FALSE,"CONV4T.XLS";"Neto",#N/A,FALSE,"CONV4T.XLS";"UnoB",#N/A,FALSE,"CONV4T.XLS"}</definedName>
    <definedName name="__CAN2" localSheetId="8" hidden="1">{"Bruto",#N/A,FALSE,"CONV3T.XLS";"Neto",#N/A,FALSE,"CONV3T.XLS";"UnoB",#N/A,FALSE,"CONV3T.XLS";"Bruto",#N/A,FALSE,"CONV4T.XLS";"Neto",#N/A,FALSE,"CONV4T.XLS";"UnoB",#N/A,FALSE,"CONV4T.XLS"}</definedName>
    <definedName name="__CAN2" localSheetId="9"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3" hidden="1">{"Bruto",#N/A,FALSE,"CONV3T.XLS";"Neto",#N/A,FALSE,"CONV3T.XLS";"UnoB",#N/A,FALSE,"CONV3T.XLS";"Bruto",#N/A,FALSE,"CONV4T.XLS";"Neto",#N/A,FALSE,"CONV4T.XLS";"UnoB",#N/A,FALSE,"CONV4T.XLS"}</definedName>
    <definedName name="__CAN4" localSheetId="4" hidden="1">{"Bruto",#N/A,FALSE,"CONV3T.XLS";"Neto",#N/A,FALSE,"CONV3T.XLS";"UnoB",#N/A,FALSE,"CONV3T.XLS";"Bruto",#N/A,FALSE,"CONV4T.XLS";"Neto",#N/A,FALSE,"CONV4T.XLS";"UnoB",#N/A,FALSE,"CONV4T.XLS"}</definedName>
    <definedName name="__CAN4" localSheetId="5" hidden="1">{"Bruto",#N/A,FALSE,"CONV3T.XLS";"Neto",#N/A,FALSE,"CONV3T.XLS";"UnoB",#N/A,FALSE,"CONV3T.XLS";"Bruto",#N/A,FALSE,"CONV4T.XLS";"Neto",#N/A,FALSE,"CONV4T.XLS";"UnoB",#N/A,FALSE,"CONV4T.XLS"}</definedName>
    <definedName name="__CAN4" localSheetId="6" hidden="1">{"Bruto",#N/A,FALSE,"CONV3T.XLS";"Neto",#N/A,FALSE,"CONV3T.XLS";"UnoB",#N/A,FALSE,"CONV3T.XLS";"Bruto",#N/A,FALSE,"CONV4T.XLS";"Neto",#N/A,FALSE,"CONV4T.XLS";"UnoB",#N/A,FALSE,"CONV4T.XLS"}</definedName>
    <definedName name="__CAN4" localSheetId="7" hidden="1">{"Bruto",#N/A,FALSE,"CONV3T.XLS";"Neto",#N/A,FALSE,"CONV3T.XLS";"UnoB",#N/A,FALSE,"CONV3T.XLS";"Bruto",#N/A,FALSE,"CONV4T.XLS";"Neto",#N/A,FALSE,"CONV4T.XLS";"UnoB",#N/A,FALSE,"CONV4T.XLS"}</definedName>
    <definedName name="__CAN4" localSheetId="8" hidden="1">{"Bruto",#N/A,FALSE,"CONV3T.XLS";"Neto",#N/A,FALSE,"CONV3T.XLS";"UnoB",#N/A,FALSE,"CONV3T.XLS";"Bruto",#N/A,FALSE,"CONV4T.XLS";"Neto",#N/A,FALSE,"CONV4T.XLS";"UnoB",#N/A,FALSE,"CONV4T.XLS"}</definedName>
    <definedName name="__CAN4" localSheetId="9" hidden="1">{"Bruto",#N/A,FALSE,"CONV3T.XLS";"Neto",#N/A,FALSE,"CONV3T.XLS";"UnoB",#N/A,FALSE,"CONV3T.XLS";"Bruto",#N/A,FALSE,"CONV4T.XLS";"Neto",#N/A,FALSE,"CONV4T.XLS";"UnoB",#N/A,FALSE,"CONV4T.XLS"}</definedName>
    <definedName name="__CFD02" localSheetId="6">#REF!</definedName>
    <definedName name="__CFD02" localSheetId="9">#REF!</definedName>
    <definedName name="__CFD02">#REF!</definedName>
    <definedName name="__CFE96" localSheetId="6">#REF!</definedName>
    <definedName name="__CFE96" localSheetId="9">#REF!</definedName>
    <definedName name="__CFE96">#REF!</definedName>
    <definedName name="__CON96" localSheetId="6">#REF!</definedName>
    <definedName name="__CON96" localSheetId="9">#REF!</definedName>
    <definedName name="__CON96">#REF!</definedName>
    <definedName name="__COR4" localSheetId="1" hidden="1">{"Bruto",#N/A,FALSE,"CONV3T.XLS";"Neto",#N/A,FALSE,"CONV3T.XLS";"UnoB",#N/A,FALSE,"CONV3T.XLS";"Bruto",#N/A,FALSE,"CONV4T.XLS";"Neto",#N/A,FALSE,"CONV4T.XLS";"UnoB",#N/A,FALSE,"CONV4T.XLS"}</definedName>
    <definedName name="__COR4" localSheetId="3" hidden="1">{"Bruto",#N/A,FALSE,"CONV3T.XLS";"Neto",#N/A,FALSE,"CONV3T.XLS";"UnoB",#N/A,FALSE,"CONV3T.XLS";"Bruto",#N/A,FALSE,"CONV4T.XLS";"Neto",#N/A,FALSE,"CONV4T.XLS";"UnoB",#N/A,FALSE,"CONV4T.XLS"}</definedName>
    <definedName name="__COR4" localSheetId="4" hidden="1">{"Bruto",#N/A,FALSE,"CONV3T.XLS";"Neto",#N/A,FALSE,"CONV3T.XLS";"UnoB",#N/A,FALSE,"CONV3T.XLS";"Bruto",#N/A,FALSE,"CONV4T.XLS";"Neto",#N/A,FALSE,"CONV4T.XLS";"UnoB",#N/A,FALSE,"CONV4T.XLS"}</definedName>
    <definedName name="__COR4" localSheetId="5" hidden="1">{"Bruto",#N/A,FALSE,"CONV3T.XLS";"Neto",#N/A,FALSE,"CONV3T.XLS";"UnoB",#N/A,FALSE,"CONV3T.XLS";"Bruto",#N/A,FALSE,"CONV4T.XLS";"Neto",#N/A,FALSE,"CONV4T.XLS";"UnoB",#N/A,FALSE,"CONV4T.XLS"}</definedName>
    <definedName name="__COR4" localSheetId="6" hidden="1">{"Bruto",#N/A,FALSE,"CONV3T.XLS";"Neto",#N/A,FALSE,"CONV3T.XLS";"UnoB",#N/A,FALSE,"CONV3T.XLS";"Bruto",#N/A,FALSE,"CONV4T.XLS";"Neto",#N/A,FALSE,"CONV4T.XLS";"UnoB",#N/A,FALSE,"CONV4T.XLS"}</definedName>
    <definedName name="__COR4" localSheetId="7" hidden="1">{"Bruto",#N/A,FALSE,"CONV3T.XLS";"Neto",#N/A,FALSE,"CONV3T.XLS";"UnoB",#N/A,FALSE,"CONV3T.XLS";"Bruto",#N/A,FALSE,"CONV4T.XLS";"Neto",#N/A,FALSE,"CONV4T.XLS";"UnoB",#N/A,FALSE,"CONV4T.XLS"}</definedName>
    <definedName name="__COR4" localSheetId="8" hidden="1">{"Bruto",#N/A,FALSE,"CONV3T.XLS";"Neto",#N/A,FALSE,"CONV3T.XLS";"UnoB",#N/A,FALSE,"CONV3T.XLS";"Bruto",#N/A,FALSE,"CONV4T.XLS";"Neto",#N/A,FALSE,"CONV4T.XLS";"UnoB",#N/A,FALSE,"CONV4T.XLS"}</definedName>
    <definedName name="__COR4" localSheetId="9"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3" hidden="1">{"Bruto",#N/A,FALSE,"CONV3T.XLS";"Neto",#N/A,FALSE,"CONV3T.XLS";"UnoB",#N/A,FALSE,"CONV3T.XLS";"Bruto",#N/A,FALSE,"CONV4T.XLS";"Neto",#N/A,FALSE,"CONV4T.XLS";"UnoB",#N/A,FALSE,"CONV4T.XLS"}</definedName>
    <definedName name="__COS4" localSheetId="4" hidden="1">{"Bruto",#N/A,FALSE,"CONV3T.XLS";"Neto",#N/A,FALSE,"CONV3T.XLS";"UnoB",#N/A,FALSE,"CONV3T.XLS";"Bruto",#N/A,FALSE,"CONV4T.XLS";"Neto",#N/A,FALSE,"CONV4T.XLS";"UnoB",#N/A,FALSE,"CONV4T.XLS"}</definedName>
    <definedName name="__COS4" localSheetId="5" hidden="1">{"Bruto",#N/A,FALSE,"CONV3T.XLS";"Neto",#N/A,FALSE,"CONV3T.XLS";"UnoB",#N/A,FALSE,"CONV3T.XLS";"Bruto",#N/A,FALSE,"CONV4T.XLS";"Neto",#N/A,FALSE,"CONV4T.XLS";"UnoB",#N/A,FALSE,"CONV4T.XLS"}</definedName>
    <definedName name="__COS4" localSheetId="6" hidden="1">{"Bruto",#N/A,FALSE,"CONV3T.XLS";"Neto",#N/A,FALSE,"CONV3T.XLS";"UnoB",#N/A,FALSE,"CONV3T.XLS";"Bruto",#N/A,FALSE,"CONV4T.XLS";"Neto",#N/A,FALSE,"CONV4T.XLS";"UnoB",#N/A,FALSE,"CONV4T.XLS"}</definedName>
    <definedName name="__COS4" localSheetId="7" hidden="1">{"Bruto",#N/A,FALSE,"CONV3T.XLS";"Neto",#N/A,FALSE,"CONV3T.XLS";"UnoB",#N/A,FALSE,"CONV3T.XLS";"Bruto",#N/A,FALSE,"CONV4T.XLS";"Neto",#N/A,FALSE,"CONV4T.XLS";"UnoB",#N/A,FALSE,"CONV4T.XLS"}</definedName>
    <definedName name="__COS4" localSheetId="8" hidden="1">{"Bruto",#N/A,FALSE,"CONV3T.XLS";"Neto",#N/A,FALSE,"CONV3T.XLS";"UnoB",#N/A,FALSE,"CONV3T.XLS";"Bruto",#N/A,FALSE,"CONV4T.XLS";"Neto",#N/A,FALSE,"CONV4T.XLS";"UnoB",#N/A,FALSE,"CONV4T.XLS"}</definedName>
    <definedName name="__COS4" localSheetId="9" hidden="1">{"Bruto",#N/A,FALSE,"CONV3T.XLS";"Neto",#N/A,FALSE,"CONV3T.XLS";"UnoB",#N/A,FALSE,"CONV3T.XLS";"Bruto",#N/A,FALSE,"CONV4T.XLS";"Neto",#N/A,FALSE,"CONV4T.XLS";"UnoB",#N/A,FALSE,"CONV4T.XLS"}</definedName>
    <definedName name="__def1">'[8]Premisas IMSS'!$M$12</definedName>
    <definedName name="__def2">'[8]Premisas IMSS'!$M$13</definedName>
    <definedName name="__def3">'[8]Premisas IMSS'!$M$14</definedName>
    <definedName name="__def4">'[8]Premisas IMSS'!$M$15</definedName>
    <definedName name="__def5">'[8]Premisas IMSS'!$M$16</definedName>
    <definedName name="__def6">'[8]Premisas IMSS'!$M$17</definedName>
    <definedName name="__DIC2" localSheetId="6">[6]edofza12!$C$22</definedName>
    <definedName name="__DIC2">[7]edofza12!$C$22</definedName>
    <definedName name="__ee1" localSheetId="1" hidden="1">{"Bruto",#N/A,FALSE,"CONV3T.XLS";"Neto",#N/A,FALSE,"CONV3T.XLS";"UnoB",#N/A,FALSE,"CONV3T.XLS";"Bruto",#N/A,FALSE,"CONV4T.XLS";"Neto",#N/A,FALSE,"CONV4T.XLS";"UnoB",#N/A,FALSE,"CONV4T.XLS"}</definedName>
    <definedName name="__ee1" localSheetId="3" hidden="1">{"Bruto",#N/A,FALSE,"CONV3T.XLS";"Neto",#N/A,FALSE,"CONV3T.XLS";"UnoB",#N/A,FALSE,"CONV3T.XLS";"Bruto",#N/A,FALSE,"CONV4T.XLS";"Neto",#N/A,FALSE,"CONV4T.XLS";"UnoB",#N/A,FALSE,"CONV4T.XLS"}</definedName>
    <definedName name="__ee1" localSheetId="4" hidden="1">{"Bruto",#N/A,FALSE,"CONV3T.XLS";"Neto",#N/A,FALSE,"CONV3T.XLS";"UnoB",#N/A,FALSE,"CONV3T.XLS";"Bruto",#N/A,FALSE,"CONV4T.XLS";"Neto",#N/A,FALSE,"CONV4T.XLS";"UnoB",#N/A,FALSE,"CONV4T.XLS"}</definedName>
    <definedName name="__ee1" localSheetId="5" hidden="1">{"Bruto",#N/A,FALSE,"CONV3T.XLS";"Neto",#N/A,FALSE,"CONV3T.XLS";"UnoB",#N/A,FALSE,"CONV3T.XLS";"Bruto",#N/A,FALSE,"CONV4T.XLS";"Neto",#N/A,FALSE,"CONV4T.XLS";"UnoB",#N/A,FALSE,"CONV4T.XLS"}</definedName>
    <definedName name="__ee1" localSheetId="6" hidden="1">{"Bruto",#N/A,FALSE,"CONV3T.XLS";"Neto",#N/A,FALSE,"CONV3T.XLS";"UnoB",#N/A,FALSE,"CONV3T.XLS";"Bruto",#N/A,FALSE,"CONV4T.XLS";"Neto",#N/A,FALSE,"CONV4T.XLS";"UnoB",#N/A,FALSE,"CONV4T.XLS"}</definedName>
    <definedName name="__ee1" localSheetId="7" hidden="1">{"Bruto",#N/A,FALSE,"CONV3T.XLS";"Neto",#N/A,FALSE,"CONV3T.XLS";"UnoB",#N/A,FALSE,"CONV3T.XLS";"Bruto",#N/A,FALSE,"CONV4T.XLS";"Neto",#N/A,FALSE,"CONV4T.XLS";"UnoB",#N/A,FALSE,"CONV4T.XLS"}</definedName>
    <definedName name="__ee1" localSheetId="8" hidden="1">{"Bruto",#N/A,FALSE,"CONV3T.XLS";"Neto",#N/A,FALSE,"CONV3T.XLS";"UnoB",#N/A,FALSE,"CONV3T.XLS";"Bruto",#N/A,FALSE,"CONV4T.XLS";"Neto",#N/A,FALSE,"CONV4T.XLS";"UnoB",#N/A,FALSE,"CONV4T.XLS"}</definedName>
    <definedName name="__ee1" localSheetId="9" hidden="1">{"Bruto",#N/A,FALSE,"CONV3T.XLS";"Neto",#N/A,FALSE,"CONV3T.XLS";"UnoB",#N/A,FALSE,"CONV3T.XLS";"Bruto",#N/A,FALSE,"CONV4T.XLS";"Neto",#N/A,FALSE,"CONV4T.XLS";"UnoB",#N/A,FALSE,"CONV4T.XLS"}</definedName>
    <definedName name="__ENE2" localSheetId="6">[6]edofza1!$C$22</definedName>
    <definedName name="__ENE2">[7]edofza1!$C$22</definedName>
    <definedName name="__esc2" localSheetId="1" hidden="1">{"Bruto",#N/A,FALSE,"CONV3T.XLS";"Neto",#N/A,FALSE,"CONV3T.XLS";"UnoB",#N/A,FALSE,"CONV3T.XLS";"Bruto",#N/A,FALSE,"CONV4T.XLS";"Neto",#N/A,FALSE,"CONV4T.XLS";"UnoB",#N/A,FALSE,"CONV4T.XLS"}</definedName>
    <definedName name="__esc2" localSheetId="3" hidden="1">{"Bruto",#N/A,FALSE,"CONV3T.XLS";"Neto",#N/A,FALSE,"CONV3T.XLS";"UnoB",#N/A,FALSE,"CONV3T.XLS";"Bruto",#N/A,FALSE,"CONV4T.XLS";"Neto",#N/A,FALSE,"CONV4T.XLS";"UnoB",#N/A,FALSE,"CONV4T.XLS"}</definedName>
    <definedName name="__esc2" localSheetId="4" hidden="1">{"Bruto",#N/A,FALSE,"CONV3T.XLS";"Neto",#N/A,FALSE,"CONV3T.XLS";"UnoB",#N/A,FALSE,"CONV3T.XLS";"Bruto",#N/A,FALSE,"CONV4T.XLS";"Neto",#N/A,FALSE,"CONV4T.XLS";"UnoB",#N/A,FALSE,"CONV4T.XLS"}</definedName>
    <definedName name="__esc2" localSheetId="5" hidden="1">{"Bruto",#N/A,FALSE,"CONV3T.XLS";"Neto",#N/A,FALSE,"CONV3T.XLS";"UnoB",#N/A,FALSE,"CONV3T.XLS";"Bruto",#N/A,FALSE,"CONV4T.XLS";"Neto",#N/A,FALSE,"CONV4T.XLS";"UnoB",#N/A,FALSE,"CONV4T.XLS"}</definedName>
    <definedName name="__esc2" localSheetId="6" hidden="1">{"Bruto",#N/A,FALSE,"CONV3T.XLS";"Neto",#N/A,FALSE,"CONV3T.XLS";"UnoB",#N/A,FALSE,"CONV3T.XLS";"Bruto",#N/A,FALSE,"CONV4T.XLS";"Neto",#N/A,FALSE,"CONV4T.XLS";"UnoB",#N/A,FALSE,"CONV4T.XLS"}</definedName>
    <definedName name="__esc2" localSheetId="7" hidden="1">{"Bruto",#N/A,FALSE,"CONV3T.XLS";"Neto",#N/A,FALSE,"CONV3T.XLS";"UnoB",#N/A,FALSE,"CONV3T.XLS";"Bruto",#N/A,FALSE,"CONV4T.XLS";"Neto",#N/A,FALSE,"CONV4T.XLS";"UnoB",#N/A,FALSE,"CONV4T.XLS"}</definedName>
    <definedName name="__esc2" localSheetId="8" hidden="1">{"Bruto",#N/A,FALSE,"CONV3T.XLS";"Neto",#N/A,FALSE,"CONV3T.XLS";"UnoB",#N/A,FALSE,"CONV3T.XLS";"Bruto",#N/A,FALSE,"CONV4T.XLS";"Neto",#N/A,FALSE,"CONV4T.XLS";"UnoB",#N/A,FALSE,"CONV4T.XLS"}</definedName>
    <definedName name="__esc2" localSheetId="9"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3" hidden="1">{"Bruto",#N/A,FALSE,"CONV3T.XLS";"Neto",#N/A,FALSE,"CONV3T.XLS";"UnoB",#N/A,FALSE,"CONV3T.XLS";"Bruto",#N/A,FALSE,"CONV4T.XLS";"Neto",#N/A,FALSE,"CONV4T.XLS";"UnoB",#N/A,FALSE,"CONV4T.XLS"}</definedName>
    <definedName name="__ESC4" localSheetId="4" hidden="1">{"Bruto",#N/A,FALSE,"CONV3T.XLS";"Neto",#N/A,FALSE,"CONV3T.XLS";"UnoB",#N/A,FALSE,"CONV3T.XLS";"Bruto",#N/A,FALSE,"CONV4T.XLS";"Neto",#N/A,FALSE,"CONV4T.XLS";"UnoB",#N/A,FALSE,"CONV4T.XLS"}</definedName>
    <definedName name="__ESC4" localSheetId="5" hidden="1">{"Bruto",#N/A,FALSE,"CONV3T.XLS";"Neto",#N/A,FALSE,"CONV3T.XLS";"UnoB",#N/A,FALSE,"CONV3T.XLS";"Bruto",#N/A,FALSE,"CONV4T.XLS";"Neto",#N/A,FALSE,"CONV4T.XLS";"UnoB",#N/A,FALSE,"CONV4T.XLS"}</definedName>
    <definedName name="__ESC4" localSheetId="6" hidden="1">{"Bruto",#N/A,FALSE,"CONV3T.XLS";"Neto",#N/A,FALSE,"CONV3T.XLS";"UnoB",#N/A,FALSE,"CONV3T.XLS";"Bruto",#N/A,FALSE,"CONV4T.XLS";"Neto",#N/A,FALSE,"CONV4T.XLS";"UnoB",#N/A,FALSE,"CONV4T.XLS"}</definedName>
    <definedName name="__ESC4" localSheetId="7" hidden="1">{"Bruto",#N/A,FALSE,"CONV3T.XLS";"Neto",#N/A,FALSE,"CONV3T.XLS";"UnoB",#N/A,FALSE,"CONV3T.XLS";"Bruto",#N/A,FALSE,"CONV4T.XLS";"Neto",#N/A,FALSE,"CONV4T.XLS";"UnoB",#N/A,FALSE,"CONV4T.XLS"}</definedName>
    <definedName name="__ESC4" localSheetId="8" hidden="1">{"Bruto",#N/A,FALSE,"CONV3T.XLS";"Neto",#N/A,FALSE,"CONV3T.XLS";"UnoB",#N/A,FALSE,"CONV3T.XLS";"Bruto",#N/A,FALSE,"CONV4T.XLS";"Neto",#N/A,FALSE,"CONV4T.XLS";"UnoB",#N/A,FALSE,"CONV4T.XLS"}</definedName>
    <definedName name="__ESC4" localSheetId="9" hidden="1">{"Bruto",#N/A,FALSE,"CONV3T.XLS";"Neto",#N/A,FALSE,"CONV3T.XLS";"UnoB",#N/A,FALSE,"CONV3T.XLS";"Bruto",#N/A,FALSE,"CONV4T.XLS";"Neto",#N/A,FALSE,"CONV4T.XLS";"UnoB",#N/A,FALSE,"CONV4T.XLS"}</definedName>
    <definedName name="__FEB1">[10]!FEB&amp;[10]!MAR&amp;[10]!ABR&amp;[10]!MAY&amp;[10]!JUN&amp;[10]!JUL</definedName>
    <definedName name="__FEB2" localSheetId="6">[6]edofza2!$C$22</definedName>
    <definedName name="__FEB2">[7]edofza2!$C$22</definedName>
    <definedName name="__JUL1">[10]!JUL&amp;[10]!AGO&amp;[10]!SEP&amp;[10]!OCT&amp;[10]!NOV</definedName>
    <definedName name="__JUL2" localSheetId="6">[6]edofza7!$C$22</definedName>
    <definedName name="__JUL2">[7]edofza7!$C$22</definedName>
    <definedName name="__JUN1">[10]!JUN&amp;[10]!JUL&amp;[10]!AGO&amp;[10]!SEP&amp;[10]!OCT</definedName>
    <definedName name="__JUN2" localSheetId="6">[6]edofza6!$C$22</definedName>
    <definedName name="__JUN2">[7]edofza6!$C$22</definedName>
    <definedName name="__MAR1">[10]!MAR&amp;[10]!ABR&amp;[10]!MAY&amp;[10]!JUN&amp;[10]!JUL&amp;[10]!AGO</definedName>
    <definedName name="__MAR2" localSheetId="6">[6]edofza3!$C$22</definedName>
    <definedName name="__MAR2">[7]edofza3!$C$22</definedName>
    <definedName name="__MAY1">[10]!MAY&amp;[10]!JUN&amp;[10]!JUL&amp;[10]!AGO&amp;[10]!SEP</definedName>
    <definedName name="__MAY2" localSheetId="6">[6]edofza5!$C$22</definedName>
    <definedName name="__MAY2">[7]edofza5!$C$22</definedName>
    <definedName name="__mor2" localSheetId="1" hidden="1">{"Bruto",#N/A,FALSE,"CONV3T.XLS";"Neto",#N/A,FALSE,"CONV3T.XLS";"UnoB",#N/A,FALSE,"CONV3T.XLS";"Bruto",#N/A,FALSE,"CONV4T.XLS";"Neto",#N/A,FALSE,"CONV4T.XLS";"UnoB",#N/A,FALSE,"CONV4T.XLS"}</definedName>
    <definedName name="__mor2" localSheetId="3" hidden="1">{"Bruto",#N/A,FALSE,"CONV3T.XLS";"Neto",#N/A,FALSE,"CONV3T.XLS";"UnoB",#N/A,FALSE,"CONV3T.XLS";"Bruto",#N/A,FALSE,"CONV4T.XLS";"Neto",#N/A,FALSE,"CONV4T.XLS";"UnoB",#N/A,FALSE,"CONV4T.XLS"}</definedName>
    <definedName name="__mor2" localSheetId="4" hidden="1">{"Bruto",#N/A,FALSE,"CONV3T.XLS";"Neto",#N/A,FALSE,"CONV3T.XLS";"UnoB",#N/A,FALSE,"CONV3T.XLS";"Bruto",#N/A,FALSE,"CONV4T.XLS";"Neto",#N/A,FALSE,"CONV4T.XLS";"UnoB",#N/A,FALSE,"CONV4T.XLS"}</definedName>
    <definedName name="__mor2" localSheetId="5" hidden="1">{"Bruto",#N/A,FALSE,"CONV3T.XLS";"Neto",#N/A,FALSE,"CONV3T.XLS";"UnoB",#N/A,FALSE,"CONV3T.XLS";"Bruto",#N/A,FALSE,"CONV4T.XLS";"Neto",#N/A,FALSE,"CONV4T.XLS";"UnoB",#N/A,FALSE,"CONV4T.XLS"}</definedName>
    <definedName name="__mor2" localSheetId="6" hidden="1">{"Bruto",#N/A,FALSE,"CONV3T.XLS";"Neto",#N/A,FALSE,"CONV3T.XLS";"UnoB",#N/A,FALSE,"CONV3T.XLS";"Bruto",#N/A,FALSE,"CONV4T.XLS";"Neto",#N/A,FALSE,"CONV4T.XLS";"UnoB",#N/A,FALSE,"CONV4T.XLS"}</definedName>
    <definedName name="__mor2" localSheetId="7" hidden="1">{"Bruto",#N/A,FALSE,"CONV3T.XLS";"Neto",#N/A,FALSE,"CONV3T.XLS";"UnoB",#N/A,FALSE,"CONV3T.XLS";"Bruto",#N/A,FALSE,"CONV4T.XLS";"Neto",#N/A,FALSE,"CONV4T.XLS";"UnoB",#N/A,FALSE,"CONV4T.XLS"}</definedName>
    <definedName name="__mor2" localSheetId="8" hidden="1">{"Bruto",#N/A,FALSE,"CONV3T.XLS";"Neto",#N/A,FALSE,"CONV3T.XLS";"UnoB",#N/A,FALSE,"CONV3T.XLS";"Bruto",#N/A,FALSE,"CONV4T.XLS";"Neto",#N/A,FALSE,"CONV4T.XLS";"UnoB",#N/A,FALSE,"CONV4T.XLS"}</definedName>
    <definedName name="__mor2" localSheetId="9"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3" hidden="1">{"Bruto",#N/A,FALSE,"CONV3T.XLS";"Neto",#N/A,FALSE,"CONV3T.XLS";"UnoB",#N/A,FALSE,"CONV3T.XLS";"Bruto",#N/A,FALSE,"CONV4T.XLS";"Neto",#N/A,FALSE,"CONV4T.XLS";"UnoB",#N/A,FALSE,"CONV4T.XLS"}</definedName>
    <definedName name="__MOR4" localSheetId="4" hidden="1">{"Bruto",#N/A,FALSE,"CONV3T.XLS";"Neto",#N/A,FALSE,"CONV3T.XLS";"UnoB",#N/A,FALSE,"CONV3T.XLS";"Bruto",#N/A,FALSE,"CONV4T.XLS";"Neto",#N/A,FALSE,"CONV4T.XLS";"UnoB",#N/A,FALSE,"CONV4T.XLS"}</definedName>
    <definedName name="__MOR4" localSheetId="5" hidden="1">{"Bruto",#N/A,FALSE,"CONV3T.XLS";"Neto",#N/A,FALSE,"CONV3T.XLS";"UnoB",#N/A,FALSE,"CONV3T.XLS";"Bruto",#N/A,FALSE,"CONV4T.XLS";"Neto",#N/A,FALSE,"CONV4T.XLS";"UnoB",#N/A,FALSE,"CONV4T.XLS"}</definedName>
    <definedName name="__MOR4" localSheetId="6" hidden="1">{"Bruto",#N/A,FALSE,"CONV3T.XLS";"Neto",#N/A,FALSE,"CONV3T.XLS";"UnoB",#N/A,FALSE,"CONV3T.XLS";"Bruto",#N/A,FALSE,"CONV4T.XLS";"Neto",#N/A,FALSE,"CONV4T.XLS";"UnoB",#N/A,FALSE,"CONV4T.XLS"}</definedName>
    <definedName name="__MOR4" localSheetId="7" hidden="1">{"Bruto",#N/A,FALSE,"CONV3T.XLS";"Neto",#N/A,FALSE,"CONV3T.XLS";"UnoB",#N/A,FALSE,"CONV3T.XLS";"Bruto",#N/A,FALSE,"CONV4T.XLS";"Neto",#N/A,FALSE,"CONV4T.XLS";"UnoB",#N/A,FALSE,"CONV4T.XLS"}</definedName>
    <definedName name="__MOR4" localSheetId="8" hidden="1">{"Bruto",#N/A,FALSE,"CONV3T.XLS";"Neto",#N/A,FALSE,"CONV3T.XLS";"UnoB",#N/A,FALSE,"CONV3T.XLS";"Bruto",#N/A,FALSE,"CONV4T.XLS";"Neto",#N/A,FALSE,"CONV4T.XLS";"UnoB",#N/A,FALSE,"CONV4T.XLS"}</definedName>
    <definedName name="__MOR4" localSheetId="9" hidden="1">{"Bruto",#N/A,FALSE,"CONV3T.XLS";"Neto",#N/A,FALSE,"CONV3T.XLS";"UnoB",#N/A,FALSE,"CONV3T.XLS";"Bruto",#N/A,FALSE,"CONV4T.XLS";"Neto",#N/A,FALSE,"CONV4T.XLS";"UnoB",#N/A,FALSE,"CONV4T.XLS"}</definedName>
    <definedName name="__NOV1" localSheetId="0">[1]!NOV&amp;[1]!DIC</definedName>
    <definedName name="__NOV1" localSheetId="1">[2]!NOV&amp;[2]!DIC</definedName>
    <definedName name="__NOV1" localSheetId="4">[2]!NOV&amp;[2]!DIC</definedName>
    <definedName name="__NOV1" localSheetId="5">[2]!NOV&amp;[2]!DIC</definedName>
    <definedName name="__NOV1" localSheetId="6">[2]!NOV&amp;[2]!DIC</definedName>
    <definedName name="__NOV1" localSheetId="7">[3]!NOV&amp;[3]!DIC</definedName>
    <definedName name="__NOV1" localSheetId="8">[2]!NOV&amp;[2]!DIC</definedName>
    <definedName name="__NOV1" localSheetId="9">[3]!NOV&amp;[3]!DIC</definedName>
    <definedName name="__NOV2" localSheetId="6">[6]edofza11!$C$43</definedName>
    <definedName name="__NOV2">[7]edofza11!$C$43</definedName>
    <definedName name="__OCT1" localSheetId="0">[1]!OCT&amp;[1]!NOV&amp;[1]!DIC</definedName>
    <definedName name="__OCT1" localSheetId="1">[2]!OCT&amp;[2]!NOV&amp;[2]!DIC</definedName>
    <definedName name="__OCT1" localSheetId="4">[2]!OCT&amp;[2]!NOV&amp;[2]!DIC</definedName>
    <definedName name="__OCT1" localSheetId="5">[2]!OCT&amp;[2]!NOV&amp;[2]!DIC</definedName>
    <definedName name="__OCT1" localSheetId="6">[2]!OCT&amp;[2]!NOV&amp;[2]!DIC</definedName>
    <definedName name="__OCT1" localSheetId="7">[3]!OCT&amp;[3]!NOV&amp;[3]!DIC</definedName>
    <definedName name="__OCT1" localSheetId="8">[2]!OCT&amp;[2]!NOV&amp;[2]!DIC</definedName>
    <definedName name="__OCT1" localSheetId="9">[3]!OCT&amp;[3]!NOV&amp;[3]!DIC</definedName>
    <definedName name="__OCT2" localSheetId="6">[6]edofza10!$C$22</definedName>
    <definedName name="__OCT2">[7]edofza10!$C$22</definedName>
    <definedName name="__pa2" localSheetId="1" hidden="1">{"Bruto",#N/A,FALSE,"CONV3T.XLS";"Neto",#N/A,FALSE,"CONV3T.XLS";"UnoB",#N/A,FALSE,"CONV3T.XLS";"Bruto",#N/A,FALSE,"CONV4T.XLS";"Neto",#N/A,FALSE,"CONV4T.XLS";"UnoB",#N/A,FALSE,"CONV4T.XLS"}</definedName>
    <definedName name="__pa2" localSheetId="3" hidden="1">{"Bruto",#N/A,FALSE,"CONV3T.XLS";"Neto",#N/A,FALSE,"CONV3T.XLS";"UnoB",#N/A,FALSE,"CONV3T.XLS";"Bruto",#N/A,FALSE,"CONV4T.XLS";"Neto",#N/A,FALSE,"CONV4T.XLS";"UnoB",#N/A,FALSE,"CONV4T.XLS"}</definedName>
    <definedName name="__pa2" localSheetId="4" hidden="1">{"Bruto",#N/A,FALSE,"CONV3T.XLS";"Neto",#N/A,FALSE,"CONV3T.XLS";"UnoB",#N/A,FALSE,"CONV3T.XLS";"Bruto",#N/A,FALSE,"CONV4T.XLS";"Neto",#N/A,FALSE,"CONV4T.XLS";"UnoB",#N/A,FALSE,"CONV4T.XLS"}</definedName>
    <definedName name="__pa2" localSheetId="5" hidden="1">{"Bruto",#N/A,FALSE,"CONV3T.XLS";"Neto",#N/A,FALSE,"CONV3T.XLS";"UnoB",#N/A,FALSE,"CONV3T.XLS";"Bruto",#N/A,FALSE,"CONV4T.XLS";"Neto",#N/A,FALSE,"CONV4T.XLS";"UnoB",#N/A,FALSE,"CONV4T.XLS"}</definedName>
    <definedName name="__pa2" localSheetId="6" hidden="1">{"Bruto",#N/A,FALSE,"CONV3T.XLS";"Neto",#N/A,FALSE,"CONV3T.XLS";"UnoB",#N/A,FALSE,"CONV3T.XLS";"Bruto",#N/A,FALSE,"CONV4T.XLS";"Neto",#N/A,FALSE,"CONV4T.XLS";"UnoB",#N/A,FALSE,"CONV4T.XLS"}</definedName>
    <definedName name="__pa2" localSheetId="7" hidden="1">{"Bruto",#N/A,FALSE,"CONV3T.XLS";"Neto",#N/A,FALSE,"CONV3T.XLS";"UnoB",#N/A,FALSE,"CONV3T.XLS";"Bruto",#N/A,FALSE,"CONV4T.XLS";"Neto",#N/A,FALSE,"CONV4T.XLS";"UnoB",#N/A,FALSE,"CONV4T.XLS"}</definedName>
    <definedName name="__pa2" localSheetId="8" hidden="1">{"Bruto",#N/A,FALSE,"CONV3T.XLS";"Neto",#N/A,FALSE,"CONV3T.XLS";"UnoB",#N/A,FALSE,"CONV3T.XLS";"Bruto",#N/A,FALSE,"CONV4T.XLS";"Neto",#N/A,FALSE,"CONV4T.XLS";"UnoB",#N/A,FALSE,"CONV4T.XLS"}</definedName>
    <definedName name="__pa2" localSheetId="9"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3" hidden="1">{"Bruto",#N/A,FALSE,"CONV3T.XLS";"Neto",#N/A,FALSE,"CONV3T.XLS";"UnoB",#N/A,FALSE,"CONV3T.XLS";"Bruto",#N/A,FALSE,"CONV4T.XLS";"Neto",#N/A,FALSE,"CONV4T.XLS";"UnoB",#N/A,FALSE,"CONV4T.XLS"}</definedName>
    <definedName name="__PAJ4" localSheetId="4" hidden="1">{"Bruto",#N/A,FALSE,"CONV3T.XLS";"Neto",#N/A,FALSE,"CONV3T.XLS";"UnoB",#N/A,FALSE,"CONV3T.XLS";"Bruto",#N/A,FALSE,"CONV4T.XLS";"Neto",#N/A,FALSE,"CONV4T.XLS";"UnoB",#N/A,FALSE,"CONV4T.XLS"}</definedName>
    <definedName name="__PAJ4" localSheetId="5" hidden="1">{"Bruto",#N/A,FALSE,"CONV3T.XLS";"Neto",#N/A,FALSE,"CONV3T.XLS";"UnoB",#N/A,FALSE,"CONV3T.XLS";"Bruto",#N/A,FALSE,"CONV4T.XLS";"Neto",#N/A,FALSE,"CONV4T.XLS";"UnoB",#N/A,FALSE,"CONV4T.XLS"}</definedName>
    <definedName name="__PAJ4" localSheetId="6" hidden="1">{"Bruto",#N/A,FALSE,"CONV3T.XLS";"Neto",#N/A,FALSE,"CONV3T.XLS";"UnoB",#N/A,FALSE,"CONV3T.XLS";"Bruto",#N/A,FALSE,"CONV4T.XLS";"Neto",#N/A,FALSE,"CONV4T.XLS";"UnoB",#N/A,FALSE,"CONV4T.XLS"}</definedName>
    <definedName name="__PAJ4" localSheetId="7" hidden="1">{"Bruto",#N/A,FALSE,"CONV3T.XLS";"Neto",#N/A,FALSE,"CONV3T.XLS";"UnoB",#N/A,FALSE,"CONV3T.XLS";"Bruto",#N/A,FALSE,"CONV4T.XLS";"Neto",#N/A,FALSE,"CONV4T.XLS";"UnoB",#N/A,FALSE,"CONV4T.XLS"}</definedName>
    <definedName name="__PAJ4" localSheetId="8" hidden="1">{"Bruto",#N/A,FALSE,"CONV3T.XLS";"Neto",#N/A,FALSE,"CONV3T.XLS";"UnoB",#N/A,FALSE,"CONV3T.XLS";"Bruto",#N/A,FALSE,"CONV4T.XLS";"Neto",#N/A,FALSE,"CONV4T.XLS";"UnoB",#N/A,FALSE,"CONV4T.XLS"}</definedName>
    <definedName name="__PAJ4" localSheetId="9" hidden="1">{"Bruto",#N/A,FALSE,"CONV3T.XLS";"Neto",#N/A,FALSE,"CONV3T.XLS";"UnoB",#N/A,FALSE,"CONV3T.XLS";"Bruto",#N/A,FALSE,"CONV4T.XLS";"Neto",#N/A,FALSE,"CONV4T.XLS";"UnoB",#N/A,FALSE,"CONV4T.XLS"}</definedName>
    <definedName name="__PEM96" localSheetId="6">#REF!</definedName>
    <definedName name="__PEM96" localSheetId="9">#REF!</definedName>
    <definedName name="__PEM96">#REF!</definedName>
    <definedName name="__PIB08" localSheetId="6">#REF!</definedName>
    <definedName name="__PIB08" localSheetId="9">#REF!</definedName>
    <definedName name="__PIB08">#REF!</definedName>
    <definedName name="__PIP96" localSheetId="6">#REF!</definedName>
    <definedName name="__PIP96" localSheetId="9">#REF!</definedName>
    <definedName name="__PIP96">#REF!</definedName>
    <definedName name="__SEP1" localSheetId="0">[1]!SEP&amp;[1]!OCT&amp;[1]!NOV&amp;[1]!DIC</definedName>
    <definedName name="__SEP1" localSheetId="1">[2]!SEP&amp;[2]!OCT&amp;[2]!NOV&amp;[2]!DIC</definedName>
    <definedName name="__SEP1" localSheetId="4">[2]!SEP&amp;[2]!OCT&amp;[2]!NOV&amp;[2]!DIC</definedName>
    <definedName name="__SEP1" localSheetId="5">[2]!SEP&amp;[2]!OCT&amp;[2]!NOV&amp;[2]!DIC</definedName>
    <definedName name="__SEP1" localSheetId="6">[2]!SEP&amp;[2]!OCT&amp;[2]!NOV&amp;[2]!DIC</definedName>
    <definedName name="__SEP1" localSheetId="7">[3]!SEP&amp;[3]!OCT&amp;[3]!NOV&amp;[3]!DIC</definedName>
    <definedName name="__SEP1" localSheetId="8">[2]!SEP&amp;[2]!OCT&amp;[2]!NOV&amp;[2]!DIC</definedName>
    <definedName name="__SEP1" localSheetId="9">[3]!SEP&amp;[3]!OCT&amp;[3]!NOV&amp;[3]!DIC</definedName>
    <definedName name="__SEP2" localSheetId="6">[6]edofza9!$C$22</definedName>
    <definedName name="__SEP2">[7]edofza9!$C$22</definedName>
    <definedName name="__smg97">'[8]Premisa macro'!$E$4</definedName>
    <definedName name="__syt03" localSheetId="6">#REF!</definedName>
    <definedName name="__syt03" localSheetId="9">#REF!</definedName>
    <definedName name="__syt03">#REF!</definedName>
    <definedName name="__TDC2001" localSheetId="1">'[9]Tipos de Cambio'!$C$4</definedName>
    <definedName name="__TDC2001">'[9]Tipos de Cambio'!$C$4</definedName>
    <definedName name="__tul2" localSheetId="1" hidden="1">{"Bruto",#N/A,FALSE,"CONV3T.XLS";"Neto",#N/A,FALSE,"CONV3T.XLS";"UnoB",#N/A,FALSE,"CONV3T.XLS";"Bruto",#N/A,FALSE,"CONV4T.XLS";"Neto",#N/A,FALSE,"CONV4T.XLS";"UnoB",#N/A,FALSE,"CONV4T.XLS"}</definedName>
    <definedName name="__tul2" localSheetId="3" hidden="1">{"Bruto",#N/A,FALSE,"CONV3T.XLS";"Neto",#N/A,FALSE,"CONV3T.XLS";"UnoB",#N/A,FALSE,"CONV3T.XLS";"Bruto",#N/A,FALSE,"CONV4T.XLS";"Neto",#N/A,FALSE,"CONV4T.XLS";"UnoB",#N/A,FALSE,"CONV4T.XLS"}</definedName>
    <definedName name="__tul2" localSheetId="4" hidden="1">{"Bruto",#N/A,FALSE,"CONV3T.XLS";"Neto",#N/A,FALSE,"CONV3T.XLS";"UnoB",#N/A,FALSE,"CONV3T.XLS";"Bruto",#N/A,FALSE,"CONV4T.XLS";"Neto",#N/A,FALSE,"CONV4T.XLS";"UnoB",#N/A,FALSE,"CONV4T.XLS"}</definedName>
    <definedName name="__tul2" localSheetId="5" hidden="1">{"Bruto",#N/A,FALSE,"CONV3T.XLS";"Neto",#N/A,FALSE,"CONV3T.XLS";"UnoB",#N/A,FALSE,"CONV3T.XLS";"Bruto",#N/A,FALSE,"CONV4T.XLS";"Neto",#N/A,FALSE,"CONV4T.XLS";"UnoB",#N/A,FALSE,"CONV4T.XLS"}</definedName>
    <definedName name="__tul2" localSheetId="6" hidden="1">{"Bruto",#N/A,FALSE,"CONV3T.XLS";"Neto",#N/A,FALSE,"CONV3T.XLS";"UnoB",#N/A,FALSE,"CONV3T.XLS";"Bruto",#N/A,FALSE,"CONV4T.XLS";"Neto",#N/A,FALSE,"CONV4T.XLS";"UnoB",#N/A,FALSE,"CONV4T.XLS"}</definedName>
    <definedName name="__tul2" localSheetId="7" hidden="1">{"Bruto",#N/A,FALSE,"CONV3T.XLS";"Neto",#N/A,FALSE,"CONV3T.XLS";"UnoB",#N/A,FALSE,"CONV3T.XLS";"Bruto",#N/A,FALSE,"CONV4T.XLS";"Neto",#N/A,FALSE,"CONV4T.XLS";"UnoB",#N/A,FALSE,"CONV4T.XLS"}</definedName>
    <definedName name="__tul2" localSheetId="8" hidden="1">{"Bruto",#N/A,FALSE,"CONV3T.XLS";"Neto",#N/A,FALSE,"CONV3T.XLS";"UnoB",#N/A,FALSE,"CONV3T.XLS";"Bruto",#N/A,FALSE,"CONV4T.XLS";"Neto",#N/A,FALSE,"CONV4T.XLS";"UnoB",#N/A,FALSE,"CONV4T.XLS"}</definedName>
    <definedName name="__tul2" localSheetId="9"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3" hidden="1">{"Bruto",#N/A,FALSE,"CONV3T.XLS";"Neto",#N/A,FALSE,"CONV3T.XLS";"UnoB",#N/A,FALSE,"CONV3T.XLS";"Bruto",#N/A,FALSE,"CONV4T.XLS";"Neto",#N/A,FALSE,"CONV4T.XLS";"UnoB",#N/A,FALSE,"CONV4T.XLS"}</definedName>
    <definedName name="__TUL4" localSheetId="4" hidden="1">{"Bruto",#N/A,FALSE,"CONV3T.XLS";"Neto",#N/A,FALSE,"CONV3T.XLS";"UnoB",#N/A,FALSE,"CONV3T.XLS";"Bruto",#N/A,FALSE,"CONV4T.XLS";"Neto",#N/A,FALSE,"CONV4T.XLS";"UnoB",#N/A,FALSE,"CONV4T.XLS"}</definedName>
    <definedName name="__TUL4" localSheetId="5" hidden="1">{"Bruto",#N/A,FALSE,"CONV3T.XLS";"Neto",#N/A,FALSE,"CONV3T.XLS";"UnoB",#N/A,FALSE,"CONV3T.XLS";"Bruto",#N/A,FALSE,"CONV4T.XLS";"Neto",#N/A,FALSE,"CONV4T.XLS";"UnoB",#N/A,FALSE,"CONV4T.XLS"}</definedName>
    <definedName name="__TUL4" localSheetId="6" hidden="1">{"Bruto",#N/A,FALSE,"CONV3T.XLS";"Neto",#N/A,FALSE,"CONV3T.XLS";"UnoB",#N/A,FALSE,"CONV3T.XLS";"Bruto",#N/A,FALSE,"CONV4T.XLS";"Neto",#N/A,FALSE,"CONV4T.XLS";"UnoB",#N/A,FALSE,"CONV4T.XLS"}</definedName>
    <definedName name="__TUL4" localSheetId="7" hidden="1">{"Bruto",#N/A,FALSE,"CONV3T.XLS";"Neto",#N/A,FALSE,"CONV3T.XLS";"UnoB",#N/A,FALSE,"CONV3T.XLS";"Bruto",#N/A,FALSE,"CONV4T.XLS";"Neto",#N/A,FALSE,"CONV4T.XLS";"UnoB",#N/A,FALSE,"CONV4T.XLS"}</definedName>
    <definedName name="__TUL4" localSheetId="8" hidden="1">{"Bruto",#N/A,FALSE,"CONV3T.XLS";"Neto",#N/A,FALSE,"CONV3T.XLS";"UnoB",#N/A,FALSE,"CONV3T.XLS";"Bruto",#N/A,FALSE,"CONV4T.XLS";"Neto",#N/A,FALSE,"CONV4T.XLS";"UnoB",#N/A,FALSE,"CONV4T.XLS"}</definedName>
    <definedName name="__TUL4" localSheetId="9"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3" hidden="1">{"Bruto",#N/A,FALSE,"CONV3T.XLS";"Neto",#N/A,FALSE,"CONV3T.XLS";"UnoB",#N/A,FALSE,"CONV3T.XLS";"Bruto",#N/A,FALSE,"CONV4T.XLS";"Neto",#N/A,FALSE,"CONV4T.XLS";"UnoB",#N/A,FALSE,"CONV4T.XLS"}</definedName>
    <definedName name="__WRN4444" localSheetId="4" hidden="1">{"Bruto",#N/A,FALSE,"CONV3T.XLS";"Neto",#N/A,FALSE,"CONV3T.XLS";"UnoB",#N/A,FALSE,"CONV3T.XLS";"Bruto",#N/A,FALSE,"CONV4T.XLS";"Neto",#N/A,FALSE,"CONV4T.XLS";"UnoB",#N/A,FALSE,"CONV4T.XLS"}</definedName>
    <definedName name="__WRN4444" localSheetId="5" hidden="1">{"Bruto",#N/A,FALSE,"CONV3T.XLS";"Neto",#N/A,FALSE,"CONV3T.XLS";"UnoB",#N/A,FALSE,"CONV3T.XLS";"Bruto",#N/A,FALSE,"CONV4T.XLS";"Neto",#N/A,FALSE,"CONV4T.XLS";"UnoB",#N/A,FALSE,"CONV4T.XLS"}</definedName>
    <definedName name="__WRN4444" localSheetId="6" hidden="1">{"Bruto",#N/A,FALSE,"CONV3T.XLS";"Neto",#N/A,FALSE,"CONV3T.XLS";"UnoB",#N/A,FALSE,"CONV3T.XLS";"Bruto",#N/A,FALSE,"CONV4T.XLS";"Neto",#N/A,FALSE,"CONV4T.XLS";"UnoB",#N/A,FALSE,"CONV4T.XLS"}</definedName>
    <definedName name="__WRN4444" localSheetId="7" hidden="1">{"Bruto",#N/A,FALSE,"CONV3T.XLS";"Neto",#N/A,FALSE,"CONV3T.XLS";"UnoB",#N/A,FALSE,"CONV3T.XLS";"Bruto",#N/A,FALSE,"CONV4T.XLS";"Neto",#N/A,FALSE,"CONV4T.XLS";"UnoB",#N/A,FALSE,"CONV4T.XLS"}</definedName>
    <definedName name="__WRN4444" localSheetId="8" hidden="1">{"Bruto",#N/A,FALSE,"CONV3T.XLS";"Neto",#N/A,FALSE,"CONV3T.XLS";"UnoB",#N/A,FALSE,"CONV3T.XLS";"Bruto",#N/A,FALSE,"CONV4T.XLS";"Neto",#N/A,FALSE,"CONV4T.XLS";"UnoB",#N/A,FALSE,"CONV4T.XLS"}</definedName>
    <definedName name="__WRN4444" localSheetId="9"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0">[11]BANPRO99!#REF!</definedName>
    <definedName name="_3O0504" localSheetId="1">[11]BANPRO99!#REF!</definedName>
    <definedName name="_3O0504" localSheetId="3">[11]BANPRO99!#REF!</definedName>
    <definedName name="_3O0504" localSheetId="4">[11]BANPRO99!#REF!</definedName>
    <definedName name="_3O0504" localSheetId="5">[11]BANPRO99!#REF!</definedName>
    <definedName name="_3O0504" localSheetId="6">[11]BANPRO99!#REF!</definedName>
    <definedName name="_3O0504" localSheetId="7">[11]BANPRO99!#REF!</definedName>
    <definedName name="_3O0504" localSheetId="8">[11]BANPRO99!#REF!</definedName>
    <definedName name="_3O0504" localSheetId="9">[11]BANPRO99!#REF!</definedName>
    <definedName name="_5000DEF">#N/A</definedName>
    <definedName name="_6000">#N/A</definedName>
    <definedName name="_6000DEF">#N/A</definedName>
    <definedName name="_ABR1" localSheetId="0">[1]!ABR&amp;[1]!MAY&amp;[1]!JUN&amp;[1]!JUL&amp;[1]!AGO&amp;[1]!SEP</definedName>
    <definedName name="_ABR1" localSheetId="1">[2]!ABR&amp;[2]!MAY&amp;[2]!JUN&amp;[2]!JUL&amp;[2]!AGO&amp;[2]!SEP</definedName>
    <definedName name="_ABR1" localSheetId="4">[2]!ABR&amp;[2]!MAY&amp;[2]!JUN&amp;[2]!JUL&amp;[2]!AGO&amp;[2]!SEP</definedName>
    <definedName name="_ABR1" localSheetId="5">[2]!ABR&amp;[2]!MAY&amp;[2]!JUN&amp;[2]!JUL&amp;[2]!AGO&amp;[2]!SEP</definedName>
    <definedName name="_ABR1" localSheetId="6">[2]!ABR&amp;[2]!MAY&amp;[2]!JUN&amp;[2]!JUL&amp;[2]!AGO&amp;[2]!SEP</definedName>
    <definedName name="_ABR1" localSheetId="7">[3]!ABR&amp;[3]!MAY&amp;[3]!JUN&amp;[3]!JUL&amp;[3]!AGO&amp;[3]!SEP</definedName>
    <definedName name="_ABR1" localSheetId="8">[2]!ABR&amp;[2]!MAY&amp;[2]!JUN&amp;[2]!JUL&amp;[2]!AGO&amp;[2]!SEP</definedName>
    <definedName name="_ABR1" localSheetId="9">[3]!ABR&amp;[3]!MAY&amp;[3]!JUN&amp;[3]!JUL&amp;[3]!AGO&amp;[3]!SEP</definedName>
    <definedName name="_ABR2" localSheetId="6">[6]edofza4!$C$22</definedName>
    <definedName name="_ABR2">[7]edofza4!$C$22</definedName>
    <definedName name="_AGO1" localSheetId="0">[1]!AGO&amp;[1]!SEP&amp;[1]!OCT&amp;[1]!NOV&amp;[1]!DIC</definedName>
    <definedName name="_AGO1" localSheetId="1">[2]!AGO&amp;[2]!SEP&amp;[2]!OCT&amp;[2]!NOV&amp;[2]!DIC</definedName>
    <definedName name="_AGO1" localSheetId="4">[2]!AGO&amp;[2]!SEP&amp;[2]!OCT&amp;[2]!NOV&amp;[2]!DIC</definedName>
    <definedName name="_AGO1" localSheetId="5">[2]!AGO&amp;[2]!SEP&amp;[2]!OCT&amp;[2]!NOV&amp;[2]!DIC</definedName>
    <definedName name="_AGO1" localSheetId="6">[2]!AGO&amp;[2]!SEP&amp;[2]!OCT&amp;[2]!NOV&amp;[2]!DIC</definedName>
    <definedName name="_AGO1" localSheetId="7">[3]!AGO&amp;[3]!SEP&amp;[3]!OCT&amp;[3]!NOV&amp;[3]!DIC</definedName>
    <definedName name="_AGO1" localSheetId="8">[2]!AGO&amp;[2]!SEP&amp;[2]!OCT&amp;[2]!NOV&amp;[2]!DIC</definedName>
    <definedName name="_AGO1" localSheetId="9">[3]!AGO&amp;[3]!SEP&amp;[3]!OCT&amp;[3]!NOV&amp;[3]!DIC</definedName>
    <definedName name="_AGO2" localSheetId="6">[6]edofza8!$C$22</definedName>
    <definedName name="_AGO2">[7]edofza8!$C$22</definedName>
    <definedName name="_ASA96" localSheetId="0">#REF!</definedName>
    <definedName name="_ASA96" localSheetId="1">#REF!</definedName>
    <definedName name="_ASA96" localSheetId="3">#REF!</definedName>
    <definedName name="_ASA96" localSheetId="4">#REF!</definedName>
    <definedName name="_ASA96" localSheetId="5">#REF!</definedName>
    <definedName name="_ASA96" localSheetId="6">#REF!</definedName>
    <definedName name="_ASA96" localSheetId="7">#REF!</definedName>
    <definedName name="_ASA96" localSheetId="8">#REF!</definedName>
    <definedName name="_ASA96" localSheetId="9">#REF!</definedName>
    <definedName name="_base" localSheetId="0">[11]BANPRO99!#REF!</definedName>
    <definedName name="_base" localSheetId="1">[11]BANPRO99!#REF!</definedName>
    <definedName name="_base" localSheetId="3">[11]BANPRO99!#REF!</definedName>
    <definedName name="_base" localSheetId="4">[11]BANPRO99!#REF!</definedName>
    <definedName name="_base" localSheetId="5">[11]BANPRO99!#REF!</definedName>
    <definedName name="_base" localSheetId="6">[11]BANPRO99!#REF!</definedName>
    <definedName name="_base" localSheetId="7">[11]BANPRO99!#REF!</definedName>
    <definedName name="_base" localSheetId="8">[11]BANPRO99!#REF!</definedName>
    <definedName name="_base" localSheetId="9">[11]BANPRO99!#REF!</definedName>
    <definedName name="_cad179" localSheetId="0">'[4]Mod Eco Controlados 99'!#REF!</definedName>
    <definedName name="_cad179" localSheetId="1">'[4]Mod Eco Controlados 99'!#REF!</definedName>
    <definedName name="_cad179" localSheetId="3">'[4]Mod Eco Controlados 99'!#REF!</definedName>
    <definedName name="_cad179" localSheetId="4">'[4]Mod Eco Controlados 99'!#REF!</definedName>
    <definedName name="_cad179" localSheetId="5">'[4]Mod Eco Controlados 99'!#REF!</definedName>
    <definedName name="_cad179" localSheetId="6">'[4]Mod Eco Controlados 99'!#REF!</definedName>
    <definedName name="_cad179" localSheetId="7">'[4]Mod Eco Controlados 99'!#REF!</definedName>
    <definedName name="_cad179" localSheetId="8">'[4]Mod Eco Controlados 99'!#REF!</definedName>
    <definedName name="_cad179" localSheetId="9">'[4]Mod Eco Controlados 99'!#REF!</definedName>
    <definedName name="_CAN2" localSheetId="1" hidden="1">{"Bruto",#N/A,FALSE,"CONV3T.XLS";"Neto",#N/A,FALSE,"CONV3T.XLS";"UnoB",#N/A,FALSE,"CONV3T.XLS";"Bruto",#N/A,FALSE,"CONV4T.XLS";"Neto",#N/A,FALSE,"CONV4T.XLS";"UnoB",#N/A,FALSE,"CONV4T.XLS"}</definedName>
    <definedName name="_CAN2" localSheetId="3" hidden="1">{"Bruto",#N/A,FALSE,"CONV3T.XLS";"Neto",#N/A,FALSE,"CONV3T.XLS";"UnoB",#N/A,FALSE,"CONV3T.XLS";"Bruto",#N/A,FALSE,"CONV4T.XLS";"Neto",#N/A,FALSE,"CONV4T.XLS";"UnoB",#N/A,FALSE,"CONV4T.XLS"}</definedName>
    <definedName name="_CAN2" localSheetId="4" hidden="1">{"Bruto",#N/A,FALSE,"CONV3T.XLS";"Neto",#N/A,FALSE,"CONV3T.XLS";"UnoB",#N/A,FALSE,"CONV3T.XLS";"Bruto",#N/A,FALSE,"CONV4T.XLS";"Neto",#N/A,FALSE,"CONV4T.XLS";"UnoB",#N/A,FALSE,"CONV4T.XLS"}</definedName>
    <definedName name="_CAN2" localSheetId="5" hidden="1">{"Bruto",#N/A,FALSE,"CONV3T.XLS";"Neto",#N/A,FALSE,"CONV3T.XLS";"UnoB",#N/A,FALSE,"CONV3T.XLS";"Bruto",#N/A,FALSE,"CONV4T.XLS";"Neto",#N/A,FALSE,"CONV4T.XLS";"UnoB",#N/A,FALSE,"CONV4T.XLS"}</definedName>
    <definedName name="_CAN2" localSheetId="6" hidden="1">{"Bruto",#N/A,FALSE,"CONV3T.XLS";"Neto",#N/A,FALSE,"CONV3T.XLS";"UnoB",#N/A,FALSE,"CONV3T.XLS";"Bruto",#N/A,FALSE,"CONV4T.XLS";"Neto",#N/A,FALSE,"CONV4T.XLS";"UnoB",#N/A,FALSE,"CONV4T.XLS"}</definedName>
    <definedName name="_CAN2" localSheetId="7" hidden="1">{"Bruto",#N/A,FALSE,"CONV3T.XLS";"Neto",#N/A,FALSE,"CONV3T.XLS";"UnoB",#N/A,FALSE,"CONV3T.XLS";"Bruto",#N/A,FALSE,"CONV4T.XLS";"Neto",#N/A,FALSE,"CONV4T.XLS";"UnoB",#N/A,FALSE,"CONV4T.XLS"}</definedName>
    <definedName name="_CAN2" localSheetId="8" hidden="1">{"Bruto",#N/A,FALSE,"CONV3T.XLS";"Neto",#N/A,FALSE,"CONV3T.XLS";"UnoB",#N/A,FALSE,"CONV3T.XLS";"Bruto",#N/A,FALSE,"CONV4T.XLS";"Neto",#N/A,FALSE,"CONV4T.XLS";"UnoB",#N/A,FALSE,"CONV4T.XLS"}</definedName>
    <definedName name="_CAN2" localSheetId="9"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3" hidden="1">{"Bruto",#N/A,FALSE,"CONV3T.XLS";"Neto",#N/A,FALSE,"CONV3T.XLS";"UnoB",#N/A,FALSE,"CONV3T.XLS";"Bruto",#N/A,FALSE,"CONV4T.XLS";"Neto",#N/A,FALSE,"CONV4T.XLS";"UnoB",#N/A,FALSE,"CONV4T.XLS"}</definedName>
    <definedName name="_CAN4" localSheetId="4" hidden="1">{"Bruto",#N/A,FALSE,"CONV3T.XLS";"Neto",#N/A,FALSE,"CONV3T.XLS";"UnoB",#N/A,FALSE,"CONV3T.XLS";"Bruto",#N/A,FALSE,"CONV4T.XLS";"Neto",#N/A,FALSE,"CONV4T.XLS";"UnoB",#N/A,FALSE,"CONV4T.XLS"}</definedName>
    <definedName name="_CAN4" localSheetId="5" hidden="1">{"Bruto",#N/A,FALSE,"CONV3T.XLS";"Neto",#N/A,FALSE,"CONV3T.XLS";"UnoB",#N/A,FALSE,"CONV3T.XLS";"Bruto",#N/A,FALSE,"CONV4T.XLS";"Neto",#N/A,FALSE,"CONV4T.XLS";"UnoB",#N/A,FALSE,"CONV4T.XLS"}</definedName>
    <definedName name="_CAN4" localSheetId="6" hidden="1">{"Bruto",#N/A,FALSE,"CONV3T.XLS";"Neto",#N/A,FALSE,"CONV3T.XLS";"UnoB",#N/A,FALSE,"CONV3T.XLS";"Bruto",#N/A,FALSE,"CONV4T.XLS";"Neto",#N/A,FALSE,"CONV4T.XLS";"UnoB",#N/A,FALSE,"CONV4T.XLS"}</definedName>
    <definedName name="_CAN4" localSheetId="7" hidden="1">{"Bruto",#N/A,FALSE,"CONV3T.XLS";"Neto",#N/A,FALSE,"CONV3T.XLS";"UnoB",#N/A,FALSE,"CONV3T.XLS";"Bruto",#N/A,FALSE,"CONV4T.XLS";"Neto",#N/A,FALSE,"CONV4T.XLS";"UnoB",#N/A,FALSE,"CONV4T.XLS"}</definedName>
    <definedName name="_CAN4" localSheetId="8" hidden="1">{"Bruto",#N/A,FALSE,"CONV3T.XLS";"Neto",#N/A,FALSE,"CONV3T.XLS";"UnoB",#N/A,FALSE,"CONV3T.XLS";"Bruto",#N/A,FALSE,"CONV4T.XLS";"Neto",#N/A,FALSE,"CONV4T.XLS";"UnoB",#N/A,FALSE,"CONV4T.XLS"}</definedName>
    <definedName name="_CAN4" localSheetId="9" hidden="1">{"Bruto",#N/A,FALSE,"CONV3T.XLS";"Neto",#N/A,FALSE,"CONV3T.XLS";"UnoB",#N/A,FALSE,"CONV3T.XLS";"Bruto",#N/A,FALSE,"CONV4T.XLS";"Neto",#N/A,FALSE,"CONV4T.XLS";"UnoB",#N/A,FALSE,"CONV4T.XLS"}</definedName>
    <definedName name="_CFD02" localSheetId="0">#REF!</definedName>
    <definedName name="_CFD02" localSheetId="1">#REF!</definedName>
    <definedName name="_CFD02" localSheetId="3">#REF!</definedName>
    <definedName name="_CFD02" localSheetId="4">#REF!</definedName>
    <definedName name="_CFD02" localSheetId="5">#REF!</definedName>
    <definedName name="_CFD02" localSheetId="6">#REF!</definedName>
    <definedName name="_CFD02" localSheetId="7">#REF!</definedName>
    <definedName name="_CFD02" localSheetId="8">#REF!</definedName>
    <definedName name="_CFD02" localSheetId="9">#REF!</definedName>
    <definedName name="_CFE96" localSheetId="0">#REF!</definedName>
    <definedName name="_CFE96" localSheetId="1">#REF!</definedName>
    <definedName name="_CFE96" localSheetId="3">#REF!</definedName>
    <definedName name="_CFE96" localSheetId="4">#REF!</definedName>
    <definedName name="_CFE96" localSheetId="5">#REF!</definedName>
    <definedName name="_CFE96" localSheetId="6">#REF!</definedName>
    <definedName name="_CFE96" localSheetId="7">#REF!</definedName>
    <definedName name="_CFE96" localSheetId="8">#REF!</definedName>
    <definedName name="_CFE96" localSheetId="9">#REF!</definedName>
    <definedName name="_CON96" localSheetId="0">#REF!</definedName>
    <definedName name="_CON96" localSheetId="1">#REF!</definedName>
    <definedName name="_CON96" localSheetId="3">#REF!</definedName>
    <definedName name="_CON96" localSheetId="4">#REF!</definedName>
    <definedName name="_CON96" localSheetId="5">#REF!</definedName>
    <definedName name="_CON96" localSheetId="6">#REF!</definedName>
    <definedName name="_CON96" localSheetId="7">#REF!</definedName>
    <definedName name="_CON96" localSheetId="8">#REF!</definedName>
    <definedName name="_CON96" localSheetId="9">#REF!</definedName>
    <definedName name="_COR4" localSheetId="6" hidden="1">{"Bruto",#N/A,FALSE,"CONV3T.XLS";"Neto",#N/A,FALSE,"CONV3T.XLS";"UnoB",#N/A,FALSE,"CONV3T.XLS";"Bruto",#N/A,FALSE,"CONV4T.XLS";"Neto",#N/A,FALSE,"CONV4T.XLS";"UnoB",#N/A,FALSE,"CONV4T.XLS"}</definedName>
    <definedName name="_COR4" localSheetId="9"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6" hidden="1">{"Bruto",#N/A,FALSE,"CONV3T.XLS";"Neto",#N/A,FALSE,"CONV3T.XLS";"UnoB",#N/A,FALSE,"CONV3T.XLS";"Bruto",#N/A,FALSE,"CONV4T.XLS";"Neto",#N/A,FALSE,"CONV4T.XLS";"UnoB",#N/A,FALSE,"CONV4T.XLS"}</definedName>
    <definedName name="_COS4" localSheetId="9"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'[8]Premisas IMSS'!$M$12</definedName>
    <definedName name="_def2">'[8]Premisas IMSS'!$M$13</definedName>
    <definedName name="_def3">'[8]Premisas IMSS'!$M$14</definedName>
    <definedName name="_def4">'[8]Premisas IMSS'!$M$15</definedName>
    <definedName name="_def5">'[8]Premisas IMSS'!$M$16</definedName>
    <definedName name="_def6">'[8]Premisas IMSS'!$M$17</definedName>
    <definedName name="_DIC2" localSheetId="6">[6]edofza12!$C$22</definedName>
    <definedName name="_DIC2">[7]edofza12!$C$22</definedName>
    <definedName name="_ee1" localSheetId="1" hidden="1">{"Bruto",#N/A,FALSE,"CONV3T.XLS";"Neto",#N/A,FALSE,"CONV3T.XLS";"UnoB",#N/A,FALSE,"CONV3T.XLS";"Bruto",#N/A,FALSE,"CONV4T.XLS";"Neto",#N/A,FALSE,"CONV4T.XLS";"UnoB",#N/A,FALSE,"CONV4T.XLS"}</definedName>
    <definedName name="_ee1" localSheetId="3" hidden="1">{"Bruto",#N/A,FALSE,"CONV3T.XLS";"Neto",#N/A,FALSE,"CONV3T.XLS";"UnoB",#N/A,FALSE,"CONV3T.XLS";"Bruto",#N/A,FALSE,"CONV4T.XLS";"Neto",#N/A,FALSE,"CONV4T.XLS";"UnoB",#N/A,FALSE,"CONV4T.XLS"}</definedName>
    <definedName name="_ee1" localSheetId="4" hidden="1">{"Bruto",#N/A,FALSE,"CONV3T.XLS";"Neto",#N/A,FALSE,"CONV3T.XLS";"UnoB",#N/A,FALSE,"CONV3T.XLS";"Bruto",#N/A,FALSE,"CONV4T.XLS";"Neto",#N/A,FALSE,"CONV4T.XLS";"UnoB",#N/A,FALSE,"CONV4T.XLS"}</definedName>
    <definedName name="_ee1" localSheetId="5" hidden="1">{"Bruto",#N/A,FALSE,"CONV3T.XLS";"Neto",#N/A,FALSE,"CONV3T.XLS";"UnoB",#N/A,FALSE,"CONV3T.XLS";"Bruto",#N/A,FALSE,"CONV4T.XLS";"Neto",#N/A,FALSE,"CONV4T.XLS";"UnoB",#N/A,FALSE,"CONV4T.XLS"}</definedName>
    <definedName name="_ee1" localSheetId="6" hidden="1">{"Bruto",#N/A,FALSE,"CONV3T.XLS";"Neto",#N/A,FALSE,"CONV3T.XLS";"UnoB",#N/A,FALSE,"CONV3T.XLS";"Bruto",#N/A,FALSE,"CONV4T.XLS";"Neto",#N/A,FALSE,"CONV4T.XLS";"UnoB",#N/A,FALSE,"CONV4T.XLS"}</definedName>
    <definedName name="_ee1" localSheetId="7" hidden="1">{"Bruto",#N/A,FALSE,"CONV3T.XLS";"Neto",#N/A,FALSE,"CONV3T.XLS";"UnoB",#N/A,FALSE,"CONV3T.XLS";"Bruto",#N/A,FALSE,"CONV4T.XLS";"Neto",#N/A,FALSE,"CONV4T.XLS";"UnoB",#N/A,FALSE,"CONV4T.XLS"}</definedName>
    <definedName name="_ee1" localSheetId="8" hidden="1">{"Bruto",#N/A,FALSE,"CONV3T.XLS";"Neto",#N/A,FALSE,"CONV3T.XLS";"UnoB",#N/A,FALSE,"CONV3T.XLS";"Bruto",#N/A,FALSE,"CONV4T.XLS";"Neto",#N/A,FALSE,"CONV4T.XLS";"UnoB",#N/A,FALSE,"CONV4T.XLS"}</definedName>
    <definedName name="_ee1" localSheetId="9" hidden="1">{"Bruto",#N/A,FALSE,"CONV3T.XLS";"Neto",#N/A,FALSE,"CONV3T.XLS";"UnoB",#N/A,FALSE,"CONV3T.XLS";"Bruto",#N/A,FALSE,"CONV4T.XLS";"Neto",#N/A,FALSE,"CONV4T.XLS";"UnoB",#N/A,FALSE,"CONV4T.XLS"}</definedName>
    <definedName name="_ENE2" localSheetId="6">[6]edofza1!$C$22</definedName>
    <definedName name="_ENE2">[7]edofza1!$C$22</definedName>
    <definedName name="_esc2" localSheetId="1" hidden="1">{"Bruto",#N/A,FALSE,"CONV3T.XLS";"Neto",#N/A,FALSE,"CONV3T.XLS";"UnoB",#N/A,FALSE,"CONV3T.XLS";"Bruto",#N/A,FALSE,"CONV4T.XLS";"Neto",#N/A,FALSE,"CONV4T.XLS";"UnoB",#N/A,FALSE,"CONV4T.XLS"}</definedName>
    <definedName name="_esc2" localSheetId="3" hidden="1">{"Bruto",#N/A,FALSE,"CONV3T.XLS";"Neto",#N/A,FALSE,"CONV3T.XLS";"UnoB",#N/A,FALSE,"CONV3T.XLS";"Bruto",#N/A,FALSE,"CONV4T.XLS";"Neto",#N/A,FALSE,"CONV4T.XLS";"UnoB",#N/A,FALSE,"CONV4T.XLS"}</definedName>
    <definedName name="_esc2" localSheetId="4" hidden="1">{"Bruto",#N/A,FALSE,"CONV3T.XLS";"Neto",#N/A,FALSE,"CONV3T.XLS";"UnoB",#N/A,FALSE,"CONV3T.XLS";"Bruto",#N/A,FALSE,"CONV4T.XLS";"Neto",#N/A,FALSE,"CONV4T.XLS";"UnoB",#N/A,FALSE,"CONV4T.XLS"}</definedName>
    <definedName name="_esc2" localSheetId="5" hidden="1">{"Bruto",#N/A,FALSE,"CONV3T.XLS";"Neto",#N/A,FALSE,"CONV3T.XLS";"UnoB",#N/A,FALSE,"CONV3T.XLS";"Bruto",#N/A,FALSE,"CONV4T.XLS";"Neto",#N/A,FALSE,"CONV4T.XLS";"UnoB",#N/A,FALSE,"CONV4T.XLS"}</definedName>
    <definedName name="_esc2" localSheetId="6" hidden="1">{"Bruto",#N/A,FALSE,"CONV3T.XLS";"Neto",#N/A,FALSE,"CONV3T.XLS";"UnoB",#N/A,FALSE,"CONV3T.XLS";"Bruto",#N/A,FALSE,"CONV4T.XLS";"Neto",#N/A,FALSE,"CONV4T.XLS";"UnoB",#N/A,FALSE,"CONV4T.XLS"}</definedName>
    <definedName name="_esc2" localSheetId="7" hidden="1">{"Bruto",#N/A,FALSE,"CONV3T.XLS";"Neto",#N/A,FALSE,"CONV3T.XLS";"UnoB",#N/A,FALSE,"CONV3T.XLS";"Bruto",#N/A,FALSE,"CONV4T.XLS";"Neto",#N/A,FALSE,"CONV4T.XLS";"UnoB",#N/A,FALSE,"CONV4T.XLS"}</definedName>
    <definedName name="_esc2" localSheetId="8" hidden="1">{"Bruto",#N/A,FALSE,"CONV3T.XLS";"Neto",#N/A,FALSE,"CONV3T.XLS";"UnoB",#N/A,FALSE,"CONV3T.XLS";"Bruto",#N/A,FALSE,"CONV4T.XLS";"Neto",#N/A,FALSE,"CONV4T.XLS";"UnoB",#N/A,FALSE,"CONV4T.XLS"}</definedName>
    <definedName name="_esc2" localSheetId="9"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3" hidden="1">{"Bruto",#N/A,FALSE,"CONV3T.XLS";"Neto",#N/A,FALSE,"CONV3T.XLS";"UnoB",#N/A,FALSE,"CONV3T.XLS";"Bruto",#N/A,FALSE,"CONV4T.XLS";"Neto",#N/A,FALSE,"CONV4T.XLS";"UnoB",#N/A,FALSE,"CONV4T.XLS"}</definedName>
    <definedName name="_ESC4" localSheetId="4" hidden="1">{"Bruto",#N/A,FALSE,"CONV3T.XLS";"Neto",#N/A,FALSE,"CONV3T.XLS";"UnoB",#N/A,FALSE,"CONV3T.XLS";"Bruto",#N/A,FALSE,"CONV4T.XLS";"Neto",#N/A,FALSE,"CONV4T.XLS";"UnoB",#N/A,FALSE,"CONV4T.XLS"}</definedName>
    <definedName name="_ESC4" localSheetId="5" hidden="1">{"Bruto",#N/A,FALSE,"CONV3T.XLS";"Neto",#N/A,FALSE,"CONV3T.XLS";"UnoB",#N/A,FALSE,"CONV3T.XLS";"Bruto",#N/A,FALSE,"CONV4T.XLS";"Neto",#N/A,FALSE,"CONV4T.XLS";"UnoB",#N/A,FALSE,"CONV4T.XLS"}</definedName>
    <definedName name="_ESC4" localSheetId="6" hidden="1">{"Bruto",#N/A,FALSE,"CONV3T.XLS";"Neto",#N/A,FALSE,"CONV3T.XLS";"UnoB",#N/A,FALSE,"CONV3T.XLS";"Bruto",#N/A,FALSE,"CONV4T.XLS";"Neto",#N/A,FALSE,"CONV4T.XLS";"UnoB",#N/A,FALSE,"CONV4T.XLS"}</definedName>
    <definedName name="_ESC4" localSheetId="7" hidden="1">{"Bruto",#N/A,FALSE,"CONV3T.XLS";"Neto",#N/A,FALSE,"CONV3T.XLS";"UnoB",#N/A,FALSE,"CONV3T.XLS";"Bruto",#N/A,FALSE,"CONV4T.XLS";"Neto",#N/A,FALSE,"CONV4T.XLS";"UnoB",#N/A,FALSE,"CONV4T.XLS"}</definedName>
    <definedName name="_ESC4" localSheetId="8" hidden="1">{"Bruto",#N/A,FALSE,"CONV3T.XLS";"Neto",#N/A,FALSE,"CONV3T.XLS";"UnoB",#N/A,FALSE,"CONV3T.XLS";"Bruto",#N/A,FALSE,"CONV4T.XLS";"Neto",#N/A,FALSE,"CONV4T.XLS";"UnoB",#N/A,FALSE,"CONV4T.XLS"}</definedName>
    <definedName name="_ESC4" localSheetId="9" hidden="1">{"Bruto",#N/A,FALSE,"CONV3T.XLS";"Neto",#N/A,FALSE,"CONV3T.XLS";"UnoB",#N/A,FALSE,"CONV3T.XLS";"Bruto",#N/A,FALSE,"CONV4T.XLS";"Neto",#N/A,FALSE,"CONV4T.XLS";"UnoB",#N/A,FALSE,"CONV4T.XLS"}</definedName>
    <definedName name="_FEB1" localSheetId="0">[1]!FEB&amp;[1]!MAR&amp;[1]!ABR&amp;[1]!MAY&amp;[1]!JUN&amp;[1]!JUL</definedName>
    <definedName name="_FEB1" localSheetId="1">[2]!FEB&amp;[2]!MAR&amp;[2]!ABR&amp;[2]!MAY&amp;[2]!JUN&amp;[2]!JUL</definedName>
    <definedName name="_FEB1" localSheetId="4">[2]!FEB&amp;[2]!MAR&amp;[2]!ABR&amp;[2]!MAY&amp;[2]!JUN&amp;[2]!JUL</definedName>
    <definedName name="_FEB1" localSheetId="5">[2]!FEB&amp;[2]!MAR&amp;[2]!ABR&amp;[2]!MAY&amp;[2]!JUN&amp;[2]!JUL</definedName>
    <definedName name="_FEB1" localSheetId="6">[2]!FEB&amp;[2]!MAR&amp;[2]!ABR&amp;[2]!MAY&amp;[2]!JUN&amp;[2]!JUL</definedName>
    <definedName name="_FEB1" localSheetId="7">[3]!FEB&amp;[3]!MAR&amp;[3]!ABR&amp;[3]!MAY&amp;[3]!JUN&amp;[3]!JUL</definedName>
    <definedName name="_FEB1" localSheetId="8">[2]!FEB&amp;[2]!MAR&amp;[2]!ABR&amp;[2]!MAY&amp;[2]!JUN&amp;[2]!JUL</definedName>
    <definedName name="_FEB1" localSheetId="9">[3]!FEB&amp;[3]!MAR&amp;[3]!ABR&amp;[3]!MAY&amp;[3]!JUN&amp;[3]!JUL</definedName>
    <definedName name="_FEB2" localSheetId="6">[6]edofza2!$C$22</definedName>
    <definedName name="_FEB2">[7]edofza2!$C$22</definedName>
    <definedName name="_Fill" localSheetId="0" hidden="1">#REF!</definedName>
    <definedName name="_Fill" localSheetId="1"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xlnm._FilterDatabase" localSheetId="0" hidden="1">'Anexo 10'!$A$8:$T$84</definedName>
    <definedName name="_xlnm._FilterDatabase" localSheetId="1" hidden="1">'Anexo 11'!$A$8:$X$197</definedName>
    <definedName name="_xlnm._FilterDatabase" localSheetId="2" hidden="1">'Anexo 12'!$A$8:$T$128</definedName>
    <definedName name="_xlnm._FilterDatabase" localSheetId="3" hidden="1">'Anexo 13'!$A$8:$I$142</definedName>
    <definedName name="_xlnm._FilterDatabase" localSheetId="4" hidden="1">'Anexo 14'!$A$8:$M$57</definedName>
    <definedName name="_xlnm._FilterDatabase" localSheetId="6" hidden="1">'Anexo 16 '!$A$8:$T$76</definedName>
    <definedName name="_xlnm._FilterDatabase" localSheetId="7" hidden="1">'Anexo 17'!$A$8:$T$83</definedName>
    <definedName name="_xlnm._FilterDatabase" localSheetId="8" hidden="1">'Anexo 18'!$8:$135</definedName>
    <definedName name="_xlnm._FilterDatabase" localSheetId="9" hidden="1">'Anexo 19'!$A$8:$P$87</definedName>
    <definedName name="_JUL1" localSheetId="0">[1]!JUL&amp;[1]!AGO&amp;[1]!SEP&amp;[1]!OCT&amp;[1]!NOV</definedName>
    <definedName name="_JUL1" localSheetId="1">[2]!JUL&amp;[2]!AGO&amp;[2]!SEP&amp;[2]!OCT&amp;[2]!NOV</definedName>
    <definedName name="_JUL1" localSheetId="4">[2]!JUL&amp;[2]!AGO&amp;[2]!SEP&amp;[2]!OCT&amp;[2]!NOV</definedName>
    <definedName name="_JUL1" localSheetId="5">[2]!JUL&amp;[2]!AGO&amp;[2]!SEP&amp;[2]!OCT&amp;[2]!NOV</definedName>
    <definedName name="_JUL1" localSheetId="6">[2]!JUL&amp;[2]!AGO&amp;[2]!SEP&amp;[2]!OCT&amp;[2]!NOV</definedName>
    <definedName name="_JUL1" localSheetId="7">[3]!JUL&amp;[3]!AGO&amp;[3]!SEP&amp;[3]!OCT&amp;[3]!NOV</definedName>
    <definedName name="_JUL1" localSheetId="8">[2]!JUL&amp;[2]!AGO&amp;[2]!SEP&amp;[2]!OCT&amp;[2]!NOV</definedName>
    <definedName name="_JUL1" localSheetId="9">[3]!JUL&amp;[3]!AGO&amp;[3]!SEP&amp;[3]!OCT&amp;[3]!NOV</definedName>
    <definedName name="_JUL2" localSheetId="6">[6]edofza7!$C$22</definedName>
    <definedName name="_JUL2">[7]edofza7!$C$22</definedName>
    <definedName name="_JUN1" localSheetId="0">[1]!JUN&amp;[1]!JUL&amp;[1]!AGO&amp;[1]!SEP&amp;[1]!OCT</definedName>
    <definedName name="_JUN1" localSheetId="1">[2]!JUN&amp;[2]!JUL&amp;[2]!AGO&amp;[2]!SEP&amp;[2]!OCT</definedName>
    <definedName name="_JUN1" localSheetId="4">[2]!JUN&amp;[2]!JUL&amp;[2]!AGO&amp;[2]!SEP&amp;[2]!OCT</definedName>
    <definedName name="_JUN1" localSheetId="5">[2]!JUN&amp;[2]!JUL&amp;[2]!AGO&amp;[2]!SEP&amp;[2]!OCT</definedName>
    <definedName name="_JUN1" localSheetId="6">[2]!JUN&amp;[2]!JUL&amp;[2]!AGO&amp;[2]!SEP&amp;[2]!OCT</definedName>
    <definedName name="_JUN1" localSheetId="7">[3]!JUN&amp;[3]!JUL&amp;[3]!AGO&amp;[3]!SEP&amp;[3]!OCT</definedName>
    <definedName name="_JUN1" localSheetId="8">[2]!JUN&amp;[2]!JUL&amp;[2]!AGO&amp;[2]!SEP&amp;[2]!OCT</definedName>
    <definedName name="_JUN1" localSheetId="9">[3]!JUN&amp;[3]!JUL&amp;[3]!AGO&amp;[3]!SEP&amp;[3]!OCT</definedName>
    <definedName name="_JUN2" localSheetId="6">[6]edofza6!$C$22</definedName>
    <definedName name="_JUN2">[7]edofza6!$C$22</definedName>
    <definedName name="_Key1" localSheetId="0" hidden="1">#REF!</definedName>
    <definedName name="_Key1" localSheetId="1"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MAR1" localSheetId="0">[1]!MAR&amp;[1]!ABR&amp;[1]!MAY&amp;[1]!JUN&amp;[1]!JUL&amp;[1]!AGO</definedName>
    <definedName name="_MAR1" localSheetId="1">[2]!MAR&amp;[2]!ABR&amp;[2]!MAY&amp;[2]!JUN&amp;[2]!JUL&amp;[2]!AGO</definedName>
    <definedName name="_MAR1" localSheetId="4">[2]!MAR&amp;[2]!ABR&amp;[2]!MAY&amp;[2]!JUN&amp;[2]!JUL&amp;[2]!AGO</definedName>
    <definedName name="_MAR1" localSheetId="5">[2]!MAR&amp;[2]!ABR&amp;[2]!MAY&amp;[2]!JUN&amp;[2]!JUL&amp;[2]!AGO</definedName>
    <definedName name="_MAR1" localSheetId="6">[2]!MAR&amp;[2]!ABR&amp;[2]!MAY&amp;[2]!JUN&amp;[2]!JUL&amp;[2]!AGO</definedName>
    <definedName name="_MAR1" localSheetId="7">[3]!MAR&amp;[3]!ABR&amp;[3]!MAY&amp;[3]!JUN&amp;[3]!JUL&amp;[3]!AGO</definedName>
    <definedName name="_MAR1" localSheetId="8">[2]!MAR&amp;[2]!ABR&amp;[2]!MAY&amp;[2]!JUN&amp;[2]!JUL&amp;[2]!AGO</definedName>
    <definedName name="_MAR1" localSheetId="9">[3]!MAR&amp;[3]!ABR&amp;[3]!MAY&amp;[3]!JUN&amp;[3]!JUL&amp;[3]!AGO</definedName>
    <definedName name="_MAR2" localSheetId="6">[6]edofza3!$C$22</definedName>
    <definedName name="_MAR2">[7]edofza3!$C$22</definedName>
    <definedName name="_MAY1" localSheetId="0">[1]!MAY&amp;[1]!JUN&amp;[1]!JUL&amp;[1]!AGO&amp;[1]!SEP</definedName>
    <definedName name="_MAY1" localSheetId="1">[2]!MAY&amp;[2]!JUN&amp;[2]!JUL&amp;[2]!AGO&amp;[2]!SEP</definedName>
    <definedName name="_MAY1" localSheetId="4">[2]!MAY&amp;[2]!JUN&amp;[2]!JUL&amp;[2]!AGO&amp;[2]!SEP</definedName>
    <definedName name="_MAY1" localSheetId="5">[2]!MAY&amp;[2]!JUN&amp;[2]!JUL&amp;[2]!AGO&amp;[2]!SEP</definedName>
    <definedName name="_MAY1" localSheetId="6">[2]!MAY&amp;[2]!JUN&amp;[2]!JUL&amp;[2]!AGO&amp;[2]!SEP</definedName>
    <definedName name="_MAY1" localSheetId="7">[3]!MAY&amp;[3]!JUN&amp;[3]!JUL&amp;[3]!AGO&amp;[3]!SEP</definedName>
    <definedName name="_MAY1" localSheetId="8">[2]!MAY&amp;[2]!JUN&amp;[2]!JUL&amp;[2]!AGO&amp;[2]!SEP</definedName>
    <definedName name="_MAY1" localSheetId="9">[3]!MAY&amp;[3]!JUN&amp;[3]!JUL&amp;[3]!AGO&amp;[3]!SEP</definedName>
    <definedName name="_MAY2" localSheetId="6">[6]edofza5!$C$22</definedName>
    <definedName name="_MAY2">[7]edofza5!$C$22</definedName>
    <definedName name="_mor2" localSheetId="1" hidden="1">{"Bruto",#N/A,FALSE,"CONV3T.XLS";"Neto",#N/A,FALSE,"CONV3T.XLS";"UnoB",#N/A,FALSE,"CONV3T.XLS";"Bruto",#N/A,FALSE,"CONV4T.XLS";"Neto",#N/A,FALSE,"CONV4T.XLS";"UnoB",#N/A,FALSE,"CONV4T.XLS"}</definedName>
    <definedName name="_mor2" localSheetId="3" hidden="1">{"Bruto",#N/A,FALSE,"CONV3T.XLS";"Neto",#N/A,FALSE,"CONV3T.XLS";"UnoB",#N/A,FALSE,"CONV3T.XLS";"Bruto",#N/A,FALSE,"CONV4T.XLS";"Neto",#N/A,FALSE,"CONV4T.XLS";"UnoB",#N/A,FALSE,"CONV4T.XLS"}</definedName>
    <definedName name="_mor2" localSheetId="4" hidden="1">{"Bruto",#N/A,FALSE,"CONV3T.XLS";"Neto",#N/A,FALSE,"CONV3T.XLS";"UnoB",#N/A,FALSE,"CONV3T.XLS";"Bruto",#N/A,FALSE,"CONV4T.XLS";"Neto",#N/A,FALSE,"CONV4T.XLS";"UnoB",#N/A,FALSE,"CONV4T.XLS"}</definedName>
    <definedName name="_mor2" localSheetId="5" hidden="1">{"Bruto",#N/A,FALSE,"CONV3T.XLS";"Neto",#N/A,FALSE,"CONV3T.XLS";"UnoB",#N/A,FALSE,"CONV3T.XLS";"Bruto",#N/A,FALSE,"CONV4T.XLS";"Neto",#N/A,FALSE,"CONV4T.XLS";"UnoB",#N/A,FALSE,"CONV4T.XLS"}</definedName>
    <definedName name="_mor2" localSheetId="6" hidden="1">{"Bruto",#N/A,FALSE,"CONV3T.XLS";"Neto",#N/A,FALSE,"CONV3T.XLS";"UnoB",#N/A,FALSE,"CONV3T.XLS";"Bruto",#N/A,FALSE,"CONV4T.XLS";"Neto",#N/A,FALSE,"CONV4T.XLS";"UnoB",#N/A,FALSE,"CONV4T.XLS"}</definedName>
    <definedName name="_mor2" localSheetId="7" hidden="1">{"Bruto",#N/A,FALSE,"CONV3T.XLS";"Neto",#N/A,FALSE,"CONV3T.XLS";"UnoB",#N/A,FALSE,"CONV3T.XLS";"Bruto",#N/A,FALSE,"CONV4T.XLS";"Neto",#N/A,FALSE,"CONV4T.XLS";"UnoB",#N/A,FALSE,"CONV4T.XLS"}</definedName>
    <definedName name="_mor2" localSheetId="8" hidden="1">{"Bruto",#N/A,FALSE,"CONV3T.XLS";"Neto",#N/A,FALSE,"CONV3T.XLS";"UnoB",#N/A,FALSE,"CONV3T.XLS";"Bruto",#N/A,FALSE,"CONV4T.XLS";"Neto",#N/A,FALSE,"CONV4T.XLS";"UnoB",#N/A,FALSE,"CONV4T.XLS"}</definedName>
    <definedName name="_mor2" localSheetId="9"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3" hidden="1">{"Bruto",#N/A,FALSE,"CONV3T.XLS";"Neto",#N/A,FALSE,"CONV3T.XLS";"UnoB",#N/A,FALSE,"CONV3T.XLS";"Bruto",#N/A,FALSE,"CONV4T.XLS";"Neto",#N/A,FALSE,"CONV4T.XLS";"UnoB",#N/A,FALSE,"CONV4T.XLS"}</definedName>
    <definedName name="_MOR4" localSheetId="4" hidden="1">{"Bruto",#N/A,FALSE,"CONV3T.XLS";"Neto",#N/A,FALSE,"CONV3T.XLS";"UnoB",#N/A,FALSE,"CONV3T.XLS";"Bruto",#N/A,FALSE,"CONV4T.XLS";"Neto",#N/A,FALSE,"CONV4T.XLS";"UnoB",#N/A,FALSE,"CONV4T.XLS"}</definedName>
    <definedName name="_MOR4" localSheetId="5" hidden="1">{"Bruto",#N/A,FALSE,"CONV3T.XLS";"Neto",#N/A,FALSE,"CONV3T.XLS";"UnoB",#N/A,FALSE,"CONV3T.XLS";"Bruto",#N/A,FALSE,"CONV4T.XLS";"Neto",#N/A,FALSE,"CONV4T.XLS";"UnoB",#N/A,FALSE,"CONV4T.XLS"}</definedName>
    <definedName name="_MOR4" localSheetId="6" hidden="1">{"Bruto",#N/A,FALSE,"CONV3T.XLS";"Neto",#N/A,FALSE,"CONV3T.XLS";"UnoB",#N/A,FALSE,"CONV3T.XLS";"Bruto",#N/A,FALSE,"CONV4T.XLS";"Neto",#N/A,FALSE,"CONV4T.XLS";"UnoB",#N/A,FALSE,"CONV4T.XLS"}</definedName>
    <definedName name="_MOR4" localSheetId="7" hidden="1">{"Bruto",#N/A,FALSE,"CONV3T.XLS";"Neto",#N/A,FALSE,"CONV3T.XLS";"UnoB",#N/A,FALSE,"CONV3T.XLS";"Bruto",#N/A,FALSE,"CONV4T.XLS";"Neto",#N/A,FALSE,"CONV4T.XLS";"UnoB",#N/A,FALSE,"CONV4T.XLS"}</definedName>
    <definedName name="_MOR4" localSheetId="8" hidden="1">{"Bruto",#N/A,FALSE,"CONV3T.XLS";"Neto",#N/A,FALSE,"CONV3T.XLS";"UnoB",#N/A,FALSE,"CONV3T.XLS";"Bruto",#N/A,FALSE,"CONV4T.XLS";"Neto",#N/A,FALSE,"CONV4T.XLS";"UnoB",#N/A,FALSE,"CONV4T.XLS"}</definedName>
    <definedName name="_MOR4" localSheetId="9" hidden="1">{"Bruto",#N/A,FALSE,"CONV3T.XLS";"Neto",#N/A,FALSE,"CONV3T.XLS";"UnoB",#N/A,FALSE,"CONV3T.XLS";"Bruto",#N/A,FALSE,"CONV4T.XLS";"Neto",#N/A,FALSE,"CONV4T.XLS";"UnoB",#N/A,FALSE,"CONV4T.XLS"}</definedName>
    <definedName name="_NOV1" localSheetId="0">[1]!NOV&amp;[1]!DIC</definedName>
    <definedName name="_NOV1" localSheetId="1">[2]!NOV&amp;[2]!DIC</definedName>
    <definedName name="_NOV1" localSheetId="4">[2]!NOV&amp;[2]!DIC</definedName>
    <definedName name="_NOV1" localSheetId="5">[2]!NOV&amp;[2]!DIC</definedName>
    <definedName name="_NOV1" localSheetId="6">[2]!NOV&amp;[2]!DIC</definedName>
    <definedName name="_NOV1" localSheetId="7">[3]!NOV&amp;[3]!DIC</definedName>
    <definedName name="_NOV1" localSheetId="8">[2]!NOV&amp;[2]!DIC</definedName>
    <definedName name="_NOV1" localSheetId="9">[3]!NOV&amp;[3]!DIC</definedName>
    <definedName name="_NOV2" localSheetId="6">[6]edofza11!$C$43</definedName>
    <definedName name="_NOV2">[7]edofza11!$C$43</definedName>
    <definedName name="_OCT1" localSheetId="0">[1]!OCT&amp;[1]!NOV&amp;[1]!DIC</definedName>
    <definedName name="_OCT1" localSheetId="1">[2]!OCT&amp;[2]!NOV&amp;[2]!DIC</definedName>
    <definedName name="_OCT1" localSheetId="4">[2]!OCT&amp;[2]!NOV&amp;[2]!DIC</definedName>
    <definedName name="_OCT1" localSheetId="5">[2]!OCT&amp;[2]!NOV&amp;[2]!DIC</definedName>
    <definedName name="_OCT1" localSheetId="6">[2]!OCT&amp;[2]!NOV&amp;[2]!DIC</definedName>
    <definedName name="_OCT1" localSheetId="7">[3]!OCT&amp;[3]!NOV&amp;[3]!DIC</definedName>
    <definedName name="_OCT1" localSheetId="8">[2]!OCT&amp;[2]!NOV&amp;[2]!DIC</definedName>
    <definedName name="_OCT1" localSheetId="9">[3]!OCT&amp;[3]!NOV&amp;[3]!DIC</definedName>
    <definedName name="_OCT2" localSheetId="6">[6]edofza10!$C$22</definedName>
    <definedName name="_OCT2">[7]edofza10!$C$22</definedName>
    <definedName name="_Order1" localSheetId="1" hidden="1">255</definedName>
    <definedName name="_Order1" hidden="1">255</definedName>
    <definedName name="_pa2" localSheetId="1" hidden="1">{"Bruto",#N/A,FALSE,"CONV3T.XLS";"Neto",#N/A,FALSE,"CONV3T.XLS";"UnoB",#N/A,FALSE,"CONV3T.XLS";"Bruto",#N/A,FALSE,"CONV4T.XLS";"Neto",#N/A,FALSE,"CONV4T.XLS";"UnoB",#N/A,FALSE,"CONV4T.XLS"}</definedName>
    <definedName name="_pa2" localSheetId="3" hidden="1">{"Bruto",#N/A,FALSE,"CONV3T.XLS";"Neto",#N/A,FALSE,"CONV3T.XLS";"UnoB",#N/A,FALSE,"CONV3T.XLS";"Bruto",#N/A,FALSE,"CONV4T.XLS";"Neto",#N/A,FALSE,"CONV4T.XLS";"UnoB",#N/A,FALSE,"CONV4T.XLS"}</definedName>
    <definedName name="_pa2" localSheetId="4" hidden="1">{"Bruto",#N/A,FALSE,"CONV3T.XLS";"Neto",#N/A,FALSE,"CONV3T.XLS";"UnoB",#N/A,FALSE,"CONV3T.XLS";"Bruto",#N/A,FALSE,"CONV4T.XLS";"Neto",#N/A,FALSE,"CONV4T.XLS";"UnoB",#N/A,FALSE,"CONV4T.XLS"}</definedName>
    <definedName name="_pa2" localSheetId="5" hidden="1">{"Bruto",#N/A,FALSE,"CONV3T.XLS";"Neto",#N/A,FALSE,"CONV3T.XLS";"UnoB",#N/A,FALSE,"CONV3T.XLS";"Bruto",#N/A,FALSE,"CONV4T.XLS";"Neto",#N/A,FALSE,"CONV4T.XLS";"UnoB",#N/A,FALSE,"CONV4T.XLS"}</definedName>
    <definedName name="_pa2" localSheetId="6" hidden="1">{"Bruto",#N/A,FALSE,"CONV3T.XLS";"Neto",#N/A,FALSE,"CONV3T.XLS";"UnoB",#N/A,FALSE,"CONV3T.XLS";"Bruto",#N/A,FALSE,"CONV4T.XLS";"Neto",#N/A,FALSE,"CONV4T.XLS";"UnoB",#N/A,FALSE,"CONV4T.XLS"}</definedName>
    <definedName name="_pa2" localSheetId="7" hidden="1">{"Bruto",#N/A,FALSE,"CONV3T.XLS";"Neto",#N/A,FALSE,"CONV3T.XLS";"UnoB",#N/A,FALSE,"CONV3T.XLS";"Bruto",#N/A,FALSE,"CONV4T.XLS";"Neto",#N/A,FALSE,"CONV4T.XLS";"UnoB",#N/A,FALSE,"CONV4T.XLS"}</definedName>
    <definedName name="_pa2" localSheetId="8" hidden="1">{"Bruto",#N/A,FALSE,"CONV3T.XLS";"Neto",#N/A,FALSE,"CONV3T.XLS";"UnoB",#N/A,FALSE,"CONV3T.XLS";"Bruto",#N/A,FALSE,"CONV4T.XLS";"Neto",#N/A,FALSE,"CONV4T.XLS";"UnoB",#N/A,FALSE,"CONV4T.XLS"}</definedName>
    <definedName name="_pa2" localSheetId="9"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3" hidden="1">{"Bruto",#N/A,FALSE,"CONV3T.XLS";"Neto",#N/A,FALSE,"CONV3T.XLS";"UnoB",#N/A,FALSE,"CONV3T.XLS";"Bruto",#N/A,FALSE,"CONV4T.XLS";"Neto",#N/A,FALSE,"CONV4T.XLS";"UnoB",#N/A,FALSE,"CONV4T.XLS"}</definedName>
    <definedName name="_PAJ4" localSheetId="4" hidden="1">{"Bruto",#N/A,FALSE,"CONV3T.XLS";"Neto",#N/A,FALSE,"CONV3T.XLS";"UnoB",#N/A,FALSE,"CONV3T.XLS";"Bruto",#N/A,FALSE,"CONV4T.XLS";"Neto",#N/A,FALSE,"CONV4T.XLS";"UnoB",#N/A,FALSE,"CONV4T.XLS"}</definedName>
    <definedName name="_PAJ4" localSheetId="5" hidden="1">{"Bruto",#N/A,FALSE,"CONV3T.XLS";"Neto",#N/A,FALSE,"CONV3T.XLS";"UnoB",#N/A,FALSE,"CONV3T.XLS";"Bruto",#N/A,FALSE,"CONV4T.XLS";"Neto",#N/A,FALSE,"CONV4T.XLS";"UnoB",#N/A,FALSE,"CONV4T.XLS"}</definedName>
    <definedName name="_PAJ4" localSheetId="6" hidden="1">{"Bruto",#N/A,FALSE,"CONV3T.XLS";"Neto",#N/A,FALSE,"CONV3T.XLS";"UnoB",#N/A,FALSE,"CONV3T.XLS";"Bruto",#N/A,FALSE,"CONV4T.XLS";"Neto",#N/A,FALSE,"CONV4T.XLS";"UnoB",#N/A,FALSE,"CONV4T.XLS"}</definedName>
    <definedName name="_PAJ4" localSheetId="7" hidden="1">{"Bruto",#N/A,FALSE,"CONV3T.XLS";"Neto",#N/A,FALSE,"CONV3T.XLS";"UnoB",#N/A,FALSE,"CONV3T.XLS";"Bruto",#N/A,FALSE,"CONV4T.XLS";"Neto",#N/A,FALSE,"CONV4T.XLS";"UnoB",#N/A,FALSE,"CONV4T.XLS"}</definedName>
    <definedName name="_PAJ4" localSheetId="8" hidden="1">{"Bruto",#N/A,FALSE,"CONV3T.XLS";"Neto",#N/A,FALSE,"CONV3T.XLS";"UnoB",#N/A,FALSE,"CONV3T.XLS";"Bruto",#N/A,FALSE,"CONV4T.XLS";"Neto",#N/A,FALSE,"CONV4T.XLS";"UnoB",#N/A,FALSE,"CONV4T.XLS"}</definedName>
    <definedName name="_PAJ4" localSheetId="9" hidden="1">{"Bruto",#N/A,FALSE,"CONV3T.XLS";"Neto",#N/A,FALSE,"CONV3T.XLS";"UnoB",#N/A,FALSE,"CONV3T.XLS";"Bruto",#N/A,FALSE,"CONV4T.XLS";"Neto",#N/A,FALSE,"CONV4T.XLS";"UnoB",#N/A,FALSE,"CONV4T.XLS"}</definedName>
    <definedName name="_PEM96" localSheetId="0">#REF!</definedName>
    <definedName name="_PEM96" localSheetId="1">#REF!</definedName>
    <definedName name="_PEM96" localSheetId="3">#REF!</definedName>
    <definedName name="_PEM96" localSheetId="4">#REF!</definedName>
    <definedName name="_PEM96" localSheetId="5">#REF!</definedName>
    <definedName name="_PEM96" localSheetId="6">#REF!</definedName>
    <definedName name="_PEM96" localSheetId="7">#REF!</definedName>
    <definedName name="_PEM96" localSheetId="8">#REF!</definedName>
    <definedName name="_PEM96" localSheetId="9">#REF!</definedName>
    <definedName name="_PIB08" localSheetId="0">#REF!</definedName>
    <definedName name="_PIB08" localSheetId="1">#REF!</definedName>
    <definedName name="_PIB08" localSheetId="3">#REF!</definedName>
    <definedName name="_PIB08" localSheetId="4">#REF!</definedName>
    <definedName name="_PIB08" localSheetId="5">#REF!</definedName>
    <definedName name="_PIB08" localSheetId="6">#REF!</definedName>
    <definedName name="_PIB08" localSheetId="7">#REF!</definedName>
    <definedName name="_PIB08" localSheetId="8">#REF!</definedName>
    <definedName name="_PIB08" localSheetId="9">#REF!</definedName>
    <definedName name="_PIP96" localSheetId="0">#REF!</definedName>
    <definedName name="_PIP96" localSheetId="1">#REF!</definedName>
    <definedName name="_PIP96" localSheetId="3">#REF!</definedName>
    <definedName name="_PIP96" localSheetId="4">#REF!</definedName>
    <definedName name="_PIP96" localSheetId="5">#REF!</definedName>
    <definedName name="_PIP96" localSheetId="6">#REF!</definedName>
    <definedName name="_PIP96" localSheetId="7">#REF!</definedName>
    <definedName name="_PIP96" localSheetId="8">#REF!</definedName>
    <definedName name="_PIP96" localSheetId="9">#REF!</definedName>
    <definedName name="_Regression_Int">1</definedName>
    <definedName name="_Regression_X" localSheetId="0" hidden="1">#REF!</definedName>
    <definedName name="_Regression_X" localSheetId="1" hidden="1">#REF!</definedName>
    <definedName name="_Regression_X" localSheetId="3"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SEP1" localSheetId="0">[1]!SEP&amp;[1]!OCT&amp;[1]!NOV&amp;[1]!DIC</definedName>
    <definedName name="_SEP1" localSheetId="1">[2]!SEP&amp;[2]!OCT&amp;[2]!NOV&amp;[2]!DIC</definedName>
    <definedName name="_SEP1" localSheetId="4">[2]!SEP&amp;[2]!OCT&amp;[2]!NOV&amp;[2]!DIC</definedName>
    <definedName name="_SEP1" localSheetId="5">[2]!SEP&amp;[2]!OCT&amp;[2]!NOV&amp;[2]!DIC</definedName>
    <definedName name="_SEP1" localSheetId="6">[2]!SEP&amp;[2]!OCT&amp;[2]!NOV&amp;[2]!DIC</definedName>
    <definedName name="_SEP1" localSheetId="7">[3]!SEP&amp;[3]!OCT&amp;[3]!NOV&amp;[3]!DIC</definedName>
    <definedName name="_SEP1" localSheetId="8">[2]!SEP&amp;[2]!OCT&amp;[2]!NOV&amp;[2]!DIC</definedName>
    <definedName name="_SEP1" localSheetId="9">[3]!SEP&amp;[3]!OCT&amp;[3]!NOV&amp;[3]!DIC</definedName>
    <definedName name="_SEP2" localSheetId="6">[6]edofza9!$C$22</definedName>
    <definedName name="_SEP2">[7]edofza9!$C$22</definedName>
    <definedName name="_smg97">'[8]Premisa macro'!$E$4</definedName>
    <definedName name="_Sort" localSheetId="0" hidden="1">#REF!</definedName>
    <definedName name="_Sort" localSheetId="1"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yt03" localSheetId="0">#REF!</definedName>
    <definedName name="_syt03" localSheetId="1">#REF!</definedName>
    <definedName name="_syt03" localSheetId="3">#REF!</definedName>
    <definedName name="_syt03" localSheetId="4">#REF!</definedName>
    <definedName name="_syt03" localSheetId="5">#REF!</definedName>
    <definedName name="_syt03" localSheetId="6">#REF!</definedName>
    <definedName name="_syt03" localSheetId="7">#REF!</definedName>
    <definedName name="_syt03" localSheetId="8">#REF!</definedName>
    <definedName name="_syt03" localSheetId="9">#REF!</definedName>
    <definedName name="_TDC2001" localSheetId="1">'[9]Tipos de Cambio'!$C$4</definedName>
    <definedName name="_TDC2001">'[9]Tipos de Cambio'!$C$4</definedName>
    <definedName name="_tul2" localSheetId="1" hidden="1">{"Bruto",#N/A,FALSE,"CONV3T.XLS";"Neto",#N/A,FALSE,"CONV3T.XLS";"UnoB",#N/A,FALSE,"CONV3T.XLS";"Bruto",#N/A,FALSE,"CONV4T.XLS";"Neto",#N/A,FALSE,"CONV4T.XLS";"UnoB",#N/A,FALSE,"CONV4T.XLS"}</definedName>
    <definedName name="_tul2" localSheetId="3" hidden="1">{"Bruto",#N/A,FALSE,"CONV3T.XLS";"Neto",#N/A,FALSE,"CONV3T.XLS";"UnoB",#N/A,FALSE,"CONV3T.XLS";"Bruto",#N/A,FALSE,"CONV4T.XLS";"Neto",#N/A,FALSE,"CONV4T.XLS";"UnoB",#N/A,FALSE,"CONV4T.XLS"}</definedName>
    <definedName name="_tul2" localSheetId="4" hidden="1">{"Bruto",#N/A,FALSE,"CONV3T.XLS";"Neto",#N/A,FALSE,"CONV3T.XLS";"UnoB",#N/A,FALSE,"CONV3T.XLS";"Bruto",#N/A,FALSE,"CONV4T.XLS";"Neto",#N/A,FALSE,"CONV4T.XLS";"UnoB",#N/A,FALSE,"CONV4T.XLS"}</definedName>
    <definedName name="_tul2" localSheetId="5" hidden="1">{"Bruto",#N/A,FALSE,"CONV3T.XLS";"Neto",#N/A,FALSE,"CONV3T.XLS";"UnoB",#N/A,FALSE,"CONV3T.XLS";"Bruto",#N/A,FALSE,"CONV4T.XLS";"Neto",#N/A,FALSE,"CONV4T.XLS";"UnoB",#N/A,FALSE,"CONV4T.XLS"}</definedName>
    <definedName name="_tul2" localSheetId="6" hidden="1">{"Bruto",#N/A,FALSE,"CONV3T.XLS";"Neto",#N/A,FALSE,"CONV3T.XLS";"UnoB",#N/A,FALSE,"CONV3T.XLS";"Bruto",#N/A,FALSE,"CONV4T.XLS";"Neto",#N/A,FALSE,"CONV4T.XLS";"UnoB",#N/A,FALSE,"CONV4T.XLS"}</definedName>
    <definedName name="_tul2" localSheetId="7" hidden="1">{"Bruto",#N/A,FALSE,"CONV3T.XLS";"Neto",#N/A,FALSE,"CONV3T.XLS";"UnoB",#N/A,FALSE,"CONV3T.XLS";"Bruto",#N/A,FALSE,"CONV4T.XLS";"Neto",#N/A,FALSE,"CONV4T.XLS";"UnoB",#N/A,FALSE,"CONV4T.XLS"}</definedName>
    <definedName name="_tul2" localSheetId="8" hidden="1">{"Bruto",#N/A,FALSE,"CONV3T.XLS";"Neto",#N/A,FALSE,"CONV3T.XLS";"UnoB",#N/A,FALSE,"CONV3T.XLS";"Bruto",#N/A,FALSE,"CONV4T.XLS";"Neto",#N/A,FALSE,"CONV4T.XLS";"UnoB",#N/A,FALSE,"CONV4T.XLS"}</definedName>
    <definedName name="_tul2" localSheetId="9"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3" hidden="1">{"Bruto",#N/A,FALSE,"CONV3T.XLS";"Neto",#N/A,FALSE,"CONV3T.XLS";"UnoB",#N/A,FALSE,"CONV3T.XLS";"Bruto",#N/A,FALSE,"CONV4T.XLS";"Neto",#N/A,FALSE,"CONV4T.XLS";"UnoB",#N/A,FALSE,"CONV4T.XLS"}</definedName>
    <definedName name="_TUL4" localSheetId="4" hidden="1">{"Bruto",#N/A,FALSE,"CONV3T.XLS";"Neto",#N/A,FALSE,"CONV3T.XLS";"UnoB",#N/A,FALSE,"CONV3T.XLS";"Bruto",#N/A,FALSE,"CONV4T.XLS";"Neto",#N/A,FALSE,"CONV4T.XLS";"UnoB",#N/A,FALSE,"CONV4T.XLS"}</definedName>
    <definedName name="_TUL4" localSheetId="5" hidden="1">{"Bruto",#N/A,FALSE,"CONV3T.XLS";"Neto",#N/A,FALSE,"CONV3T.XLS";"UnoB",#N/A,FALSE,"CONV3T.XLS";"Bruto",#N/A,FALSE,"CONV4T.XLS";"Neto",#N/A,FALSE,"CONV4T.XLS";"UnoB",#N/A,FALSE,"CONV4T.XLS"}</definedName>
    <definedName name="_TUL4" localSheetId="6" hidden="1">{"Bruto",#N/A,FALSE,"CONV3T.XLS";"Neto",#N/A,FALSE,"CONV3T.XLS";"UnoB",#N/A,FALSE,"CONV3T.XLS";"Bruto",#N/A,FALSE,"CONV4T.XLS";"Neto",#N/A,FALSE,"CONV4T.XLS";"UnoB",#N/A,FALSE,"CONV4T.XLS"}</definedName>
    <definedName name="_TUL4" localSheetId="7" hidden="1">{"Bruto",#N/A,FALSE,"CONV3T.XLS";"Neto",#N/A,FALSE,"CONV3T.XLS";"UnoB",#N/A,FALSE,"CONV3T.XLS";"Bruto",#N/A,FALSE,"CONV4T.XLS";"Neto",#N/A,FALSE,"CONV4T.XLS";"UnoB",#N/A,FALSE,"CONV4T.XLS"}</definedName>
    <definedName name="_TUL4" localSheetId="8" hidden="1">{"Bruto",#N/A,FALSE,"CONV3T.XLS";"Neto",#N/A,FALSE,"CONV3T.XLS";"UnoB",#N/A,FALSE,"CONV3T.XLS";"Bruto",#N/A,FALSE,"CONV4T.XLS";"Neto",#N/A,FALSE,"CONV4T.XLS";"UnoB",#N/A,FALSE,"CONV4T.XLS"}</definedName>
    <definedName name="_TUL4" localSheetId="9"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3" hidden="1">{"Bruto",#N/A,FALSE,"CONV3T.XLS";"Neto",#N/A,FALSE,"CONV3T.XLS";"UnoB",#N/A,FALSE,"CONV3T.XLS";"Bruto",#N/A,FALSE,"CONV4T.XLS";"Neto",#N/A,FALSE,"CONV4T.XLS";"UnoB",#N/A,FALSE,"CONV4T.XLS"}</definedName>
    <definedName name="_WRN4444" localSheetId="4" hidden="1">{"Bruto",#N/A,FALSE,"CONV3T.XLS";"Neto",#N/A,FALSE,"CONV3T.XLS";"UnoB",#N/A,FALSE,"CONV3T.XLS";"Bruto",#N/A,FALSE,"CONV4T.XLS";"Neto",#N/A,FALSE,"CONV4T.XLS";"UnoB",#N/A,FALSE,"CONV4T.XLS"}</definedName>
    <definedName name="_WRN4444" localSheetId="5" hidden="1">{"Bruto",#N/A,FALSE,"CONV3T.XLS";"Neto",#N/A,FALSE,"CONV3T.XLS";"UnoB",#N/A,FALSE,"CONV3T.XLS";"Bruto",#N/A,FALSE,"CONV4T.XLS";"Neto",#N/A,FALSE,"CONV4T.XLS";"UnoB",#N/A,FALSE,"CONV4T.XLS"}</definedName>
    <definedName name="_WRN4444" localSheetId="6" hidden="1">{"Bruto",#N/A,FALSE,"CONV3T.XLS";"Neto",#N/A,FALSE,"CONV3T.XLS";"UnoB",#N/A,FALSE,"CONV3T.XLS";"Bruto",#N/A,FALSE,"CONV4T.XLS";"Neto",#N/A,FALSE,"CONV4T.XLS";"UnoB",#N/A,FALSE,"CONV4T.XLS"}</definedName>
    <definedName name="_WRN4444" localSheetId="7" hidden="1">{"Bruto",#N/A,FALSE,"CONV3T.XLS";"Neto",#N/A,FALSE,"CONV3T.XLS";"UnoB",#N/A,FALSE,"CONV3T.XLS";"Bruto",#N/A,FALSE,"CONV4T.XLS";"Neto",#N/A,FALSE,"CONV4T.XLS";"UnoB",#N/A,FALSE,"CONV4T.XLS"}</definedName>
    <definedName name="_WRN4444" localSheetId="8" hidden="1">{"Bruto",#N/A,FALSE,"CONV3T.XLS";"Neto",#N/A,FALSE,"CONV3T.XLS";"UnoB",#N/A,FALSE,"CONV3T.XLS";"Bruto",#N/A,FALSE,"CONV4T.XLS";"Neto",#N/A,FALSE,"CONV4T.XLS";"UnoB",#N/A,FALSE,"CONV4T.XLS"}</definedName>
    <definedName name="_WRN4444" localSheetId="9" hidden="1">{"Bruto",#N/A,FALSE,"CONV3T.XLS";"Neto",#N/A,FALSE,"CONV3T.XLS";"UnoB",#N/A,FALSE,"CONV3T.XLS";"Bruto",#N/A,FALSE,"CONV4T.XLS";"Neto",#N/A,FALSE,"CONV4T.XLS";"UnoB",#N/A,FALSE,"CONV4T.XLS"}</definedName>
    <definedName name="a" localSheetId="0">#REF!</definedName>
    <definedName name="a" localSheetId="1">#REF!</definedName>
    <definedName name="a" localSheetId="3">#REF!</definedName>
    <definedName name="a" localSheetId="4">#REF!</definedName>
    <definedName name="a" localSheetId="5">#REF!</definedName>
    <definedName name="a" localSheetId="6">#REF!</definedName>
    <definedName name="a" localSheetId="7">#REF!</definedName>
    <definedName name="a" localSheetId="8">#REF!</definedName>
    <definedName name="a" localSheetId="9">#REF!</definedName>
    <definedName name="A_Datos_2008_2009" localSheetId="1">'[12]Datos 2008_2009'!$A$4:$D$60000</definedName>
    <definedName name="A_Datos_2008_2009">'[12]Datos 2008_2009'!$A$4:$D$60000</definedName>
    <definedName name="A_Datos_2008_2009_sin_CESENyADUANAS" localSheetId="0">#REF!</definedName>
    <definedName name="A_Datos_2008_2009_sin_CESENyADUANAS" localSheetId="1">#REF!</definedName>
    <definedName name="A_Datos_2008_2009_sin_CESENyADUANAS" localSheetId="3">#REF!</definedName>
    <definedName name="A_Datos_2008_2009_sin_CESENyADUANAS" localSheetId="4">#REF!</definedName>
    <definedName name="A_Datos_2008_2009_sin_CESENyADUANAS" localSheetId="5">#REF!</definedName>
    <definedName name="A_Datos_2008_2009_sin_CESENyADUANAS" localSheetId="6">#REF!</definedName>
    <definedName name="A_Datos_2008_2009_sin_CESENyADUANAS" localSheetId="7">#REF!</definedName>
    <definedName name="A_Datos_2008_2009_sin_CESENyADUANAS" localSheetId="8">#REF!</definedName>
    <definedName name="A_Datos_2008_2009_sin_CESENyADUANAS" localSheetId="9">#REF!</definedName>
    <definedName name="A_impresión_IM" localSheetId="0">#REF!</definedName>
    <definedName name="A_impresión_IM" localSheetId="1">#REF!</definedName>
    <definedName name="A_impresión_IM" localSheetId="3">#REF!</definedName>
    <definedName name="A_impresión_IM" localSheetId="4">#REF!</definedName>
    <definedName name="A_impresión_IM" localSheetId="5">#REF!</definedName>
    <definedName name="A_impresión_IM" localSheetId="6">#REF!</definedName>
    <definedName name="A_impresión_IM" localSheetId="7">#REF!</definedName>
    <definedName name="A_impresión_IM" localSheetId="8">#REF!</definedName>
    <definedName name="A_impresión_IM" localSheetId="9">#REF!</definedName>
    <definedName name="AA" localSheetId="0">[1]!SEP&amp;[1]!OCT&amp;[1]!NOV&amp;[1]!DIC</definedName>
    <definedName name="AA" localSheetId="1">[2]!SEP&amp;[2]!OCT&amp;[2]!NOV&amp;[2]!DIC</definedName>
    <definedName name="AA" localSheetId="4">[2]!SEP&amp;[2]!OCT&amp;[2]!NOV&amp;[2]!DIC</definedName>
    <definedName name="AA" localSheetId="5">[2]!SEP&amp;[2]!OCT&amp;[2]!NOV&amp;[2]!DIC</definedName>
    <definedName name="AA" localSheetId="6">[2]!SEP&amp;[2]!OCT&amp;[2]!NOV&amp;[2]!DIC</definedName>
    <definedName name="AA" localSheetId="7">[3]!SEP&amp;[3]!OCT&amp;[3]!NOV&amp;[3]!DIC</definedName>
    <definedName name="AA" localSheetId="8">[2]!SEP&amp;[2]!OCT&amp;[2]!NOV&amp;[2]!DIC</definedName>
    <definedName name="AA" localSheetId="9">[3]!SEP&amp;[3]!OCT&amp;[3]!NOV&amp;[3]!DIC</definedName>
    <definedName name="AA1500_">#N/A</definedName>
    <definedName name="ABR">"; ABRIL.- "&amp;TEXT([13]edofza04!$C$24,"#,##0")</definedName>
    <definedName name="actual">'[8]Régimen financiero'!$E$3</definedName>
    <definedName name="AD" localSheetId="0">[11]BANPRO99!#REF!</definedName>
    <definedName name="AD" localSheetId="1">[11]BANPRO99!#REF!</definedName>
    <definedName name="AD" localSheetId="3">[11]BANPRO99!#REF!</definedName>
    <definedName name="AD" localSheetId="4">[11]BANPRO99!#REF!</definedName>
    <definedName name="AD" localSheetId="5">[11]BANPRO99!#REF!</definedName>
    <definedName name="AD" localSheetId="6">[11]BANPRO99!#REF!</definedName>
    <definedName name="AD" localSheetId="7">[11]BANPRO99!#REF!</definedName>
    <definedName name="AD" localSheetId="8">[11]BANPRO99!#REF!</definedName>
    <definedName name="AD" localSheetId="9">[11]BANPRO99!#REF!</definedName>
    <definedName name="Admva" localSheetId="1">[14]Administrativa!$B$2:$I$59</definedName>
    <definedName name="Admva">[14]Administrativa!$B$2:$I$59</definedName>
    <definedName name="AGO">"; AGOSTO.- "&amp;TEXT([13]edofza08!$C$24,"#,##0")</definedName>
    <definedName name="ain" localSheetId="0">#REF!</definedName>
    <definedName name="ain" localSheetId="1">#REF!</definedName>
    <definedName name="ain" localSheetId="3">#REF!</definedName>
    <definedName name="ain" localSheetId="4">#REF!</definedName>
    <definedName name="ain" localSheetId="5">#REF!</definedName>
    <definedName name="ain" localSheetId="6">#REF!</definedName>
    <definedName name="ain" localSheetId="7">#REF!</definedName>
    <definedName name="ain" localSheetId="8">#REF!</definedName>
    <definedName name="ain" localSheetId="9">#REF!</definedName>
    <definedName name="Ajuste_SP" localSheetId="1">[15]Supuestos!$D$7</definedName>
    <definedName name="Ajuste_SP">[15]Supuestos!$D$7</definedName>
    <definedName name="ampliaciones" localSheetId="0">#REF!</definedName>
    <definedName name="ampliaciones" localSheetId="1">#REF!</definedName>
    <definedName name="ampliaciones" localSheetId="3">#REF!</definedName>
    <definedName name="ampliaciones" localSheetId="4">#REF!</definedName>
    <definedName name="ampliaciones" localSheetId="5">#REF!</definedName>
    <definedName name="ampliaciones" localSheetId="6">#REF!</definedName>
    <definedName name="ampliaciones" localSheetId="7">#REF!</definedName>
    <definedName name="ampliaciones" localSheetId="8">#REF!</definedName>
    <definedName name="ampliaciones" localSheetId="9">#REF!</definedName>
    <definedName name="AÑO" localSheetId="0">+TEXT(IF(AND(OR(DAY([1]!FECHA)&gt;=1,DAY([1]!FECHA)&lt;=10),MONTH([1]!FECHA)=1),YEAR([1]!FECHA)-1,YEAR([1]!FECHA)),"0")</definedName>
    <definedName name="AÑO" localSheetId="1">+TEXT(IF(AND(OR(DAY([2]!FECHA)&gt;=1,DAY([2]!FECHA)&lt;=10),MONTH([2]!FECHA)=1),YEAR([2]!FECHA)-1,YEAR([2]!FECHA)),"0")</definedName>
    <definedName name="AÑO" localSheetId="4">+TEXT(IF(AND(OR(DAY([2]!FECHA)&gt;=1,DAY([2]!FECHA)&lt;=10),MONTH([2]!FECHA)=1),YEAR([2]!FECHA)-1,YEAR([2]!FECHA)),"0")</definedName>
    <definedName name="AÑO" localSheetId="5">+TEXT(IF(AND(OR(DAY([2]!FECHA)&gt;=1,DAY([2]!FECHA)&lt;=10),MONTH([2]!FECHA)=1),YEAR([2]!FECHA)-1,YEAR([2]!FECHA)),"0")</definedName>
    <definedName name="AÑO" localSheetId="6">+TEXT(IF(AND(OR(DAY([2]!FECHA)&gt;=1,DAY([2]!FECHA)&lt;=10),MONTH([2]!FECHA)=1),YEAR([2]!FECHA)-1,YEAR([2]!FECHA)),"0")</definedName>
    <definedName name="AÑO" localSheetId="7">+TEXT(IF(AND(OR(DAY([3]!FECHA)&gt;=1,DAY([3]!FECHA)&lt;=10),MONTH([3]!FECHA)=1),YEAR([3]!FECHA)-1,YEAR([3]!FECHA)),"0")</definedName>
    <definedName name="AÑO" localSheetId="8">+TEXT(IF(AND(OR(DAY([2]!FECHA)&gt;=1,DAY([2]!FECHA)&lt;=10),MONTH([2]!FECHA)=1),YEAR([2]!FECHA)-1,YEAR([2]!FECHA)),"0")</definedName>
    <definedName name="AÑO" localSheetId="9">+TEXT(IF(AND(OR(DAY([3]!FECHA)&gt;=1,DAY([3]!FECHA)&lt;=10),MONTH([3]!FECHA)=1),YEAR([3]!FECHA)-1,YEAR([3]!FECHA)),"0")</definedName>
    <definedName name="_xlnm.Print_Area" localSheetId="0">'Anexo 10'!$A$1:$I$91</definedName>
    <definedName name="_xlnm.Print_Area" localSheetId="1">'Anexo 11'!$A$1:$M$200</definedName>
    <definedName name="_xlnm.Print_Area" localSheetId="3">'Anexo 13'!$A$1:$I$149</definedName>
    <definedName name="_xlnm.Print_Area" localSheetId="4">'Anexo 14'!$A$1:$I$51</definedName>
    <definedName name="_xlnm.Print_Area" localSheetId="5">'Anexo 15'!$A$1:$I$30</definedName>
    <definedName name="_xlnm.Print_Area" localSheetId="6">'Anexo 16 '!$A$1:$I$79</definedName>
    <definedName name="_xlnm.Print_Area" localSheetId="7">'Anexo 17'!$A$1:$I$80</definedName>
    <definedName name="_xlnm.Print_Area" localSheetId="8">'Anexo 18'!$A$1:$I$118</definedName>
    <definedName name="_xlnm.Print_Area" localSheetId="9">'Anexo 19'!$A$1:$I$88</definedName>
    <definedName name="_xlnm.Print_Area">#REF!</definedName>
    <definedName name="Area_de_paso" localSheetId="0">#REF!</definedName>
    <definedName name="Area_de_paso" localSheetId="1">#REF!</definedName>
    <definedName name="Area_de_paso" localSheetId="3">#REF!</definedName>
    <definedName name="Area_de_paso" localSheetId="4">#REF!</definedName>
    <definedName name="Area_de_paso" localSheetId="5">#REF!</definedName>
    <definedName name="Area_de_paso" localSheetId="6">#REF!</definedName>
    <definedName name="Area_de_paso" localSheetId="7">#REF!</definedName>
    <definedName name="Area_de_paso" localSheetId="8">#REF!</definedName>
    <definedName name="Area_de_paso" localSheetId="9">#REF!</definedName>
    <definedName name="ASIG_TEC">#N/A</definedName>
    <definedName name="ayer">'[8]Premisas IMSS'!$M$12</definedName>
    <definedName name="base" localSheetId="0">#REF!</definedName>
    <definedName name="base" localSheetId="1">#REF!</definedName>
    <definedName name="base" localSheetId="3">#REF!</definedName>
    <definedName name="base" localSheetId="4">#REF!</definedName>
    <definedName name="base" localSheetId="5">#REF!</definedName>
    <definedName name="base" localSheetId="6">#REF!</definedName>
    <definedName name="base" localSheetId="7">#REF!</definedName>
    <definedName name="base" localSheetId="8">#REF!</definedName>
    <definedName name="base" localSheetId="9">#REF!</definedName>
    <definedName name="base03" localSheetId="0">#REF!</definedName>
    <definedName name="base03" localSheetId="1">#REF!</definedName>
    <definedName name="base03" localSheetId="3">#REF!</definedName>
    <definedName name="base03" localSheetId="4">#REF!</definedName>
    <definedName name="base03" localSheetId="5">#REF!</definedName>
    <definedName name="base03" localSheetId="6">#REF!</definedName>
    <definedName name="base03" localSheetId="7">#REF!</definedName>
    <definedName name="base03" localSheetId="8">#REF!</definedName>
    <definedName name="base03" localSheetId="9">#REF!</definedName>
    <definedName name="base03au" localSheetId="0">#REF!</definedName>
    <definedName name="base03au" localSheetId="1">#REF!</definedName>
    <definedName name="base03au" localSheetId="3">#REF!</definedName>
    <definedName name="base03au" localSheetId="4">#REF!</definedName>
    <definedName name="base03au" localSheetId="5">#REF!</definedName>
    <definedName name="base03au" localSheetId="6">#REF!</definedName>
    <definedName name="base03au" localSheetId="7">#REF!</definedName>
    <definedName name="base03au" localSheetId="8">#REF!</definedName>
    <definedName name="base03au" localSheetId="9">#REF!</definedName>
    <definedName name="base04au" localSheetId="0">#REF!</definedName>
    <definedName name="base04au" localSheetId="1">#REF!</definedName>
    <definedName name="base04au" localSheetId="3">#REF!</definedName>
    <definedName name="base04au" localSheetId="4">#REF!</definedName>
    <definedName name="base04au" localSheetId="5">#REF!</definedName>
    <definedName name="base04au" localSheetId="6">#REF!</definedName>
    <definedName name="base04au" localSheetId="7">#REF!</definedName>
    <definedName name="base04au" localSheetId="8">#REF!</definedName>
    <definedName name="base04au" localSheetId="9">#REF!</definedName>
    <definedName name="base05" localSheetId="0">#REF!</definedName>
    <definedName name="base05" localSheetId="1">#REF!</definedName>
    <definedName name="base05" localSheetId="3">#REF!</definedName>
    <definedName name="base05" localSheetId="4">#REF!</definedName>
    <definedName name="base05" localSheetId="5">#REF!</definedName>
    <definedName name="base05" localSheetId="6">#REF!</definedName>
    <definedName name="base05" localSheetId="7">#REF!</definedName>
    <definedName name="base05" localSheetId="8">#REF!</definedName>
    <definedName name="base05" localSheetId="9">#REF!</definedName>
    <definedName name="base05au" localSheetId="0">#REF!</definedName>
    <definedName name="base05au" localSheetId="1">#REF!</definedName>
    <definedName name="base05au" localSheetId="3">#REF!</definedName>
    <definedName name="base05au" localSheetId="4">#REF!</definedName>
    <definedName name="base05au" localSheetId="5">#REF!</definedName>
    <definedName name="base05au" localSheetId="6">#REF!</definedName>
    <definedName name="base05au" localSheetId="7">#REF!</definedName>
    <definedName name="base05au" localSheetId="8">#REF!</definedName>
    <definedName name="base05au" localSheetId="9">#REF!</definedName>
    <definedName name="base2002" localSheetId="0">#REF!</definedName>
    <definedName name="base2002" localSheetId="1">#REF!</definedName>
    <definedName name="base2002" localSheetId="3">#REF!</definedName>
    <definedName name="base2002" localSheetId="4">#REF!</definedName>
    <definedName name="base2002" localSheetId="5">#REF!</definedName>
    <definedName name="base2002" localSheetId="6">#REF!</definedName>
    <definedName name="base2002" localSheetId="7">#REF!</definedName>
    <definedName name="base2002" localSheetId="8">#REF!</definedName>
    <definedName name="base2002" localSheetId="9">#REF!</definedName>
    <definedName name="base2003orig" localSheetId="0">#REF!</definedName>
    <definedName name="base2003orig" localSheetId="1">#REF!</definedName>
    <definedName name="base2003orig" localSheetId="3">#REF!</definedName>
    <definedName name="base2003orig" localSheetId="4">#REF!</definedName>
    <definedName name="base2003orig" localSheetId="5">#REF!</definedName>
    <definedName name="base2003orig" localSheetId="6">#REF!</definedName>
    <definedName name="base2003orig" localSheetId="7">#REF!</definedName>
    <definedName name="base2003orig" localSheetId="8">#REF!</definedName>
    <definedName name="base2003orig" localSheetId="9">#REF!</definedName>
    <definedName name="base2003origentidades" localSheetId="0">#REF!</definedName>
    <definedName name="base2003origentidades" localSheetId="1">#REF!</definedName>
    <definedName name="base2003origentidades" localSheetId="3">#REF!</definedName>
    <definedName name="base2003origentidades" localSheetId="4">#REF!</definedName>
    <definedName name="base2003origentidades" localSheetId="5">#REF!</definedName>
    <definedName name="base2003origentidades" localSheetId="6">#REF!</definedName>
    <definedName name="base2003origentidades" localSheetId="7">#REF!</definedName>
    <definedName name="base2003origentidades" localSheetId="8">#REF!</definedName>
    <definedName name="base2003origentidades" localSheetId="9">#REF!</definedName>
    <definedName name="base2004" localSheetId="0">#REF!</definedName>
    <definedName name="base2004" localSheetId="1">#REF!</definedName>
    <definedName name="base2004" localSheetId="3">#REF!</definedName>
    <definedName name="base2004" localSheetId="4">#REF!</definedName>
    <definedName name="base2004" localSheetId="5">#REF!</definedName>
    <definedName name="base2004" localSheetId="6">#REF!</definedName>
    <definedName name="base2004" localSheetId="7">#REF!</definedName>
    <definedName name="base2004" localSheetId="8">#REF!</definedName>
    <definedName name="base2004" localSheetId="9">#REF!</definedName>
    <definedName name="base2004entidades" localSheetId="0">#REF!</definedName>
    <definedName name="base2004entidades" localSheetId="1">#REF!</definedName>
    <definedName name="base2004entidades" localSheetId="3">#REF!</definedName>
    <definedName name="base2004entidades" localSheetId="4">#REF!</definedName>
    <definedName name="base2004entidades" localSheetId="5">#REF!</definedName>
    <definedName name="base2004entidades" localSheetId="6">#REF!</definedName>
    <definedName name="base2004entidades" localSheetId="7">#REF!</definedName>
    <definedName name="base2004entidades" localSheetId="8">#REF!</definedName>
    <definedName name="base2004entidades" localSheetId="9">#REF!</definedName>
    <definedName name="baseau" localSheetId="0">#REF!</definedName>
    <definedName name="baseau" localSheetId="1">#REF!</definedName>
    <definedName name="baseau" localSheetId="3">#REF!</definedName>
    <definedName name="baseau" localSheetId="4">#REF!</definedName>
    <definedName name="baseau" localSheetId="5">#REF!</definedName>
    <definedName name="baseau" localSheetId="6">#REF!</definedName>
    <definedName name="baseau" localSheetId="7">#REF!</definedName>
    <definedName name="baseau" localSheetId="8">#REF!</definedName>
    <definedName name="baseau" localSheetId="9">#REF!</definedName>
    <definedName name="baseb" localSheetId="0">#REF!</definedName>
    <definedName name="baseb" localSheetId="1">#REF!</definedName>
    <definedName name="baseb" localSheetId="3">#REF!</definedName>
    <definedName name="baseb" localSheetId="4">#REF!</definedName>
    <definedName name="baseb" localSheetId="5">#REF!</definedName>
    <definedName name="baseb" localSheetId="6">#REF!</definedName>
    <definedName name="baseb" localSheetId="7">#REF!</definedName>
    <definedName name="baseb" localSheetId="8">#REF!</definedName>
    <definedName name="baseb" localSheetId="9">#REF!</definedName>
    <definedName name="basecierre" localSheetId="0">[16]CP_2003!#REF!</definedName>
    <definedName name="basecierre" localSheetId="1">[16]CP_2003!#REF!</definedName>
    <definedName name="basecierre" localSheetId="3">[16]CP_2003!#REF!</definedName>
    <definedName name="basecierre" localSheetId="4">[16]CP_2003!#REF!</definedName>
    <definedName name="basecierre" localSheetId="5">[16]CP_2003!#REF!</definedName>
    <definedName name="basecierre" localSheetId="6">[16]CP_2003!#REF!</definedName>
    <definedName name="basecierre" localSheetId="7">[16]CP_2003!#REF!</definedName>
    <definedName name="basecierre" localSheetId="8">[16]CP_2003!#REF!</definedName>
    <definedName name="basecierre" localSheetId="9">[16]CP_2003!#REF!</definedName>
    <definedName name="_xlnm.Database" localSheetId="0">#REF!</definedName>
    <definedName name="_xlnm.Database" localSheetId="1">#REF!</definedName>
    <definedName name="_xlnm.Database" localSheetId="3">#REF!</definedName>
    <definedName name="_xlnm.Database" localSheetId="4">#REF!</definedName>
    <definedName name="_xlnm.Database" localSheetId="5">#REF!</definedName>
    <definedName name="_xlnm.Database" localSheetId="6">#REF!</definedName>
    <definedName name="_xlnm.Database" localSheetId="7">#REF!</definedName>
    <definedName name="_xlnm.Database" localSheetId="8">#REF!</definedName>
    <definedName name="_xlnm.Database" localSheetId="9">#REF!</definedName>
    <definedName name="_xlnm.Database">#REF!</definedName>
    <definedName name="bUSCAR" localSheetId="0">#REF!</definedName>
    <definedName name="bUSCAR" localSheetId="1">#REF!</definedName>
    <definedName name="bUSCAR" localSheetId="3">#REF!</definedName>
    <definedName name="bUSCAR" localSheetId="4">#REF!</definedName>
    <definedName name="bUSCAR" localSheetId="5">#REF!</definedName>
    <definedName name="bUSCAR" localSheetId="6">#REF!</definedName>
    <definedName name="bUSCAR" localSheetId="7">#REF!</definedName>
    <definedName name="bUSCAR" localSheetId="8">#REF!</definedName>
    <definedName name="bUSCAR" localSheetId="9">#REF!</definedName>
    <definedName name="C_" localSheetId="0">[17]FP1996!#REF!</definedName>
    <definedName name="C_" localSheetId="1">[17]FP1996!#REF!</definedName>
    <definedName name="C_" localSheetId="3">[17]FP1996!#REF!</definedName>
    <definedName name="C_" localSheetId="4">[17]FP1996!#REF!</definedName>
    <definedName name="C_" localSheetId="5">[17]FP1996!#REF!</definedName>
    <definedName name="C_" localSheetId="6">[17]FP1996!#REF!</definedName>
    <definedName name="C_" localSheetId="7">[17]FP1996!#REF!</definedName>
    <definedName name="C_" localSheetId="8">[17]FP1996!#REF!</definedName>
    <definedName name="C_" localSheetId="9">[17]FP1996!#REF!</definedName>
    <definedName name="cal" localSheetId="0">#REF!</definedName>
    <definedName name="cal" localSheetId="1">#REF!</definedName>
    <definedName name="cal" localSheetId="3">#REF!</definedName>
    <definedName name="cal" localSheetId="4">#REF!</definedName>
    <definedName name="cal" localSheetId="5">#REF!</definedName>
    <definedName name="cal" localSheetId="6">#REF!</definedName>
    <definedName name="cal" localSheetId="7">#REF!</definedName>
    <definedName name="cal" localSheetId="8">#REF!</definedName>
    <definedName name="cal" localSheetId="9">#REF!</definedName>
    <definedName name="cálculos" localSheetId="0">#REF!</definedName>
    <definedName name="cálculos" localSheetId="1">#REF!</definedName>
    <definedName name="cálculos" localSheetId="3">#REF!</definedName>
    <definedName name="cálculos" localSheetId="4">#REF!</definedName>
    <definedName name="cálculos" localSheetId="5">#REF!</definedName>
    <definedName name="cálculos" localSheetId="6">#REF!</definedName>
    <definedName name="cálculos" localSheetId="7">#REF!</definedName>
    <definedName name="cálculos" localSheetId="8">#REF!</definedName>
    <definedName name="cálculos" localSheetId="9">#REF!</definedName>
    <definedName name="CALENDA">#N/A</definedName>
    <definedName name="can" localSheetId="1" hidden="1">{"Bruto",#N/A,FALSE,"CONV3T.XLS";"Neto",#N/A,FALSE,"CONV3T.XLS";"UnoB",#N/A,FALSE,"CONV3T.XLS";"Bruto",#N/A,FALSE,"CONV4T.XLS";"Neto",#N/A,FALSE,"CONV4T.XLS";"UnoB",#N/A,FALSE,"CONV4T.XLS"}</definedName>
    <definedName name="can" localSheetId="3" hidden="1">{"Bruto",#N/A,FALSE,"CONV3T.XLS";"Neto",#N/A,FALSE,"CONV3T.XLS";"UnoB",#N/A,FALSE,"CONV3T.XLS";"Bruto",#N/A,FALSE,"CONV4T.XLS";"Neto",#N/A,FALSE,"CONV4T.XLS";"UnoB",#N/A,FALSE,"CONV4T.XLS"}</definedName>
    <definedName name="can" localSheetId="4" hidden="1">{"Bruto",#N/A,FALSE,"CONV3T.XLS";"Neto",#N/A,FALSE,"CONV3T.XLS";"UnoB",#N/A,FALSE,"CONV3T.XLS";"Bruto",#N/A,FALSE,"CONV4T.XLS";"Neto",#N/A,FALSE,"CONV4T.XLS";"UnoB",#N/A,FALSE,"CONV4T.XLS"}</definedName>
    <definedName name="can" localSheetId="5" hidden="1">{"Bruto",#N/A,FALSE,"CONV3T.XLS";"Neto",#N/A,FALSE,"CONV3T.XLS";"UnoB",#N/A,FALSE,"CONV3T.XLS";"Bruto",#N/A,FALSE,"CONV4T.XLS";"Neto",#N/A,FALSE,"CONV4T.XLS";"UnoB",#N/A,FALSE,"CONV4T.XLS"}</definedName>
    <definedName name="can" localSheetId="6" hidden="1">{"Bruto",#N/A,FALSE,"CONV3T.XLS";"Neto",#N/A,FALSE,"CONV3T.XLS";"UnoB",#N/A,FALSE,"CONV3T.XLS";"Bruto",#N/A,FALSE,"CONV4T.XLS";"Neto",#N/A,FALSE,"CONV4T.XLS";"UnoB",#N/A,FALSE,"CONV4T.XLS"}</definedName>
    <definedName name="can" localSheetId="7" hidden="1">{"Bruto",#N/A,FALSE,"CONV3T.XLS";"Neto",#N/A,FALSE,"CONV3T.XLS";"UnoB",#N/A,FALSE,"CONV3T.XLS";"Bruto",#N/A,FALSE,"CONV4T.XLS";"Neto",#N/A,FALSE,"CONV4T.XLS";"UnoB",#N/A,FALSE,"CONV4T.XLS"}</definedName>
    <definedName name="can" localSheetId="8" hidden="1">{"Bruto",#N/A,FALSE,"CONV3T.XLS";"Neto",#N/A,FALSE,"CONV3T.XLS";"UnoB",#N/A,FALSE,"CONV3T.XLS";"Bruto",#N/A,FALSE,"CONV4T.XLS";"Neto",#N/A,FALSE,"CONV4T.XLS";"UnoB",#N/A,FALSE,"CONV4T.XLS"}</definedName>
    <definedName name="can" localSheetId="9" hidden="1">{"Bruto",#N/A,FALSE,"CONV3T.XLS";"Neto",#N/A,FALSE,"CONV3T.XLS";"UnoB",#N/A,FALSE,"CONV3T.XLS";"Bruto",#N/A,FALSE,"CONV4T.XLS";"Neto",#N/A,FALSE,"CONV4T.XLS";"UnoB",#N/A,FALSE,"CONV4T.XLS"}</definedName>
    <definedName name="CAPU96" localSheetId="0">#REF!</definedName>
    <definedName name="CAPU96" localSheetId="1">#REF!</definedName>
    <definedName name="CAPU96" localSheetId="3">#REF!</definedName>
    <definedName name="CAPU96" localSheetId="4">#REF!</definedName>
    <definedName name="CAPU96" localSheetId="5">#REF!</definedName>
    <definedName name="CAPU96" localSheetId="6">#REF!</definedName>
    <definedName name="CAPU96" localSheetId="7">#REF!</definedName>
    <definedName name="CAPU96" localSheetId="8">#REF!</definedName>
    <definedName name="CAPU96" localSheetId="9">#REF!</definedName>
    <definedName name="cata" localSheetId="1">[18]tablas!$A$5:$A$275</definedName>
    <definedName name="cata">[18]tablas!$A$5:$A$275</definedName>
    <definedName name="cata4" localSheetId="1">'[19]catálogo pps'!$A$2:$N$2506</definedName>
    <definedName name="cata4">'[19]catálogo pps'!$A$2:$N$2506</definedName>
    <definedName name="CCCC" localSheetId="1" hidden="1">{"Bruto",#N/A,FALSE,"CONV3T.XLS";"Neto",#N/A,FALSE,"CONV3T.XLS";"UnoB",#N/A,FALSE,"CONV3T.XLS";"Bruto",#N/A,FALSE,"CONV4T.XLS";"Neto",#N/A,FALSE,"CONV4T.XLS";"UnoB",#N/A,FALSE,"CONV4T.XLS"}</definedName>
    <definedName name="CCCC" localSheetId="3" hidden="1">{"Bruto",#N/A,FALSE,"CONV3T.XLS";"Neto",#N/A,FALSE,"CONV3T.XLS";"UnoB",#N/A,FALSE,"CONV3T.XLS";"Bruto",#N/A,FALSE,"CONV4T.XLS";"Neto",#N/A,FALSE,"CONV4T.XLS";"UnoB",#N/A,FALSE,"CONV4T.XLS"}</definedName>
    <definedName name="CCCC" localSheetId="4" hidden="1">{"Bruto",#N/A,FALSE,"CONV3T.XLS";"Neto",#N/A,FALSE,"CONV3T.XLS";"UnoB",#N/A,FALSE,"CONV3T.XLS";"Bruto",#N/A,FALSE,"CONV4T.XLS";"Neto",#N/A,FALSE,"CONV4T.XLS";"UnoB",#N/A,FALSE,"CONV4T.XLS"}</definedName>
    <definedName name="CCCC" localSheetId="5" hidden="1">{"Bruto",#N/A,FALSE,"CONV3T.XLS";"Neto",#N/A,FALSE,"CONV3T.XLS";"UnoB",#N/A,FALSE,"CONV3T.XLS";"Bruto",#N/A,FALSE,"CONV4T.XLS";"Neto",#N/A,FALSE,"CONV4T.XLS";"UnoB",#N/A,FALSE,"CONV4T.XLS"}</definedName>
    <definedName name="CCCC" localSheetId="6" hidden="1">{"Bruto",#N/A,FALSE,"CONV3T.XLS";"Neto",#N/A,FALSE,"CONV3T.XLS";"UnoB",#N/A,FALSE,"CONV3T.XLS";"Bruto",#N/A,FALSE,"CONV4T.XLS";"Neto",#N/A,FALSE,"CONV4T.XLS";"UnoB",#N/A,FALSE,"CONV4T.XLS"}</definedName>
    <definedName name="CCCC" localSheetId="7" hidden="1">{"Bruto",#N/A,FALSE,"CONV3T.XLS";"Neto",#N/A,FALSE,"CONV3T.XLS";"UnoB",#N/A,FALSE,"CONV3T.XLS";"Bruto",#N/A,FALSE,"CONV4T.XLS";"Neto",#N/A,FALSE,"CONV4T.XLS";"UnoB",#N/A,FALSE,"CONV4T.XLS"}</definedName>
    <definedName name="CCCC" localSheetId="8" hidden="1">{"Bruto",#N/A,FALSE,"CONV3T.XLS";"Neto",#N/A,FALSE,"CONV3T.XLS";"UnoB",#N/A,FALSE,"CONV3T.XLS";"Bruto",#N/A,FALSE,"CONV4T.XLS";"Neto",#N/A,FALSE,"CONV4T.XLS";"UnoB",#N/A,FALSE,"CONV4T.XLS"}</definedName>
    <definedName name="CCCC" localSheetId="9"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3" hidden="1">{"Bruto",#N/A,FALSE,"CONV3T.XLS";"Neto",#N/A,FALSE,"CONV3T.XLS";"UnoB",#N/A,FALSE,"CONV3T.XLS";"Bruto",#N/A,FALSE,"CONV4T.XLS";"Neto",#N/A,FALSE,"CONV4T.XLS";"UnoB",#N/A,FALSE,"CONV4T.XLS"}</definedName>
    <definedName name="CEEE" localSheetId="4" hidden="1">{"Bruto",#N/A,FALSE,"CONV3T.XLS";"Neto",#N/A,FALSE,"CONV3T.XLS";"UnoB",#N/A,FALSE,"CONV3T.XLS";"Bruto",#N/A,FALSE,"CONV4T.XLS";"Neto",#N/A,FALSE,"CONV4T.XLS";"UnoB",#N/A,FALSE,"CONV4T.XLS"}</definedName>
    <definedName name="CEEE" localSheetId="5" hidden="1">{"Bruto",#N/A,FALSE,"CONV3T.XLS";"Neto",#N/A,FALSE,"CONV3T.XLS";"UnoB",#N/A,FALSE,"CONV3T.XLS";"Bruto",#N/A,FALSE,"CONV4T.XLS";"Neto",#N/A,FALSE,"CONV4T.XLS";"UnoB",#N/A,FALSE,"CONV4T.XLS"}</definedName>
    <definedName name="CEEE" localSheetId="6" hidden="1">{"Bruto",#N/A,FALSE,"CONV3T.XLS";"Neto",#N/A,FALSE,"CONV3T.XLS";"UnoB",#N/A,FALSE,"CONV3T.XLS";"Bruto",#N/A,FALSE,"CONV4T.XLS";"Neto",#N/A,FALSE,"CONV4T.XLS";"UnoB",#N/A,FALSE,"CONV4T.XLS"}</definedName>
    <definedName name="CEEE" localSheetId="7" hidden="1">{"Bruto",#N/A,FALSE,"CONV3T.XLS";"Neto",#N/A,FALSE,"CONV3T.XLS";"UnoB",#N/A,FALSE,"CONV3T.XLS";"Bruto",#N/A,FALSE,"CONV4T.XLS";"Neto",#N/A,FALSE,"CONV4T.XLS";"UnoB",#N/A,FALSE,"CONV4T.XLS"}</definedName>
    <definedName name="CEEE" localSheetId="8" hidden="1">{"Bruto",#N/A,FALSE,"CONV3T.XLS";"Neto",#N/A,FALSE,"CONV3T.XLS";"UnoB",#N/A,FALSE,"CONV3T.XLS";"Bruto",#N/A,FALSE,"CONV4T.XLS";"Neto",#N/A,FALSE,"CONV4T.XLS";"UnoB",#N/A,FALSE,"CONV4T.XLS"}</definedName>
    <definedName name="CEEE" localSheetId="9"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3" hidden="1">{"Bruto",#N/A,FALSE,"CONV3T.XLS";"Neto",#N/A,FALSE,"CONV3T.XLS";"UnoB",#N/A,FALSE,"CONV3T.XLS";"Bruto",#N/A,FALSE,"CONV4T.XLS";"Neto",#N/A,FALSE,"CONV4T.XLS";"UnoB",#N/A,FALSE,"CONV4T.XLS"}</definedName>
    <definedName name="cero" localSheetId="4" hidden="1">{"Bruto",#N/A,FALSE,"CONV3T.XLS";"Neto",#N/A,FALSE,"CONV3T.XLS";"UnoB",#N/A,FALSE,"CONV3T.XLS";"Bruto",#N/A,FALSE,"CONV4T.XLS";"Neto",#N/A,FALSE,"CONV4T.XLS";"UnoB",#N/A,FALSE,"CONV4T.XLS"}</definedName>
    <definedName name="cero" localSheetId="5" hidden="1">{"Bruto",#N/A,FALSE,"CONV3T.XLS";"Neto",#N/A,FALSE,"CONV3T.XLS";"UnoB",#N/A,FALSE,"CONV3T.XLS";"Bruto",#N/A,FALSE,"CONV4T.XLS";"Neto",#N/A,FALSE,"CONV4T.XLS";"UnoB",#N/A,FALSE,"CONV4T.XLS"}</definedName>
    <definedName name="cero" localSheetId="6" hidden="1">{"Bruto",#N/A,FALSE,"CONV3T.XLS";"Neto",#N/A,FALSE,"CONV3T.XLS";"UnoB",#N/A,FALSE,"CONV3T.XLS";"Bruto",#N/A,FALSE,"CONV4T.XLS";"Neto",#N/A,FALSE,"CONV4T.XLS";"UnoB",#N/A,FALSE,"CONV4T.XLS"}</definedName>
    <definedName name="cero" localSheetId="7" hidden="1">{"Bruto",#N/A,FALSE,"CONV3T.XLS";"Neto",#N/A,FALSE,"CONV3T.XLS";"UnoB",#N/A,FALSE,"CONV3T.XLS";"Bruto",#N/A,FALSE,"CONV4T.XLS";"Neto",#N/A,FALSE,"CONV4T.XLS";"UnoB",#N/A,FALSE,"CONV4T.XLS"}</definedName>
    <definedName name="cero" localSheetId="8" hidden="1">{"Bruto",#N/A,FALSE,"CONV3T.XLS";"Neto",#N/A,FALSE,"CONV3T.XLS";"UnoB",#N/A,FALSE,"CONV3T.XLS";"Bruto",#N/A,FALSE,"CONV4T.XLS";"Neto",#N/A,FALSE,"CONV4T.XLS";"UnoB",#N/A,FALSE,"CONV4T.XLS"}</definedName>
    <definedName name="cero" localSheetId="9" hidden="1">{"Bruto",#N/A,FALSE,"CONV3T.XLS";"Neto",#N/A,FALSE,"CONV3T.XLS";"UnoB",#N/A,FALSE,"CONV3T.XLS";"Bruto",#N/A,FALSE,"CONV4T.XLS";"Neto",#N/A,FALSE,"CONV4T.XLS";"UnoB",#N/A,FALSE,"CONV4T.XLS"}</definedName>
    <definedName name="CFEE" localSheetId="1">'[20] '!$H$99:$M$143</definedName>
    <definedName name="CFEE">'[20] '!$H$99:$M$143</definedName>
    <definedName name="CFEM" localSheetId="1">'[20] '!$H$51:$M$95</definedName>
    <definedName name="CFEM">'[20] '!$H$51:$M$95</definedName>
    <definedName name="CFEO" localSheetId="1">'[20] '!$H$3:$M$47</definedName>
    <definedName name="CFEO">'[20] '!$H$3:$M$47</definedName>
    <definedName name="CicenyAduanas" localSheetId="0">#REF!</definedName>
    <definedName name="CicenyAduanas" localSheetId="1">#REF!</definedName>
    <definedName name="CicenyAduanas" localSheetId="3">#REF!</definedName>
    <definedName name="CicenyAduanas" localSheetId="4">#REF!</definedName>
    <definedName name="CicenyAduanas" localSheetId="5">#REF!</definedName>
    <definedName name="CicenyAduanas" localSheetId="6">#REF!</definedName>
    <definedName name="CicenyAduanas" localSheetId="7">#REF!</definedName>
    <definedName name="CicenyAduanas" localSheetId="8">#REF!</definedName>
    <definedName name="CicenyAduanas" localSheetId="9">#REF!</definedName>
    <definedName name="Cifras_Control" localSheetId="0">#REF!</definedName>
    <definedName name="Cifras_Control" localSheetId="1">#REF!</definedName>
    <definedName name="Cifras_Control" localSheetId="3">#REF!</definedName>
    <definedName name="Cifras_Control" localSheetId="4">#REF!</definedName>
    <definedName name="Cifras_Control" localSheetId="5">#REF!</definedName>
    <definedName name="Cifras_Control" localSheetId="6">#REF!</definedName>
    <definedName name="Cifras_Control" localSheetId="7">#REF!</definedName>
    <definedName name="Cifras_Control" localSheetId="8">#REF!</definedName>
    <definedName name="Cifras_Control" localSheetId="9">#REF!</definedName>
    <definedName name="claseco" localSheetId="0">#REF!</definedName>
    <definedName name="claseco" localSheetId="1">#REF!</definedName>
    <definedName name="claseco" localSheetId="3">#REF!</definedName>
    <definedName name="claseco" localSheetId="4">#REF!</definedName>
    <definedName name="claseco" localSheetId="5">#REF!</definedName>
    <definedName name="claseco" localSheetId="6">#REF!</definedName>
    <definedName name="claseco" localSheetId="7">#REF!</definedName>
    <definedName name="claseco" localSheetId="8">#REF!</definedName>
    <definedName name="claseco" localSheetId="9">#REF!</definedName>
    <definedName name="cmllvc198" localSheetId="0">#REF!</definedName>
    <definedName name="cmllvc198" localSheetId="1">#REF!</definedName>
    <definedName name="cmllvc198" localSheetId="3">#REF!</definedName>
    <definedName name="cmllvc198" localSheetId="4">#REF!</definedName>
    <definedName name="cmllvc198" localSheetId="5">#REF!</definedName>
    <definedName name="cmllvc198" localSheetId="6">#REF!</definedName>
    <definedName name="cmllvc198" localSheetId="7">#REF!</definedName>
    <definedName name="cmllvc198" localSheetId="8">#REF!</definedName>
    <definedName name="cmllvc198" localSheetId="9">#REF!</definedName>
    <definedName name="cmllvc298ieps" localSheetId="0">#REF!</definedName>
    <definedName name="cmllvc298ieps" localSheetId="1">#REF!</definedName>
    <definedName name="cmllvc298ieps" localSheetId="3">#REF!</definedName>
    <definedName name="cmllvc298ieps" localSheetId="4">#REF!</definedName>
    <definedName name="cmllvc298ieps" localSheetId="5">#REF!</definedName>
    <definedName name="cmllvc298ieps" localSheetId="6">#REF!</definedName>
    <definedName name="cmllvc298ieps" localSheetId="7">#REF!</definedName>
    <definedName name="cmllvc298ieps" localSheetId="8">#REF!</definedName>
    <definedName name="cmllvc298ieps" localSheetId="9">#REF!</definedName>
    <definedName name="cmllvp198" localSheetId="0">#REF!</definedName>
    <definedName name="cmllvp198" localSheetId="1">#REF!</definedName>
    <definedName name="cmllvp198" localSheetId="3">#REF!</definedName>
    <definedName name="cmllvp198" localSheetId="4">#REF!</definedName>
    <definedName name="cmllvp198" localSheetId="5">#REF!</definedName>
    <definedName name="cmllvp198" localSheetId="6">#REF!</definedName>
    <definedName name="cmllvp198" localSheetId="7">#REF!</definedName>
    <definedName name="cmllvp198" localSheetId="8">#REF!</definedName>
    <definedName name="cmllvp198" localSheetId="9">#REF!</definedName>
    <definedName name="cmllvp199" localSheetId="0">#REF!</definedName>
    <definedName name="cmllvp199" localSheetId="1">#REF!</definedName>
    <definedName name="cmllvp199" localSheetId="3">#REF!</definedName>
    <definedName name="cmllvp199" localSheetId="4">#REF!</definedName>
    <definedName name="cmllvp199" localSheetId="5">#REF!</definedName>
    <definedName name="cmllvp199" localSheetId="6">#REF!</definedName>
    <definedName name="cmllvp199" localSheetId="7">#REF!</definedName>
    <definedName name="cmllvp199" localSheetId="8">#REF!</definedName>
    <definedName name="cmllvp199" localSheetId="9">#REF!</definedName>
    <definedName name="cmllvp298ieps" localSheetId="0">#REF!</definedName>
    <definedName name="cmllvp298ieps" localSheetId="1">#REF!</definedName>
    <definedName name="cmllvp298ieps" localSheetId="3">#REF!</definedName>
    <definedName name="cmllvp298ieps" localSheetId="4">#REF!</definedName>
    <definedName name="cmllvp298ieps" localSheetId="5">#REF!</definedName>
    <definedName name="cmllvp298ieps" localSheetId="6">#REF!</definedName>
    <definedName name="cmllvp298ieps" localSheetId="7">#REF!</definedName>
    <definedName name="cmllvp298ieps" localSheetId="8">#REF!</definedName>
    <definedName name="cmllvp298ieps" localSheetId="9">#REF!</definedName>
    <definedName name="cmllvp299ieps" localSheetId="0">#REF!</definedName>
    <definedName name="cmllvp299ieps" localSheetId="1">#REF!</definedName>
    <definedName name="cmllvp299ieps" localSheetId="3">#REF!</definedName>
    <definedName name="cmllvp299ieps" localSheetId="4">#REF!</definedName>
    <definedName name="cmllvp299ieps" localSheetId="5">#REF!</definedName>
    <definedName name="cmllvp299ieps" localSheetId="6">#REF!</definedName>
    <definedName name="cmllvp299ieps" localSheetId="7">#REF!</definedName>
    <definedName name="cmllvp299ieps" localSheetId="8">#REF!</definedName>
    <definedName name="cmllvp299ieps" localSheetId="9">#REF!</definedName>
    <definedName name="cmlvc198" localSheetId="0">#REF!</definedName>
    <definedName name="cmlvc198" localSheetId="1">#REF!</definedName>
    <definedName name="cmlvc198" localSheetId="3">#REF!</definedName>
    <definedName name="cmlvc198" localSheetId="4">#REF!</definedName>
    <definedName name="cmlvc198" localSheetId="5">#REF!</definedName>
    <definedName name="cmlvc198" localSheetId="6">#REF!</definedName>
    <definedName name="cmlvc198" localSheetId="7">#REF!</definedName>
    <definedName name="cmlvc198" localSheetId="8">#REF!</definedName>
    <definedName name="cmlvc198" localSheetId="9">#REF!</definedName>
    <definedName name="cmlvc298ieps" localSheetId="0">#REF!</definedName>
    <definedName name="cmlvc298ieps" localSheetId="1">#REF!</definedName>
    <definedName name="cmlvc298ieps" localSheetId="3">#REF!</definedName>
    <definedName name="cmlvc298ieps" localSheetId="4">#REF!</definedName>
    <definedName name="cmlvc298ieps" localSheetId="5">#REF!</definedName>
    <definedName name="cmlvc298ieps" localSheetId="6">#REF!</definedName>
    <definedName name="cmlvc298ieps" localSheetId="7">#REF!</definedName>
    <definedName name="cmlvc298ieps" localSheetId="8">#REF!</definedName>
    <definedName name="cmlvc298ieps" localSheetId="9">#REF!</definedName>
    <definedName name="cmlvp198" localSheetId="0">#REF!</definedName>
    <definedName name="cmlvp198" localSheetId="1">#REF!</definedName>
    <definedName name="cmlvp198" localSheetId="3">#REF!</definedName>
    <definedName name="cmlvp198" localSheetId="4">#REF!</definedName>
    <definedName name="cmlvp198" localSheetId="5">#REF!</definedName>
    <definedName name="cmlvp198" localSheetId="6">#REF!</definedName>
    <definedName name="cmlvp198" localSheetId="7">#REF!</definedName>
    <definedName name="cmlvp198" localSheetId="8">#REF!</definedName>
    <definedName name="cmlvp198" localSheetId="9">#REF!</definedName>
    <definedName name="cmlvp199" localSheetId="0">#REF!</definedName>
    <definedName name="cmlvp199" localSheetId="1">#REF!</definedName>
    <definedName name="cmlvp199" localSheetId="3">#REF!</definedName>
    <definedName name="cmlvp199" localSheetId="4">#REF!</definedName>
    <definedName name="cmlvp199" localSheetId="5">#REF!</definedName>
    <definedName name="cmlvp199" localSheetId="6">#REF!</definedName>
    <definedName name="cmlvp199" localSheetId="7">#REF!</definedName>
    <definedName name="cmlvp199" localSheetId="8">#REF!</definedName>
    <definedName name="cmlvp199" localSheetId="9">#REF!</definedName>
    <definedName name="cmlvp298ieps" localSheetId="0">#REF!</definedName>
    <definedName name="cmlvp298ieps" localSheetId="1">#REF!</definedName>
    <definedName name="cmlvp298ieps" localSheetId="3">#REF!</definedName>
    <definedName name="cmlvp298ieps" localSheetId="4">#REF!</definedName>
    <definedName name="cmlvp298ieps" localSheetId="5">#REF!</definedName>
    <definedName name="cmlvp298ieps" localSheetId="6">#REF!</definedName>
    <definedName name="cmlvp298ieps" localSheetId="7">#REF!</definedName>
    <definedName name="cmlvp298ieps" localSheetId="8">#REF!</definedName>
    <definedName name="cmlvp298ieps" localSheetId="9">#REF!</definedName>
    <definedName name="cmlvp299ieps" localSheetId="0">#REF!</definedName>
    <definedName name="cmlvp299ieps" localSheetId="1">#REF!</definedName>
    <definedName name="cmlvp299ieps" localSheetId="3">#REF!</definedName>
    <definedName name="cmlvp299ieps" localSheetId="4">#REF!</definedName>
    <definedName name="cmlvp299ieps" localSheetId="5">#REF!</definedName>
    <definedName name="cmlvp299ieps" localSheetId="6">#REF!</definedName>
    <definedName name="cmlvp299ieps" localSheetId="7">#REF!</definedName>
    <definedName name="cmlvp299ieps" localSheetId="8">#REF!</definedName>
    <definedName name="cmlvp299ieps" localSheetId="9">#REF!</definedName>
    <definedName name="CONA96" localSheetId="0">#REF!</definedName>
    <definedName name="CONA96" localSheetId="1">#REF!</definedName>
    <definedName name="CONA96" localSheetId="3">#REF!</definedName>
    <definedName name="CONA96" localSheetId="4">#REF!</definedName>
    <definedName name="CONA96" localSheetId="5">#REF!</definedName>
    <definedName name="CONA96" localSheetId="6">#REF!</definedName>
    <definedName name="CONA96" localSheetId="7">#REF!</definedName>
    <definedName name="CONA96" localSheetId="8">#REF!</definedName>
    <definedName name="CONA96" localSheetId="9">#REF!</definedName>
    <definedName name="concepto" localSheetId="0">'[21]BASE DEFINITIVA 2002'!#REF!</definedName>
    <definedName name="concepto" localSheetId="1">'[21]BASE DEFINITIVA 2002'!#REF!</definedName>
    <definedName name="concepto" localSheetId="3">'[21]BASE DEFINITIVA 2002'!#REF!</definedName>
    <definedName name="concepto" localSheetId="4">'[21]BASE DEFINITIVA 2002'!#REF!</definedName>
    <definedName name="concepto" localSheetId="5">'[21]BASE DEFINITIVA 2002'!#REF!</definedName>
    <definedName name="concepto" localSheetId="6">'[21]BASE DEFINITIVA 2002'!#REF!</definedName>
    <definedName name="concepto" localSheetId="7">'[21]BASE DEFINITIVA 2002'!#REF!</definedName>
    <definedName name="concepto" localSheetId="8">'[21]BASE DEFINITIVA 2002'!#REF!</definedName>
    <definedName name="concepto" localSheetId="9">'[21]BASE DEFINITIVA 2002'!#REF!</definedName>
    <definedName name="CONS" localSheetId="0">[11]BANPRO99!#REF!</definedName>
    <definedName name="CONS" localSheetId="1">[11]BANPRO99!#REF!</definedName>
    <definedName name="CONS" localSheetId="3">[11]BANPRO99!#REF!</definedName>
    <definedName name="CONS" localSheetId="4">[11]BANPRO99!#REF!</definedName>
    <definedName name="CONS" localSheetId="5">[11]BANPRO99!#REF!</definedName>
    <definedName name="CONS" localSheetId="6">[11]BANPRO99!#REF!</definedName>
    <definedName name="CONS" localSheetId="7">[11]BANPRO99!#REF!</definedName>
    <definedName name="CONS" localSheetId="8">[11]BANPRO99!#REF!</definedName>
    <definedName name="CONS" localSheetId="9">[11]BANPRO99!#REF!</definedName>
    <definedName name="copia_Clas_Admva" localSheetId="0">#REF!</definedName>
    <definedName name="copia_Clas_Admva" localSheetId="1">#REF!</definedName>
    <definedName name="copia_Clas_Admva" localSheetId="3">#REF!</definedName>
    <definedName name="copia_Clas_Admva" localSheetId="4">#REF!</definedName>
    <definedName name="copia_Clas_Admva" localSheetId="5">#REF!</definedName>
    <definedName name="copia_Clas_Admva" localSheetId="6">#REF!</definedName>
    <definedName name="copia_Clas_Admva" localSheetId="7">#REF!</definedName>
    <definedName name="copia_Clas_Admva" localSheetId="8">#REF!</definedName>
    <definedName name="copia_Clas_Admva" localSheetId="9">#REF!</definedName>
    <definedName name="copia_Clas_Econ" localSheetId="1">[22]Clas_Econ!$B$2:$M$25</definedName>
    <definedName name="copia_Clas_Econ">[22]Clas_Econ!$B$2:$M$25</definedName>
    <definedName name="copia_Clas_Fun" localSheetId="0">#REF!</definedName>
    <definedName name="copia_Clas_Fun" localSheetId="1">#REF!</definedName>
    <definedName name="copia_Clas_Fun" localSheetId="3">#REF!</definedName>
    <definedName name="copia_Clas_Fun" localSheetId="4">#REF!</definedName>
    <definedName name="copia_Clas_Fun" localSheetId="5">#REF!</definedName>
    <definedName name="copia_Clas_Fun" localSheetId="6">#REF!</definedName>
    <definedName name="copia_Clas_Fun" localSheetId="7">#REF!</definedName>
    <definedName name="copia_Clas_Fun" localSheetId="8">#REF!</definedName>
    <definedName name="copia_Clas_Fun" localSheetId="9">#REF!</definedName>
    <definedName name="copia_Clas_Func" localSheetId="0">[23]Clas_Fun!#REF!</definedName>
    <definedName name="copia_Clas_Func" localSheetId="1">[23]Clas_Fun!#REF!</definedName>
    <definedName name="copia_Clas_Func" localSheetId="3">[23]Clas_Fun!#REF!</definedName>
    <definedName name="copia_Clas_Func" localSheetId="4">[23]Clas_Fun!#REF!</definedName>
    <definedName name="copia_Clas_Func" localSheetId="5">[23]Clas_Fun!#REF!</definedName>
    <definedName name="copia_Clas_Func" localSheetId="6">[23]Clas_Fun!#REF!</definedName>
    <definedName name="copia_Clas_Func" localSheetId="7">[23]Clas_Fun!#REF!</definedName>
    <definedName name="copia_Clas_Func" localSheetId="8">[23]Clas_Fun!#REF!</definedName>
    <definedName name="copia_Clas_Func" localSheetId="9">[23]Clas_Fun!#REF!</definedName>
    <definedName name="copia_Doble_Consolid" localSheetId="0">#REF!</definedName>
    <definedName name="copia_Doble_Consolid" localSheetId="1">#REF!</definedName>
    <definedName name="copia_Doble_Consolid" localSheetId="3">#REF!</definedName>
    <definedName name="copia_Doble_Consolid" localSheetId="4">#REF!</definedName>
    <definedName name="copia_Doble_Consolid" localSheetId="5">#REF!</definedName>
    <definedName name="copia_Doble_Consolid" localSheetId="6">#REF!</definedName>
    <definedName name="copia_Doble_Consolid" localSheetId="7">#REF!</definedName>
    <definedName name="copia_Doble_Consolid" localSheetId="8">#REF!</definedName>
    <definedName name="copia_Doble_Consolid" localSheetId="9">#REF!</definedName>
    <definedName name="copia_Doble_OECPD" localSheetId="0">#REF!</definedName>
    <definedName name="copia_Doble_OECPD" localSheetId="1">#REF!</definedName>
    <definedName name="copia_Doble_OECPD" localSheetId="3">#REF!</definedName>
    <definedName name="copia_Doble_OECPD" localSheetId="4">#REF!</definedName>
    <definedName name="copia_Doble_OECPD" localSheetId="5">#REF!</definedName>
    <definedName name="copia_Doble_OECPD" localSheetId="6">#REF!</definedName>
    <definedName name="copia_Doble_OECPD" localSheetId="7">#REF!</definedName>
    <definedName name="copia_Doble_OECPD" localSheetId="8">#REF!</definedName>
    <definedName name="copia_Doble_OECPD" localSheetId="9">#REF!</definedName>
    <definedName name="copia_Doble_RAutonyAPC" localSheetId="0">#REF!</definedName>
    <definedName name="copia_Doble_RAutonyAPC" localSheetId="1">#REF!</definedName>
    <definedName name="copia_Doble_RAutonyAPC" localSheetId="3">#REF!</definedName>
    <definedName name="copia_Doble_RAutonyAPC" localSheetId="4">#REF!</definedName>
    <definedName name="copia_Doble_RAutonyAPC" localSheetId="5">#REF!</definedName>
    <definedName name="copia_Doble_RAutonyAPC" localSheetId="6">#REF!</definedName>
    <definedName name="copia_Doble_RAutonyAPC" localSheetId="7">#REF!</definedName>
    <definedName name="copia_Doble_RAutonyAPC" localSheetId="8">#REF!</definedName>
    <definedName name="copia_Doble_RAutonyAPC" localSheetId="9">#REF!</definedName>
    <definedName name="copia_Gto_Ents_Fed" localSheetId="1">[22]Gto_Ent_Fed!$B$39:$L$73</definedName>
    <definedName name="copia_Gto_Ents_Fed">[22]Gto_Ent_Fed!$B$39:$L$73</definedName>
    <definedName name="copia_Gto_Federal" localSheetId="0">#REF!</definedName>
    <definedName name="copia_Gto_Federal" localSheetId="1">#REF!</definedName>
    <definedName name="copia_Gto_Federal" localSheetId="3">#REF!</definedName>
    <definedName name="copia_Gto_Federal" localSheetId="4">#REF!</definedName>
    <definedName name="copia_Gto_Federal" localSheetId="5">#REF!</definedName>
    <definedName name="copia_Gto_Federal" localSheetId="6">#REF!</definedName>
    <definedName name="copia_Gto_Federal" localSheetId="7">#REF!</definedName>
    <definedName name="copia_Gto_Federal" localSheetId="8">#REF!</definedName>
    <definedName name="copia_Gto_Federal" localSheetId="9">#REF!</definedName>
    <definedName name="copia_Gto_Neto" localSheetId="0">#REF!</definedName>
    <definedName name="copia_Gto_Neto" localSheetId="1">#REF!</definedName>
    <definedName name="copia_Gto_Neto" localSheetId="3">#REF!</definedName>
    <definedName name="copia_Gto_Neto" localSheetId="4">#REF!</definedName>
    <definedName name="copia_Gto_Neto" localSheetId="5">#REF!</definedName>
    <definedName name="copia_Gto_Neto" localSheetId="6">#REF!</definedName>
    <definedName name="copia_Gto_Neto" localSheetId="7">#REF!</definedName>
    <definedName name="copia_Gto_Neto" localSheetId="8">#REF!</definedName>
    <definedName name="copia_Gto_Neto" localSheetId="9">#REF!</definedName>
    <definedName name="copia_Ing_Pres" localSheetId="0">#REF!</definedName>
    <definedName name="copia_Ing_Pres" localSheetId="1">#REF!</definedName>
    <definedName name="copia_Ing_Pres" localSheetId="3">#REF!</definedName>
    <definedName name="copia_Ing_Pres" localSheetId="4">#REF!</definedName>
    <definedName name="copia_Ing_Pres" localSheetId="5">#REF!</definedName>
    <definedName name="copia_Ing_Pres" localSheetId="6">#REF!</definedName>
    <definedName name="copia_Ing_Pres" localSheetId="7">#REF!</definedName>
    <definedName name="copia_Ing_Pres" localSheetId="8">#REF!</definedName>
    <definedName name="copia_Ing_Pres" localSheetId="9">#REF!</definedName>
    <definedName name="cor" localSheetId="1" hidden="1">{"Bruto",#N/A,FALSE,"CONV3T.XLS";"Neto",#N/A,FALSE,"CONV3T.XLS";"UnoB",#N/A,FALSE,"CONV3T.XLS";"Bruto",#N/A,FALSE,"CONV4T.XLS";"Neto",#N/A,FALSE,"CONV4T.XLS";"UnoB",#N/A,FALSE,"CONV4T.XLS"}</definedName>
    <definedName name="cor" localSheetId="3" hidden="1">{"Bruto",#N/A,FALSE,"CONV3T.XLS";"Neto",#N/A,FALSE,"CONV3T.XLS";"UnoB",#N/A,FALSE,"CONV3T.XLS";"Bruto",#N/A,FALSE,"CONV4T.XLS";"Neto",#N/A,FALSE,"CONV4T.XLS";"UnoB",#N/A,FALSE,"CONV4T.XLS"}</definedName>
    <definedName name="cor" localSheetId="4" hidden="1">{"Bruto",#N/A,FALSE,"CONV3T.XLS";"Neto",#N/A,FALSE,"CONV3T.XLS";"UnoB",#N/A,FALSE,"CONV3T.XLS";"Bruto",#N/A,FALSE,"CONV4T.XLS";"Neto",#N/A,FALSE,"CONV4T.XLS";"UnoB",#N/A,FALSE,"CONV4T.XLS"}</definedName>
    <definedName name="cor" localSheetId="5" hidden="1">{"Bruto",#N/A,FALSE,"CONV3T.XLS";"Neto",#N/A,FALSE,"CONV3T.XLS";"UnoB",#N/A,FALSE,"CONV3T.XLS";"Bruto",#N/A,FALSE,"CONV4T.XLS";"Neto",#N/A,FALSE,"CONV4T.XLS";"UnoB",#N/A,FALSE,"CONV4T.XLS"}</definedName>
    <definedName name="cor" localSheetId="6" hidden="1">{"Bruto",#N/A,FALSE,"CONV3T.XLS";"Neto",#N/A,FALSE,"CONV3T.XLS";"UnoB",#N/A,FALSE,"CONV3T.XLS";"Bruto",#N/A,FALSE,"CONV4T.XLS";"Neto",#N/A,FALSE,"CONV4T.XLS";"UnoB",#N/A,FALSE,"CONV4T.XLS"}</definedName>
    <definedName name="cor" localSheetId="7" hidden="1">{"Bruto",#N/A,FALSE,"CONV3T.XLS";"Neto",#N/A,FALSE,"CONV3T.XLS";"UnoB",#N/A,FALSE,"CONV3T.XLS";"Bruto",#N/A,FALSE,"CONV4T.XLS";"Neto",#N/A,FALSE,"CONV4T.XLS";"UnoB",#N/A,FALSE,"CONV4T.XLS"}</definedName>
    <definedName name="cor" localSheetId="8" hidden="1">{"Bruto",#N/A,FALSE,"CONV3T.XLS";"Neto",#N/A,FALSE,"CONV3T.XLS";"UnoB",#N/A,FALSE,"CONV3T.XLS";"Bruto",#N/A,FALSE,"CONV4T.XLS";"Neto",#N/A,FALSE,"CONV4T.XLS";"UnoB",#N/A,FALSE,"CONV4T.XLS"}</definedName>
    <definedName name="cor" localSheetId="9"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3" hidden="1">{"Bruto",#N/A,FALSE,"CONV3T.XLS";"Neto",#N/A,FALSE,"CONV3T.XLS";"UnoB",#N/A,FALSE,"CONV3T.XLS";"Bruto",#N/A,FALSE,"CONV4T.XLS";"Neto",#N/A,FALSE,"CONV4T.XLS";"UnoB",#N/A,FALSE,"CONV4T.XLS"}</definedName>
    <definedName name="cos" localSheetId="4" hidden="1">{"Bruto",#N/A,FALSE,"CONV3T.XLS";"Neto",#N/A,FALSE,"CONV3T.XLS";"UnoB",#N/A,FALSE,"CONV3T.XLS";"Bruto",#N/A,FALSE,"CONV4T.XLS";"Neto",#N/A,FALSE,"CONV4T.XLS";"UnoB",#N/A,FALSE,"CONV4T.XLS"}</definedName>
    <definedName name="cos" localSheetId="5" hidden="1">{"Bruto",#N/A,FALSE,"CONV3T.XLS";"Neto",#N/A,FALSE,"CONV3T.XLS";"UnoB",#N/A,FALSE,"CONV3T.XLS";"Bruto",#N/A,FALSE,"CONV4T.XLS";"Neto",#N/A,FALSE,"CONV4T.XLS";"UnoB",#N/A,FALSE,"CONV4T.XLS"}</definedName>
    <definedName name="cos" localSheetId="6" hidden="1">{"Bruto",#N/A,FALSE,"CONV3T.XLS";"Neto",#N/A,FALSE,"CONV3T.XLS";"UnoB",#N/A,FALSE,"CONV3T.XLS";"Bruto",#N/A,FALSE,"CONV4T.XLS";"Neto",#N/A,FALSE,"CONV4T.XLS";"UnoB",#N/A,FALSE,"CONV4T.XLS"}</definedName>
    <definedName name="cos" localSheetId="7" hidden="1">{"Bruto",#N/A,FALSE,"CONV3T.XLS";"Neto",#N/A,FALSE,"CONV3T.XLS";"UnoB",#N/A,FALSE,"CONV3T.XLS";"Bruto",#N/A,FALSE,"CONV4T.XLS";"Neto",#N/A,FALSE,"CONV4T.XLS";"UnoB",#N/A,FALSE,"CONV4T.XLS"}</definedName>
    <definedName name="cos" localSheetId="8" hidden="1">{"Bruto",#N/A,FALSE,"CONV3T.XLS";"Neto",#N/A,FALSE,"CONV3T.XLS";"UnoB",#N/A,FALSE,"CONV3T.XLS";"Bruto",#N/A,FALSE,"CONV4T.XLS";"Neto",#N/A,FALSE,"CONV4T.XLS";"UnoB",#N/A,FALSE,"CONV4T.XLS"}</definedName>
    <definedName name="cos" localSheetId="9" hidden="1">{"Bruto",#N/A,FALSE,"CONV3T.XLS";"Neto",#N/A,FALSE,"CONV3T.XLS";"UnoB",#N/A,FALSE,"CONV3T.XLS";"Bruto",#N/A,FALSE,"CONV4T.XLS";"Neto",#N/A,FALSE,"CONV4T.XLS";"UnoB",#N/A,FALSE,"CONV4T.XLS"}</definedName>
    <definedName name="COSTO">#N/A</definedName>
    <definedName name="CRI" localSheetId="0">[11]BANPRO99!#REF!</definedName>
    <definedName name="CRI" localSheetId="1">[11]BANPRO99!#REF!</definedName>
    <definedName name="CRI" localSheetId="3">[11]BANPRO99!#REF!</definedName>
    <definedName name="CRI" localSheetId="4">[11]BANPRO99!#REF!</definedName>
    <definedName name="CRI" localSheetId="5">[11]BANPRO99!#REF!</definedName>
    <definedName name="CRI" localSheetId="6">[11]BANPRO99!#REF!</definedName>
    <definedName name="CRI" localSheetId="7">[11]BANPRO99!#REF!</definedName>
    <definedName name="CRI" localSheetId="8">[11]BANPRO99!#REF!</definedName>
    <definedName name="CRI" localSheetId="9">[11]BANPRO99!#REF!</definedName>
    <definedName name="criterios23" localSheetId="0">#REF!</definedName>
    <definedName name="criterios23" localSheetId="1">#REF!</definedName>
    <definedName name="criterios23" localSheetId="3">#REF!</definedName>
    <definedName name="criterios23" localSheetId="4">#REF!</definedName>
    <definedName name="criterios23" localSheetId="5">#REF!</definedName>
    <definedName name="criterios23" localSheetId="6">#REF!</definedName>
    <definedName name="criterios23" localSheetId="7">#REF!</definedName>
    <definedName name="criterios23" localSheetId="8">#REF!</definedName>
    <definedName name="criterios23" localSheetId="9">#REF!</definedName>
    <definedName name="Criterios25" localSheetId="0">#REF!</definedName>
    <definedName name="Criterios25" localSheetId="1">#REF!</definedName>
    <definedName name="Criterios25" localSheetId="3">#REF!</definedName>
    <definedName name="Criterios25" localSheetId="4">#REF!</definedName>
    <definedName name="Criterios25" localSheetId="5">#REF!</definedName>
    <definedName name="Criterios25" localSheetId="6">#REF!</definedName>
    <definedName name="Criterios25" localSheetId="7">#REF!</definedName>
    <definedName name="Criterios25" localSheetId="8">#REF!</definedName>
    <definedName name="Criterios25" localSheetId="9">#REF!</definedName>
    <definedName name="Criterios33" localSheetId="0">#REF!</definedName>
    <definedName name="Criterios33" localSheetId="1">#REF!</definedName>
    <definedName name="Criterios33" localSheetId="3">#REF!</definedName>
    <definedName name="Criterios33" localSheetId="4">#REF!</definedName>
    <definedName name="Criterios33" localSheetId="5">#REF!</definedName>
    <definedName name="Criterios33" localSheetId="6">#REF!</definedName>
    <definedName name="Criterios33" localSheetId="7">#REF!</definedName>
    <definedName name="Criterios33" localSheetId="8">#REF!</definedName>
    <definedName name="Criterios33" localSheetId="9">#REF!</definedName>
    <definedName name="CSCSDS" localSheetId="1" hidden="1">{"Bruto",#N/A,FALSE,"CONV3T.XLS";"Neto",#N/A,FALSE,"CONV3T.XLS";"UnoB",#N/A,FALSE,"CONV3T.XLS";"Bruto",#N/A,FALSE,"CONV4T.XLS";"Neto",#N/A,FALSE,"CONV4T.XLS";"UnoB",#N/A,FALSE,"CONV4T.XLS"}</definedName>
    <definedName name="CSCSDS" localSheetId="3" hidden="1">{"Bruto",#N/A,FALSE,"CONV3T.XLS";"Neto",#N/A,FALSE,"CONV3T.XLS";"UnoB",#N/A,FALSE,"CONV3T.XLS";"Bruto",#N/A,FALSE,"CONV4T.XLS";"Neto",#N/A,FALSE,"CONV4T.XLS";"UnoB",#N/A,FALSE,"CONV4T.XLS"}</definedName>
    <definedName name="CSCSDS" localSheetId="4" hidden="1">{"Bruto",#N/A,FALSE,"CONV3T.XLS";"Neto",#N/A,FALSE,"CONV3T.XLS";"UnoB",#N/A,FALSE,"CONV3T.XLS";"Bruto",#N/A,FALSE,"CONV4T.XLS";"Neto",#N/A,FALSE,"CONV4T.XLS";"UnoB",#N/A,FALSE,"CONV4T.XLS"}</definedName>
    <definedName name="CSCSDS" localSheetId="5" hidden="1">{"Bruto",#N/A,FALSE,"CONV3T.XLS";"Neto",#N/A,FALSE,"CONV3T.XLS";"UnoB",#N/A,FALSE,"CONV3T.XLS";"Bruto",#N/A,FALSE,"CONV4T.XLS";"Neto",#N/A,FALSE,"CONV4T.XLS";"UnoB",#N/A,FALSE,"CONV4T.XLS"}</definedName>
    <definedName name="CSCSDS" localSheetId="6" hidden="1">{"Bruto",#N/A,FALSE,"CONV3T.XLS";"Neto",#N/A,FALSE,"CONV3T.XLS";"UnoB",#N/A,FALSE,"CONV3T.XLS";"Bruto",#N/A,FALSE,"CONV4T.XLS";"Neto",#N/A,FALSE,"CONV4T.XLS";"UnoB",#N/A,FALSE,"CONV4T.XLS"}</definedName>
    <definedName name="CSCSDS" localSheetId="7" hidden="1">{"Bruto",#N/A,FALSE,"CONV3T.XLS";"Neto",#N/A,FALSE,"CONV3T.XLS";"UnoB",#N/A,FALSE,"CONV3T.XLS";"Bruto",#N/A,FALSE,"CONV4T.XLS";"Neto",#N/A,FALSE,"CONV4T.XLS";"UnoB",#N/A,FALSE,"CONV4T.XLS"}</definedName>
    <definedName name="CSCSDS" localSheetId="8" hidden="1">{"Bruto",#N/A,FALSE,"CONV3T.XLS";"Neto",#N/A,FALSE,"CONV3T.XLS";"UnoB",#N/A,FALSE,"CONV3T.XLS";"Bruto",#N/A,FALSE,"CONV4T.XLS";"Neto",#N/A,FALSE,"CONV4T.XLS";"UnoB",#N/A,FALSE,"CONV4T.XLS"}</definedName>
    <definedName name="CSCSDS" localSheetId="9" hidden="1">{"Bruto",#N/A,FALSE,"CONV3T.XLS";"Neto",#N/A,FALSE,"CONV3T.XLS";"UnoB",#N/A,FALSE,"CONV3T.XLS";"Bruto",#N/A,FALSE,"CONV4T.XLS";"Neto",#N/A,FALSE,"CONV4T.XLS";"UnoB",#N/A,FALSE,"CONV4T.XLS"}</definedName>
    <definedName name="cuad" localSheetId="0">#REF!</definedName>
    <definedName name="cuad" localSheetId="1">#REF!</definedName>
    <definedName name="cuad" localSheetId="3">#REF!</definedName>
    <definedName name="cuad" localSheetId="4">#REF!</definedName>
    <definedName name="cuad" localSheetId="5">#REF!</definedName>
    <definedName name="cuad" localSheetId="6">#REF!</definedName>
    <definedName name="cuad" localSheetId="7">#REF!</definedName>
    <definedName name="cuad" localSheetId="8">#REF!</definedName>
    <definedName name="cuad" localSheetId="9">#REF!</definedName>
    <definedName name="CUAD179" localSheetId="0">#REF!</definedName>
    <definedName name="CUAD179" localSheetId="1">#REF!</definedName>
    <definedName name="CUAD179" localSheetId="3">#REF!</definedName>
    <definedName name="CUAD179" localSheetId="4">#REF!</definedName>
    <definedName name="CUAD179" localSheetId="5">#REF!</definedName>
    <definedName name="CUAD179" localSheetId="6">#REF!</definedName>
    <definedName name="CUAD179" localSheetId="7">#REF!</definedName>
    <definedName name="CUAD179" localSheetId="8">#REF!</definedName>
    <definedName name="CUAD179" localSheetId="9">#REF!</definedName>
    <definedName name="CUAD179A" localSheetId="0">#REF!</definedName>
    <definedName name="CUAD179A" localSheetId="1">#REF!</definedName>
    <definedName name="CUAD179A" localSheetId="3">#REF!</definedName>
    <definedName name="CUAD179A" localSheetId="4">#REF!</definedName>
    <definedName name="CUAD179A" localSheetId="5">#REF!</definedName>
    <definedName name="CUAD179A" localSheetId="6">#REF!</definedName>
    <definedName name="CUAD179A" localSheetId="7">#REF!</definedName>
    <definedName name="CUAD179A" localSheetId="8">#REF!</definedName>
    <definedName name="CUAD179A" localSheetId="9">#REF!</definedName>
    <definedName name="CUAD180" localSheetId="0">#REF!</definedName>
    <definedName name="CUAD180" localSheetId="1">#REF!</definedName>
    <definedName name="CUAD180" localSheetId="3">#REF!</definedName>
    <definedName name="CUAD180" localSheetId="4">#REF!</definedName>
    <definedName name="CUAD180" localSheetId="5">#REF!</definedName>
    <definedName name="CUAD180" localSheetId="6">#REF!</definedName>
    <definedName name="CUAD180" localSheetId="7">#REF!</definedName>
    <definedName name="CUAD180" localSheetId="8">#REF!</definedName>
    <definedName name="CUAD180" localSheetId="9">#REF!</definedName>
    <definedName name="Cuadro16511" localSheetId="0">'[24]Ingresos serie'!#REF!</definedName>
    <definedName name="Cuadro16511" localSheetId="1">'[24]Ingresos serie'!#REF!</definedName>
    <definedName name="Cuadro16511" localSheetId="3">'[24]Ingresos serie'!#REF!</definedName>
    <definedName name="Cuadro16511" localSheetId="4">'[24]Ingresos serie'!#REF!</definedName>
    <definedName name="Cuadro16511" localSheetId="5">'[24]Ingresos serie'!#REF!</definedName>
    <definedName name="Cuadro16511" localSheetId="6">'[24]Ingresos serie'!#REF!</definedName>
    <definedName name="Cuadro16511" localSheetId="7">'[24]Ingresos serie'!#REF!</definedName>
    <definedName name="Cuadro16511" localSheetId="8">'[24]Ingresos serie'!#REF!</definedName>
    <definedName name="Cuadro16511" localSheetId="9">'[24]Ingresos serie'!#REF!</definedName>
    <definedName name="Cuadro18521" localSheetId="0">#REF!</definedName>
    <definedName name="Cuadro18521" localSheetId="1">#REF!</definedName>
    <definedName name="Cuadro18521" localSheetId="3">#REF!</definedName>
    <definedName name="Cuadro18521" localSheetId="4">#REF!</definedName>
    <definedName name="Cuadro18521" localSheetId="5">#REF!</definedName>
    <definedName name="Cuadro18521" localSheetId="6">#REF!</definedName>
    <definedName name="Cuadro18521" localSheetId="7">#REF!</definedName>
    <definedName name="Cuadro18521" localSheetId="8">#REF!</definedName>
    <definedName name="Cuadro18521" localSheetId="9">#REF!</definedName>
    <definedName name="Cuadro19522" localSheetId="0">#REF!</definedName>
    <definedName name="Cuadro19522" localSheetId="1">#REF!</definedName>
    <definedName name="Cuadro19522" localSheetId="3">#REF!</definedName>
    <definedName name="Cuadro19522" localSheetId="4">#REF!</definedName>
    <definedName name="Cuadro19522" localSheetId="5">#REF!</definedName>
    <definedName name="Cuadro19522" localSheetId="6">#REF!</definedName>
    <definedName name="Cuadro19522" localSheetId="7">#REF!</definedName>
    <definedName name="Cuadro19522" localSheetId="8">#REF!</definedName>
    <definedName name="Cuadro19522" localSheetId="9">#REF!</definedName>
    <definedName name="Cuadro20523" localSheetId="0">'[25]20-5.2.3'!#REF!</definedName>
    <definedName name="Cuadro20523" localSheetId="1">'[25]20-5.2.3'!#REF!</definedName>
    <definedName name="Cuadro20523" localSheetId="3">'[25]20-5.2.3'!#REF!</definedName>
    <definedName name="Cuadro20523" localSheetId="4">'[25]20-5.2.3'!#REF!</definedName>
    <definedName name="Cuadro20523" localSheetId="5">'[25]20-5.2.3'!#REF!</definedName>
    <definedName name="Cuadro20523" localSheetId="6">'[25]20-5.2.3'!#REF!</definedName>
    <definedName name="Cuadro20523" localSheetId="7">'[25]20-5.2.3'!#REF!</definedName>
    <definedName name="Cuadro20523" localSheetId="8">'[25]20-5.2.3'!#REF!</definedName>
    <definedName name="Cuadro20523" localSheetId="9">'[25]20-5.2.3'!#REF!</definedName>
    <definedName name="cUADRO26529CR" localSheetId="0">#REF!</definedName>
    <definedName name="cUADRO26529CR" localSheetId="1">#REF!</definedName>
    <definedName name="cUADRO26529CR" localSheetId="3">#REF!</definedName>
    <definedName name="cUADRO26529CR" localSheetId="4">#REF!</definedName>
    <definedName name="cUADRO26529CR" localSheetId="5">#REF!</definedName>
    <definedName name="cUADRO26529CR" localSheetId="6">#REF!</definedName>
    <definedName name="cUADRO26529CR" localSheetId="7">#REF!</definedName>
    <definedName name="cUADRO26529CR" localSheetId="8">#REF!</definedName>
    <definedName name="cUADRO26529CR" localSheetId="9">#REF!</definedName>
    <definedName name="Cuadro30611" localSheetId="1">'[25]30-6.1.1'!$B$65:$M$120</definedName>
    <definedName name="Cuadro30611">'[25]30-6.1.1'!$B$65:$M$120</definedName>
    <definedName name="Cuadro31613" localSheetId="0">#REF!</definedName>
    <definedName name="Cuadro31613" localSheetId="1">#REF!</definedName>
    <definedName name="Cuadro31613" localSheetId="3">#REF!</definedName>
    <definedName name="Cuadro31613" localSheetId="4">#REF!</definedName>
    <definedName name="Cuadro31613" localSheetId="5">#REF!</definedName>
    <definedName name="Cuadro31613" localSheetId="6">#REF!</definedName>
    <definedName name="Cuadro31613" localSheetId="7">#REF!</definedName>
    <definedName name="Cuadro31613" localSheetId="8">#REF!</definedName>
    <definedName name="Cuadro31613" localSheetId="9">#REF!</definedName>
    <definedName name="Cuadro33621" localSheetId="0">#REF!</definedName>
    <definedName name="Cuadro33621" localSheetId="1">#REF!</definedName>
    <definedName name="Cuadro33621" localSheetId="3">#REF!</definedName>
    <definedName name="Cuadro33621" localSheetId="4">#REF!</definedName>
    <definedName name="Cuadro33621" localSheetId="5">#REF!</definedName>
    <definedName name="Cuadro33621" localSheetId="6">#REF!</definedName>
    <definedName name="Cuadro33621" localSheetId="7">#REF!</definedName>
    <definedName name="Cuadro33621" localSheetId="8">#REF!</definedName>
    <definedName name="Cuadro33621" localSheetId="9">#REF!</definedName>
    <definedName name="cuotasem">'[8]Régimen financiero'!$E$3</definedName>
    <definedName name="DatodRamoUR" localSheetId="1">[26]DatosRamoUrEconomica!$A$1:$F$65536</definedName>
    <definedName name="DatodRamoUR">[26]DatosRamoUrEconomica!$A$1:$F$65536</definedName>
    <definedName name="Datos" localSheetId="0">#REF!</definedName>
    <definedName name="Datos" localSheetId="1">#REF!</definedName>
    <definedName name="Datos" localSheetId="3">#REF!</definedName>
    <definedName name="Datos" localSheetId="4">#REF!</definedName>
    <definedName name="Datos" localSheetId="5">#REF!</definedName>
    <definedName name="Datos" localSheetId="6">#REF!</definedName>
    <definedName name="Datos" localSheetId="7">#REF!</definedName>
    <definedName name="Datos" localSheetId="8">#REF!</definedName>
    <definedName name="Datos" localSheetId="9">#REF!</definedName>
    <definedName name="Datos_08_09_ServiciosPersonales" localSheetId="0">#REF!</definedName>
    <definedName name="Datos_08_09_ServiciosPersonales" localSheetId="1">#REF!</definedName>
    <definedName name="Datos_08_09_ServiciosPersonales" localSheetId="3">#REF!</definedName>
    <definedName name="Datos_08_09_ServiciosPersonales" localSheetId="4">#REF!</definedName>
    <definedName name="Datos_08_09_ServiciosPersonales" localSheetId="5">#REF!</definedName>
    <definedName name="Datos_08_09_ServiciosPersonales" localSheetId="6">#REF!</definedName>
    <definedName name="Datos_08_09_ServiciosPersonales" localSheetId="7">#REF!</definedName>
    <definedName name="Datos_08_09_ServiciosPersonales" localSheetId="8">#REF!</definedName>
    <definedName name="Datos_08_09_ServiciosPersonales" localSheetId="9">#REF!</definedName>
    <definedName name="Datos_CRC" localSheetId="1">[27]Hoja1!$A$5:$D$45</definedName>
    <definedName name="Datos_CRC">[27]Hoja1!$A$5:$D$45</definedName>
    <definedName name="Datos_Servicios_Personales" localSheetId="0">#REF!</definedName>
    <definedName name="Datos_Servicios_Personales" localSheetId="1">#REF!</definedName>
    <definedName name="Datos_Servicios_Personales" localSheetId="3">#REF!</definedName>
    <definedName name="Datos_Servicios_Personales" localSheetId="4">#REF!</definedName>
    <definedName name="Datos_Servicios_Personales" localSheetId="5">#REF!</definedName>
    <definedName name="Datos_Servicios_Personales" localSheetId="6">#REF!</definedName>
    <definedName name="Datos_Servicios_Personales" localSheetId="7">#REF!</definedName>
    <definedName name="Datos_Servicios_Personales" localSheetId="8">#REF!</definedName>
    <definedName name="Datos_Servicios_Personales" localSheetId="9">#REF!</definedName>
    <definedName name="datosb" localSheetId="0">#REF!</definedName>
    <definedName name="datosb" localSheetId="1">#REF!</definedName>
    <definedName name="datosb" localSheetId="3">#REF!</definedName>
    <definedName name="datosb" localSheetId="4">#REF!</definedName>
    <definedName name="datosb" localSheetId="5">#REF!</definedName>
    <definedName name="datosb" localSheetId="6">#REF!</definedName>
    <definedName name="datosb" localSheetId="7">#REF!</definedName>
    <definedName name="datosb" localSheetId="8">#REF!</definedName>
    <definedName name="datosb" localSheetId="9">#REF!</definedName>
    <definedName name="DatosEconomica" localSheetId="0">#REF!</definedName>
    <definedName name="DatosEconomica" localSheetId="1">#REF!</definedName>
    <definedName name="DatosEconomica" localSheetId="3">#REF!</definedName>
    <definedName name="DatosEconomica" localSheetId="4">#REF!</definedName>
    <definedName name="DatosEconomica" localSheetId="5">#REF!</definedName>
    <definedName name="DatosEconomica" localSheetId="6">#REF!</definedName>
    <definedName name="DatosEconomica" localSheetId="7">#REF!</definedName>
    <definedName name="DatosEconomica" localSheetId="8">#REF!</definedName>
    <definedName name="DatosEconomica" localSheetId="9">#REF!</definedName>
    <definedName name="DatosGrupoyModPp" localSheetId="0">#REF!</definedName>
    <definedName name="DatosGrupoyModPp" localSheetId="1">#REF!</definedName>
    <definedName name="DatosGrupoyModPp" localSheetId="3">#REF!</definedName>
    <definedName name="DatosGrupoyModPp" localSheetId="4">#REF!</definedName>
    <definedName name="DatosGrupoyModPp" localSheetId="5">#REF!</definedName>
    <definedName name="DatosGrupoyModPp" localSheetId="6">#REF!</definedName>
    <definedName name="DatosGrupoyModPp" localSheetId="7">#REF!</definedName>
    <definedName name="DatosGrupoyModPp" localSheetId="8">#REF!</definedName>
    <definedName name="DatosGrupoyModPp" localSheetId="9">#REF!</definedName>
    <definedName name="DatosporProgPresupuestario" localSheetId="0">#REF!</definedName>
    <definedName name="DatosporProgPresupuestario" localSheetId="1">#REF!</definedName>
    <definedName name="DatosporProgPresupuestario" localSheetId="3">#REF!</definedName>
    <definedName name="DatosporProgPresupuestario" localSheetId="4">#REF!</definedName>
    <definedName name="DatosporProgPresupuestario" localSheetId="5">#REF!</definedName>
    <definedName name="DatosporProgPresupuestario" localSheetId="6">#REF!</definedName>
    <definedName name="DatosporProgPresupuestario" localSheetId="7">#REF!</definedName>
    <definedName name="DatosporProgPresupuestario" localSheetId="8">#REF!</definedName>
    <definedName name="DatosporProgPresupuestario" localSheetId="9">#REF!</definedName>
    <definedName name="DatosRamoFunción" localSheetId="0">#REF!</definedName>
    <definedName name="DatosRamoFunción" localSheetId="1">#REF!</definedName>
    <definedName name="DatosRamoFunción" localSheetId="3">#REF!</definedName>
    <definedName name="DatosRamoFunción" localSheetId="4">#REF!</definedName>
    <definedName name="DatosRamoFunción" localSheetId="5">#REF!</definedName>
    <definedName name="DatosRamoFunción" localSheetId="6">#REF!</definedName>
    <definedName name="DatosRamoFunción" localSheetId="7">#REF!</definedName>
    <definedName name="DatosRamoFunción" localSheetId="8">#REF!</definedName>
    <definedName name="DatosRamoFunción" localSheetId="9">#REF!</definedName>
    <definedName name="DatosRamoUR" localSheetId="0">#REF!</definedName>
    <definedName name="DatosRamoUR" localSheetId="1">#REF!</definedName>
    <definedName name="DatosRamoUR" localSheetId="3">#REF!</definedName>
    <definedName name="DatosRamoUR" localSheetId="4">#REF!</definedName>
    <definedName name="DatosRamoUR" localSheetId="5">#REF!</definedName>
    <definedName name="DatosRamoUR" localSheetId="6">#REF!</definedName>
    <definedName name="DatosRamoUR" localSheetId="7">#REF!</definedName>
    <definedName name="DatosRamoUR" localSheetId="8">#REF!</definedName>
    <definedName name="DatosRamoUR" localSheetId="9">#REF!</definedName>
    <definedName name="DCXCZXCZXCXCZ" localSheetId="1" hidden="1">{"Bruto",#N/A,FALSE,"CONV3T.XLS";"Neto",#N/A,FALSE,"CONV3T.XLS";"UnoB",#N/A,FALSE,"CONV3T.XLS";"Bruto",#N/A,FALSE,"CONV4T.XLS";"Neto",#N/A,FALSE,"CONV4T.XLS";"UnoB",#N/A,FALSE,"CONV4T.XLS"}</definedName>
    <definedName name="DCXCZXCZXCXCZ" localSheetId="3" hidden="1">{"Bruto",#N/A,FALSE,"CONV3T.XLS";"Neto",#N/A,FALSE,"CONV3T.XLS";"UnoB",#N/A,FALSE,"CONV3T.XLS";"Bruto",#N/A,FALSE,"CONV4T.XLS";"Neto",#N/A,FALSE,"CONV4T.XLS";"UnoB",#N/A,FALSE,"CONV4T.XLS"}</definedName>
    <definedName name="DCXCZXCZXCXCZ" localSheetId="4" hidden="1">{"Bruto",#N/A,FALSE,"CONV3T.XLS";"Neto",#N/A,FALSE,"CONV3T.XLS";"UnoB",#N/A,FALSE,"CONV3T.XLS";"Bruto",#N/A,FALSE,"CONV4T.XLS";"Neto",#N/A,FALSE,"CONV4T.XLS";"UnoB",#N/A,FALSE,"CONV4T.XLS"}</definedName>
    <definedName name="DCXCZXCZXCXCZ" localSheetId="5" hidden="1">{"Bruto",#N/A,FALSE,"CONV3T.XLS";"Neto",#N/A,FALSE,"CONV3T.XLS";"UnoB",#N/A,FALSE,"CONV3T.XLS";"Bruto",#N/A,FALSE,"CONV4T.XLS";"Neto",#N/A,FALSE,"CONV4T.XLS";"UnoB",#N/A,FALSE,"CONV4T.XLS"}</definedName>
    <definedName name="DCXCZXCZXCXCZ" localSheetId="6" hidden="1">{"Bruto",#N/A,FALSE,"CONV3T.XLS";"Neto",#N/A,FALSE,"CONV3T.XLS";"UnoB",#N/A,FALSE,"CONV3T.XLS";"Bruto",#N/A,FALSE,"CONV4T.XLS";"Neto",#N/A,FALSE,"CONV4T.XLS";"UnoB",#N/A,FALSE,"CONV4T.XLS"}</definedName>
    <definedName name="DCXCZXCZXCXCZ" localSheetId="7" hidden="1">{"Bruto",#N/A,FALSE,"CONV3T.XLS";"Neto",#N/A,FALSE,"CONV3T.XLS";"UnoB",#N/A,FALSE,"CONV3T.XLS";"Bruto",#N/A,FALSE,"CONV4T.XLS";"Neto",#N/A,FALSE,"CONV4T.XLS";"UnoB",#N/A,FALSE,"CONV4T.XLS"}</definedName>
    <definedName name="DCXCZXCZXCXCZ" localSheetId="8" hidden="1">{"Bruto",#N/A,FALSE,"CONV3T.XLS";"Neto",#N/A,FALSE,"CONV3T.XLS";"UnoB",#N/A,FALSE,"CONV3T.XLS";"Bruto",#N/A,FALSE,"CONV4T.XLS";"Neto",#N/A,FALSE,"CONV4T.XLS";"UnoB",#N/A,FALSE,"CONV4T.XLS"}</definedName>
    <definedName name="DCXCZXCZXCXCZ" localSheetId="9" hidden="1">{"Bruto",#N/A,FALSE,"CONV3T.XLS";"Neto",#N/A,FALSE,"CONV3T.XLS";"UnoB",#N/A,FALSE,"CONV3T.XLS";"Bruto",#N/A,FALSE,"CONV4T.XLS";"Neto",#N/A,FALSE,"CONV4T.XLS";"UnoB",#N/A,FALSE,"CONV4T.XLS"}</definedName>
    <definedName name="ddd" localSheetId="0">[1]!AGO&amp;[1]!SEP&amp;[1]!OCT&amp;[1]!NOV&amp;[1]!DIC</definedName>
    <definedName name="ddd" localSheetId="1">[2]!AGO&amp;[2]!SEP&amp;[2]!OCT&amp;[2]!NOV&amp;[2]!DIC</definedName>
    <definedName name="ddd" localSheetId="4">[2]!AGO&amp;[2]!SEP&amp;[2]!OCT&amp;[2]!NOV&amp;[2]!DIC</definedName>
    <definedName name="ddd" localSheetId="5">[2]!AGO&amp;[2]!SEP&amp;[2]!OCT&amp;[2]!NOV&amp;[2]!DIC</definedName>
    <definedName name="ddd" localSheetId="6">[2]!AGO&amp;[2]!SEP&amp;[2]!OCT&amp;[2]!NOV&amp;[2]!DIC</definedName>
    <definedName name="ddd" localSheetId="7">[3]!AGO&amp;[3]!SEP&amp;[3]!OCT&amp;[3]!NOV&amp;[3]!DIC</definedName>
    <definedName name="ddd" localSheetId="8">[2]!AGO&amp;[2]!SEP&amp;[2]!OCT&amp;[2]!NOV&amp;[2]!DIC</definedName>
    <definedName name="ddd" localSheetId="9">[3]!AGO&amp;[3]!SEP&amp;[3]!OCT&amp;[3]!NOV&amp;[3]!DIC</definedName>
    <definedName name="dddd" localSheetId="0">#REF!</definedName>
    <definedName name="dddd" localSheetId="1">#REF!</definedName>
    <definedName name="dddd" localSheetId="3">#REF!</definedName>
    <definedName name="dddd" localSheetId="4">#REF!</definedName>
    <definedName name="dddd" localSheetId="5">#REF!</definedName>
    <definedName name="dddd" localSheetId="6">#REF!</definedName>
    <definedName name="dddd" localSheetId="7">#REF!</definedName>
    <definedName name="dddd" localSheetId="8">#REF!</definedName>
    <definedName name="dddd" localSheetId="9">#REF!</definedName>
    <definedName name="ddddd" localSheetId="1">[28]Clas_Econ!$B$2:$M$25</definedName>
    <definedName name="ddddd">[28]Clas_Econ!$B$2:$M$25</definedName>
    <definedName name="defi" localSheetId="0">[1]!AGO&amp;[1]!SEP&amp;[1]!OCT&amp;[1]!NOV&amp;[1]!DIC</definedName>
    <definedName name="defi" localSheetId="1">[2]!AGO&amp;[2]!SEP&amp;[2]!OCT&amp;[2]!NOV&amp;[2]!DIC</definedName>
    <definedName name="defi" localSheetId="4">[2]!AGO&amp;[2]!SEP&amp;[2]!OCT&amp;[2]!NOV&amp;[2]!DIC</definedName>
    <definedName name="defi" localSheetId="5">[2]!AGO&amp;[2]!SEP&amp;[2]!OCT&amp;[2]!NOV&amp;[2]!DIC</definedName>
    <definedName name="defi" localSheetId="6">[2]!AGO&amp;[2]!SEP&amp;[2]!OCT&amp;[2]!NOV&amp;[2]!DIC</definedName>
    <definedName name="defi" localSheetId="7">[3]!AGO&amp;[3]!SEP&amp;[3]!OCT&amp;[3]!NOV&amp;[3]!DIC</definedName>
    <definedName name="defi" localSheetId="8">[2]!AGO&amp;[2]!SEP&amp;[2]!OCT&amp;[2]!NOV&amp;[2]!DIC</definedName>
    <definedName name="defi" localSheetId="9">[3]!AGO&amp;[3]!SEP&amp;[3]!OCT&amp;[3]!NOV&amp;[3]!DIC</definedName>
    <definedName name="DEFICIT4" localSheetId="0">#REF!</definedName>
    <definedName name="DEFICIT4" localSheetId="1">#REF!</definedName>
    <definedName name="DEFICIT4" localSheetId="3">#REF!</definedName>
    <definedName name="DEFICIT4" localSheetId="4">#REF!</definedName>
    <definedName name="DEFICIT4" localSheetId="5">#REF!</definedName>
    <definedName name="DEFICIT4" localSheetId="6">#REF!</definedName>
    <definedName name="DEFICIT4" localSheetId="7">#REF!</definedName>
    <definedName name="DEFICIT4" localSheetId="8">#REF!</definedName>
    <definedName name="DEFICIT4" localSheetId="9">#REF!</definedName>
    <definedName name="dfd">[29]Presupuesto!$T:$T</definedName>
    <definedName name="dfhzsdgzsd" localSheetId="0">[1]!AGO&amp;[1]!SEP&amp;[1]!OCT&amp;[1]!NOV&amp;[1]!DIC</definedName>
    <definedName name="dfhzsdgzsd" localSheetId="1">[2]!AGO&amp;[2]!SEP&amp;[2]!OCT&amp;[2]!NOV&amp;[2]!DIC</definedName>
    <definedName name="dfhzsdgzsd" localSheetId="4">[2]!AGO&amp;[2]!SEP&amp;[2]!OCT&amp;[2]!NOV&amp;[2]!DIC</definedName>
    <definedName name="dfhzsdgzsd" localSheetId="5">[2]!AGO&amp;[2]!SEP&amp;[2]!OCT&amp;[2]!NOV&amp;[2]!DIC</definedName>
    <definedName name="dfhzsdgzsd" localSheetId="6">[2]!AGO&amp;[2]!SEP&amp;[2]!OCT&amp;[2]!NOV&amp;[2]!DIC</definedName>
    <definedName name="dfhzsdgzsd" localSheetId="7">[3]!AGO&amp;[3]!SEP&amp;[3]!OCT&amp;[3]!NOV&amp;[3]!DIC</definedName>
    <definedName name="dfhzsdgzsd" localSheetId="8">[2]!AGO&amp;[2]!SEP&amp;[2]!OCT&amp;[2]!NOV&amp;[2]!DIC</definedName>
    <definedName name="dfhzsdgzsd" localSheetId="9">[3]!AGO&amp;[3]!SEP&amp;[3]!OCT&amp;[3]!NOV&amp;[3]!DIC</definedName>
    <definedName name="DIC">"; DICIEMBRE.- "&amp;TEXT([13]edofza12!$C$24,"#,##0")</definedName>
    <definedName name="DIFERENCIAS">#N/A</definedName>
    <definedName name="direccion" localSheetId="1">'[30]ADEC II'!$B$9</definedName>
    <definedName name="direccion">'[30]ADEC II'!$B$9</definedName>
    <definedName name="directo" localSheetId="0">#REF!</definedName>
    <definedName name="directo" localSheetId="1">#REF!</definedName>
    <definedName name="directo" localSheetId="3">#REF!</definedName>
    <definedName name="directo" localSheetId="4">#REF!</definedName>
    <definedName name="directo" localSheetId="5">#REF!</definedName>
    <definedName name="directo" localSheetId="6">#REF!</definedName>
    <definedName name="directo" localSheetId="7">#REF!</definedName>
    <definedName name="directo" localSheetId="8">#REF!</definedName>
    <definedName name="directo" localSheetId="9">#REF!</definedName>
    <definedName name="directo03" localSheetId="0">#REF!</definedName>
    <definedName name="directo03" localSheetId="1">#REF!</definedName>
    <definedName name="directo03" localSheetId="3">#REF!</definedName>
    <definedName name="directo03" localSheetId="4">#REF!</definedName>
    <definedName name="directo03" localSheetId="5">#REF!</definedName>
    <definedName name="directo03" localSheetId="6">#REF!</definedName>
    <definedName name="directo03" localSheetId="7">#REF!</definedName>
    <definedName name="directo03" localSheetId="8">#REF!</definedName>
    <definedName name="directo03" localSheetId="9">#REF!</definedName>
    <definedName name="directoc03" localSheetId="0">#REF!</definedName>
    <definedName name="directoc03" localSheetId="1">#REF!</definedName>
    <definedName name="directoc03" localSheetId="3">#REF!</definedName>
    <definedName name="directoc03" localSheetId="4">#REF!</definedName>
    <definedName name="directoc03" localSheetId="5">#REF!</definedName>
    <definedName name="directoc03" localSheetId="6">#REF!</definedName>
    <definedName name="directoc03" localSheetId="7">#REF!</definedName>
    <definedName name="directoc03" localSheetId="8">#REF!</definedName>
    <definedName name="directoc03" localSheetId="9">#REF!</definedName>
    <definedName name="directoppef" localSheetId="0">#REF!</definedName>
    <definedName name="directoppef" localSheetId="1">#REF!</definedName>
    <definedName name="directoppef" localSheetId="3">#REF!</definedName>
    <definedName name="directoppef" localSheetId="4">#REF!</definedName>
    <definedName name="directoppef" localSheetId="5">#REF!</definedName>
    <definedName name="directoppef" localSheetId="6">#REF!</definedName>
    <definedName name="directoppef" localSheetId="7">#REF!</definedName>
    <definedName name="directoppef" localSheetId="8">#REF!</definedName>
    <definedName name="directoppef" localSheetId="9">#REF!</definedName>
    <definedName name="DOS" localSheetId="1" hidden="1">{"Bruto",#N/A,FALSE,"CONV3T.XLS";"Neto",#N/A,FALSE,"CONV3T.XLS";"UnoB",#N/A,FALSE,"CONV3T.XLS";"Bruto",#N/A,FALSE,"CONV4T.XLS";"Neto",#N/A,FALSE,"CONV4T.XLS";"UnoB",#N/A,FALSE,"CONV4T.XLS"}</definedName>
    <definedName name="DOS" localSheetId="3" hidden="1">{"Bruto",#N/A,FALSE,"CONV3T.XLS";"Neto",#N/A,FALSE,"CONV3T.XLS";"UnoB",#N/A,FALSE,"CONV3T.XLS";"Bruto",#N/A,FALSE,"CONV4T.XLS";"Neto",#N/A,FALSE,"CONV4T.XLS";"UnoB",#N/A,FALSE,"CONV4T.XLS"}</definedName>
    <definedName name="DOS" localSheetId="4" hidden="1">{"Bruto",#N/A,FALSE,"CONV3T.XLS";"Neto",#N/A,FALSE,"CONV3T.XLS";"UnoB",#N/A,FALSE,"CONV3T.XLS";"Bruto",#N/A,FALSE,"CONV4T.XLS";"Neto",#N/A,FALSE,"CONV4T.XLS";"UnoB",#N/A,FALSE,"CONV4T.XLS"}</definedName>
    <definedName name="DOS" localSheetId="5" hidden="1">{"Bruto",#N/A,FALSE,"CONV3T.XLS";"Neto",#N/A,FALSE,"CONV3T.XLS";"UnoB",#N/A,FALSE,"CONV3T.XLS";"Bruto",#N/A,FALSE,"CONV4T.XLS";"Neto",#N/A,FALSE,"CONV4T.XLS";"UnoB",#N/A,FALSE,"CONV4T.XLS"}</definedName>
    <definedName name="DOS" localSheetId="6" hidden="1">{"Bruto",#N/A,FALSE,"CONV3T.XLS";"Neto",#N/A,FALSE,"CONV3T.XLS";"UnoB",#N/A,FALSE,"CONV3T.XLS";"Bruto",#N/A,FALSE,"CONV4T.XLS";"Neto",#N/A,FALSE,"CONV4T.XLS";"UnoB",#N/A,FALSE,"CONV4T.XLS"}</definedName>
    <definedName name="DOS" localSheetId="7" hidden="1">{"Bruto",#N/A,FALSE,"CONV3T.XLS";"Neto",#N/A,FALSE,"CONV3T.XLS";"UnoB",#N/A,FALSE,"CONV3T.XLS";"Bruto",#N/A,FALSE,"CONV4T.XLS";"Neto",#N/A,FALSE,"CONV4T.XLS";"UnoB",#N/A,FALSE,"CONV4T.XLS"}</definedName>
    <definedName name="DOS" localSheetId="8" hidden="1">{"Bruto",#N/A,FALSE,"CONV3T.XLS";"Neto",#N/A,FALSE,"CONV3T.XLS";"UnoB",#N/A,FALSE,"CONV3T.XLS";"Bruto",#N/A,FALSE,"CONV4T.XLS";"Neto",#N/A,FALSE,"CONV4T.XLS";"UnoB",#N/A,FALSE,"CONV4T.XLS"}</definedName>
    <definedName name="DOS" localSheetId="9" hidden="1">{"Bruto",#N/A,FALSE,"CONV3T.XLS";"Neto",#N/A,FALSE,"CONV3T.XLS";"UnoB",#N/A,FALSE,"CONV3T.XLS";"Bruto",#N/A,FALSE,"CONV4T.XLS";"Neto",#N/A,FALSE,"CONV4T.XLS";"UnoB",#N/A,FALSE,"CONV4T.XLS"}</definedName>
    <definedName name="ds" localSheetId="0">'[4]Mod Eco Controlados 99'!#REF!</definedName>
    <definedName name="ds" localSheetId="1">'[4]Mod Eco Controlados 99'!#REF!</definedName>
    <definedName name="ds" localSheetId="3">'[4]Mod Eco Controlados 99'!#REF!</definedName>
    <definedName name="ds" localSheetId="4">'[4]Mod Eco Controlados 99'!#REF!</definedName>
    <definedName name="ds" localSheetId="5">'[4]Mod Eco Controlados 99'!#REF!</definedName>
    <definedName name="ds" localSheetId="6">'[4]Mod Eco Controlados 99'!#REF!</definedName>
    <definedName name="ds" localSheetId="7">'[4]Mod Eco Controlados 99'!#REF!</definedName>
    <definedName name="ds" localSheetId="8">'[4]Mod Eco Controlados 99'!#REF!</definedName>
    <definedName name="ds" localSheetId="9">'[4]Mod Eco Controlados 99'!#REF!</definedName>
    <definedName name="ECOADV" localSheetId="0">#REF!</definedName>
    <definedName name="ECOADV" localSheetId="1">#REF!</definedName>
    <definedName name="ECOADV" localSheetId="3">#REF!</definedName>
    <definedName name="ECOADV" localSheetId="4">#REF!</definedName>
    <definedName name="ECOADV" localSheetId="5">#REF!</definedName>
    <definedName name="ECOADV" localSheetId="6">#REF!</definedName>
    <definedName name="ECOADV" localSheetId="7">#REF!</definedName>
    <definedName name="ECOADV" localSheetId="8">#REF!</definedName>
    <definedName name="ECOADV" localSheetId="9">#REF!</definedName>
    <definedName name="ECOADV1" localSheetId="0">#REF!</definedName>
    <definedName name="ECOADV1" localSheetId="1">#REF!</definedName>
    <definedName name="ECOADV1" localSheetId="3">#REF!</definedName>
    <definedName name="ECOADV1" localSheetId="4">#REF!</definedName>
    <definedName name="ECOADV1" localSheetId="5">#REF!</definedName>
    <definedName name="ECOADV1" localSheetId="6">#REF!</definedName>
    <definedName name="ECOADV1" localSheetId="7">#REF!</definedName>
    <definedName name="ECOADV1" localSheetId="8">#REF!</definedName>
    <definedName name="ECOADV1" localSheetId="9">#REF!</definedName>
    <definedName name="ECPD02">[31]ECPD!$F$2:$I$29</definedName>
    <definedName name="ECPD1">[31]ECPD!$A$2:$E$1001</definedName>
    <definedName name="ecpi" localSheetId="0">#REF!</definedName>
    <definedName name="ecpi" localSheetId="1">#REF!</definedName>
    <definedName name="ecpi" localSheetId="3">#REF!</definedName>
    <definedName name="ecpi" localSheetId="4">#REF!</definedName>
    <definedName name="ecpi" localSheetId="5">#REF!</definedName>
    <definedName name="ecpi" localSheetId="6">#REF!</definedName>
    <definedName name="ecpi" localSheetId="7">#REF!</definedName>
    <definedName name="ecpi" localSheetId="8">#REF!</definedName>
    <definedName name="ecpi" localSheetId="9">#REF!</definedName>
    <definedName name="ecpi03" localSheetId="0">#REF!</definedName>
    <definedName name="ecpi03" localSheetId="1">#REF!</definedName>
    <definedName name="ecpi03" localSheetId="3">#REF!</definedName>
    <definedName name="ecpi03" localSheetId="4">#REF!</definedName>
    <definedName name="ecpi03" localSheetId="5">#REF!</definedName>
    <definedName name="ecpi03" localSheetId="6">#REF!</definedName>
    <definedName name="ecpi03" localSheetId="7">#REF!</definedName>
    <definedName name="ecpi03" localSheetId="8">#REF!</definedName>
    <definedName name="ecpi03" localSheetId="9">#REF!</definedName>
    <definedName name="ecpic03" localSheetId="0">#REF!</definedName>
    <definedName name="ecpic03" localSheetId="1">#REF!</definedName>
    <definedName name="ecpic03" localSheetId="3">#REF!</definedName>
    <definedName name="ecpic03" localSheetId="4">#REF!</definedName>
    <definedName name="ecpic03" localSheetId="5">#REF!</definedName>
    <definedName name="ecpic03" localSheetId="6">#REF!</definedName>
    <definedName name="ecpic03" localSheetId="7">#REF!</definedName>
    <definedName name="ecpic03" localSheetId="8">#REF!</definedName>
    <definedName name="ecpic03" localSheetId="9">#REF!</definedName>
    <definedName name="ecpippef" localSheetId="0">#REF!</definedName>
    <definedName name="ecpippef" localSheetId="1">#REF!</definedName>
    <definedName name="ecpippef" localSheetId="3">#REF!</definedName>
    <definedName name="ecpippef" localSheetId="4">#REF!</definedName>
    <definedName name="ecpippef" localSheetId="5">#REF!</definedName>
    <definedName name="ecpippef" localSheetId="6">#REF!</definedName>
    <definedName name="ecpippef" localSheetId="7">#REF!</definedName>
    <definedName name="ecpippef" localSheetId="8">#REF!</definedName>
    <definedName name="ecpippef" localSheetId="9">#REF!</definedName>
    <definedName name="EEE" localSheetId="1" hidden="1">{"Bruto",#N/A,FALSE,"CONV3T.XLS";"Neto",#N/A,FALSE,"CONV3T.XLS";"UnoB",#N/A,FALSE,"CONV3T.XLS";"Bruto",#N/A,FALSE,"CONV4T.XLS";"Neto",#N/A,FALSE,"CONV4T.XLS";"UnoB",#N/A,FALSE,"CONV4T.XLS"}</definedName>
    <definedName name="EEE" localSheetId="3" hidden="1">{"Bruto",#N/A,FALSE,"CONV3T.XLS";"Neto",#N/A,FALSE,"CONV3T.XLS";"UnoB",#N/A,FALSE,"CONV3T.XLS";"Bruto",#N/A,FALSE,"CONV4T.XLS";"Neto",#N/A,FALSE,"CONV4T.XLS";"UnoB",#N/A,FALSE,"CONV4T.XLS"}</definedName>
    <definedName name="EEE" localSheetId="4" hidden="1">{"Bruto",#N/A,FALSE,"CONV3T.XLS";"Neto",#N/A,FALSE,"CONV3T.XLS";"UnoB",#N/A,FALSE,"CONV3T.XLS";"Bruto",#N/A,FALSE,"CONV4T.XLS";"Neto",#N/A,FALSE,"CONV4T.XLS";"UnoB",#N/A,FALSE,"CONV4T.XLS"}</definedName>
    <definedName name="EEE" localSheetId="5" hidden="1">{"Bruto",#N/A,FALSE,"CONV3T.XLS";"Neto",#N/A,FALSE,"CONV3T.XLS";"UnoB",#N/A,FALSE,"CONV3T.XLS";"Bruto",#N/A,FALSE,"CONV4T.XLS";"Neto",#N/A,FALSE,"CONV4T.XLS";"UnoB",#N/A,FALSE,"CONV4T.XLS"}</definedName>
    <definedName name="EEE" localSheetId="6" hidden="1">{"Bruto",#N/A,FALSE,"CONV3T.XLS";"Neto",#N/A,FALSE,"CONV3T.XLS";"UnoB",#N/A,FALSE,"CONV3T.XLS";"Bruto",#N/A,FALSE,"CONV4T.XLS";"Neto",#N/A,FALSE,"CONV4T.XLS";"UnoB",#N/A,FALSE,"CONV4T.XLS"}</definedName>
    <definedName name="EEE" localSheetId="7" hidden="1">{"Bruto",#N/A,FALSE,"CONV3T.XLS";"Neto",#N/A,FALSE,"CONV3T.XLS";"UnoB",#N/A,FALSE,"CONV3T.XLS";"Bruto",#N/A,FALSE,"CONV4T.XLS";"Neto",#N/A,FALSE,"CONV4T.XLS";"UnoB",#N/A,FALSE,"CONV4T.XLS"}</definedName>
    <definedName name="EEE" localSheetId="8" hidden="1">{"Bruto",#N/A,FALSE,"CONV3T.XLS";"Neto",#N/A,FALSE,"CONV3T.XLS";"UnoB",#N/A,FALSE,"CONV3T.XLS";"Bruto",#N/A,FALSE,"CONV4T.XLS";"Neto",#N/A,FALSE,"CONV4T.XLS";"UnoB",#N/A,FALSE,"CONV4T.XLS"}</definedName>
    <definedName name="EEE" localSheetId="9"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3" hidden="1">{"Bruto",#N/A,FALSE,"CONV3T.XLS";"Neto",#N/A,FALSE,"CONV3T.XLS";"UnoB",#N/A,FALSE,"CONV3T.XLS";"Bruto",#N/A,FALSE,"CONV4T.XLS";"Neto",#N/A,FALSE,"CONV4T.XLS";"UnoB",#N/A,FALSE,"CONV4T.XLS"}</definedName>
    <definedName name="eeee2" localSheetId="4" hidden="1">{"Bruto",#N/A,FALSE,"CONV3T.XLS";"Neto",#N/A,FALSE,"CONV3T.XLS";"UnoB",#N/A,FALSE,"CONV3T.XLS";"Bruto",#N/A,FALSE,"CONV4T.XLS";"Neto",#N/A,FALSE,"CONV4T.XLS";"UnoB",#N/A,FALSE,"CONV4T.XLS"}</definedName>
    <definedName name="eeee2" localSheetId="5" hidden="1">{"Bruto",#N/A,FALSE,"CONV3T.XLS";"Neto",#N/A,FALSE,"CONV3T.XLS";"UnoB",#N/A,FALSE,"CONV3T.XLS";"Bruto",#N/A,FALSE,"CONV4T.XLS";"Neto",#N/A,FALSE,"CONV4T.XLS";"UnoB",#N/A,FALSE,"CONV4T.XLS"}</definedName>
    <definedName name="eeee2" localSheetId="6" hidden="1">{"Bruto",#N/A,FALSE,"CONV3T.XLS";"Neto",#N/A,FALSE,"CONV3T.XLS";"UnoB",#N/A,FALSE,"CONV3T.XLS";"Bruto",#N/A,FALSE,"CONV4T.XLS";"Neto",#N/A,FALSE,"CONV4T.XLS";"UnoB",#N/A,FALSE,"CONV4T.XLS"}</definedName>
    <definedName name="eeee2" localSheetId="7" hidden="1">{"Bruto",#N/A,FALSE,"CONV3T.XLS";"Neto",#N/A,FALSE,"CONV3T.XLS";"UnoB",#N/A,FALSE,"CONV3T.XLS";"Bruto",#N/A,FALSE,"CONV4T.XLS";"Neto",#N/A,FALSE,"CONV4T.XLS";"UnoB",#N/A,FALSE,"CONV4T.XLS"}</definedName>
    <definedName name="eeee2" localSheetId="8" hidden="1">{"Bruto",#N/A,FALSE,"CONV3T.XLS";"Neto",#N/A,FALSE,"CONV3T.XLS";"UnoB",#N/A,FALSE,"CONV3T.XLS";"Bruto",#N/A,FALSE,"CONV4T.XLS";"Neto",#N/A,FALSE,"CONV4T.XLS";"UnoB",#N/A,FALSE,"CONV4T.XLS"}</definedName>
    <definedName name="eeee2" localSheetId="9"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3" hidden="1">{"Bruto",#N/A,FALSE,"CONV3T.XLS";"Neto",#N/A,FALSE,"CONV3T.XLS";"UnoB",#N/A,FALSE,"CONV3T.XLS";"Bruto",#N/A,FALSE,"CONV4T.XLS";"Neto",#N/A,FALSE,"CONV4T.XLS";"UnoB",#N/A,FALSE,"CONV4T.XLS"}</definedName>
    <definedName name="EEEEE" localSheetId="4" hidden="1">{"Bruto",#N/A,FALSE,"CONV3T.XLS";"Neto",#N/A,FALSE,"CONV3T.XLS";"UnoB",#N/A,FALSE,"CONV3T.XLS";"Bruto",#N/A,FALSE,"CONV4T.XLS";"Neto",#N/A,FALSE,"CONV4T.XLS";"UnoB",#N/A,FALSE,"CONV4T.XLS"}</definedName>
    <definedName name="EEEEE" localSheetId="5" hidden="1">{"Bruto",#N/A,FALSE,"CONV3T.XLS";"Neto",#N/A,FALSE,"CONV3T.XLS";"UnoB",#N/A,FALSE,"CONV3T.XLS";"Bruto",#N/A,FALSE,"CONV4T.XLS";"Neto",#N/A,FALSE,"CONV4T.XLS";"UnoB",#N/A,FALSE,"CONV4T.XLS"}</definedName>
    <definedName name="EEEEE" localSheetId="6" hidden="1">{"Bruto",#N/A,FALSE,"CONV3T.XLS";"Neto",#N/A,FALSE,"CONV3T.XLS";"UnoB",#N/A,FALSE,"CONV3T.XLS";"Bruto",#N/A,FALSE,"CONV4T.XLS";"Neto",#N/A,FALSE,"CONV4T.XLS";"UnoB",#N/A,FALSE,"CONV4T.XLS"}</definedName>
    <definedName name="EEEEE" localSheetId="7" hidden="1">{"Bruto",#N/A,FALSE,"CONV3T.XLS";"Neto",#N/A,FALSE,"CONV3T.XLS";"UnoB",#N/A,FALSE,"CONV3T.XLS";"Bruto",#N/A,FALSE,"CONV4T.XLS";"Neto",#N/A,FALSE,"CONV4T.XLS";"UnoB",#N/A,FALSE,"CONV4T.XLS"}</definedName>
    <definedName name="EEEEE" localSheetId="8" hidden="1">{"Bruto",#N/A,FALSE,"CONV3T.XLS";"Neto",#N/A,FALSE,"CONV3T.XLS";"UnoB",#N/A,FALSE,"CONV3T.XLS";"Bruto",#N/A,FALSE,"CONV4T.XLS";"Neto",#N/A,FALSE,"CONV4T.XLS";"UnoB",#N/A,FALSE,"CONV4T.XLS"}</definedName>
    <definedName name="EEEEE" localSheetId="9"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3" hidden="1">{"Bruto",#N/A,FALSE,"CONV3T.XLS";"Neto",#N/A,FALSE,"CONV3T.XLS";"UnoB",#N/A,FALSE,"CONV3T.XLS";"Bruto",#N/A,FALSE,"CONV4T.XLS";"Neto",#N/A,FALSE,"CONV4T.XLS";"UnoB",#N/A,FALSE,"CONV4T.XLS"}</definedName>
    <definedName name="EEEEEEEEEEE" localSheetId="4" hidden="1">{"Bruto",#N/A,FALSE,"CONV3T.XLS";"Neto",#N/A,FALSE,"CONV3T.XLS";"UnoB",#N/A,FALSE,"CONV3T.XLS";"Bruto",#N/A,FALSE,"CONV4T.XLS";"Neto",#N/A,FALSE,"CONV4T.XLS";"UnoB",#N/A,FALSE,"CONV4T.XLS"}</definedName>
    <definedName name="EEEEEEEEEEE" localSheetId="5" hidden="1">{"Bruto",#N/A,FALSE,"CONV3T.XLS";"Neto",#N/A,FALSE,"CONV3T.XLS";"UnoB",#N/A,FALSE,"CONV3T.XLS";"Bruto",#N/A,FALSE,"CONV4T.XLS";"Neto",#N/A,FALSE,"CONV4T.XLS";"UnoB",#N/A,FALSE,"CONV4T.XLS"}</definedName>
    <definedName name="EEEEEEEEEEE" localSheetId="6" hidden="1">{"Bruto",#N/A,FALSE,"CONV3T.XLS";"Neto",#N/A,FALSE,"CONV3T.XLS";"UnoB",#N/A,FALSE,"CONV3T.XLS";"Bruto",#N/A,FALSE,"CONV4T.XLS";"Neto",#N/A,FALSE,"CONV4T.XLS";"UnoB",#N/A,FALSE,"CONV4T.XLS"}</definedName>
    <definedName name="EEEEEEEEEEE" localSheetId="7" hidden="1">{"Bruto",#N/A,FALSE,"CONV3T.XLS";"Neto",#N/A,FALSE,"CONV3T.XLS";"UnoB",#N/A,FALSE,"CONV3T.XLS";"Bruto",#N/A,FALSE,"CONV4T.XLS";"Neto",#N/A,FALSE,"CONV4T.XLS";"UnoB",#N/A,FALSE,"CONV4T.XLS"}</definedName>
    <definedName name="EEEEEEEEEEE" localSheetId="8" hidden="1">{"Bruto",#N/A,FALSE,"CONV3T.XLS";"Neto",#N/A,FALSE,"CONV3T.XLS";"UnoB",#N/A,FALSE,"CONV3T.XLS";"Bruto",#N/A,FALSE,"CONV4T.XLS";"Neto",#N/A,FALSE,"CONV4T.XLS";"UnoB",#N/A,FALSE,"CONV4T.XLS"}</definedName>
    <definedName name="EEEEEEEEEEE" localSheetId="9"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3" hidden="1">{"Bruto",#N/A,FALSE,"CONV3T.XLS";"Neto",#N/A,FALSE,"CONV3T.XLS";"UnoB",#N/A,FALSE,"CONV3T.XLS";"Bruto",#N/A,FALSE,"CONV4T.XLS";"Neto",#N/A,FALSE,"CONV4T.XLS";"UnoB",#N/A,FALSE,"CONV4T.XLS"}</definedName>
    <definedName name="eeww" localSheetId="4" hidden="1">{"Bruto",#N/A,FALSE,"CONV3T.XLS";"Neto",#N/A,FALSE,"CONV3T.XLS";"UnoB",#N/A,FALSE,"CONV3T.XLS";"Bruto",#N/A,FALSE,"CONV4T.XLS";"Neto",#N/A,FALSE,"CONV4T.XLS";"UnoB",#N/A,FALSE,"CONV4T.XLS"}</definedName>
    <definedName name="eeww" localSheetId="5" hidden="1">{"Bruto",#N/A,FALSE,"CONV3T.XLS";"Neto",#N/A,FALSE,"CONV3T.XLS";"UnoB",#N/A,FALSE,"CONV3T.XLS";"Bruto",#N/A,FALSE,"CONV4T.XLS";"Neto",#N/A,FALSE,"CONV4T.XLS";"UnoB",#N/A,FALSE,"CONV4T.XLS"}</definedName>
    <definedName name="eeww" localSheetId="6" hidden="1">{"Bruto",#N/A,FALSE,"CONV3T.XLS";"Neto",#N/A,FALSE,"CONV3T.XLS";"UnoB",#N/A,FALSE,"CONV3T.XLS";"Bruto",#N/A,FALSE,"CONV4T.XLS";"Neto",#N/A,FALSE,"CONV4T.XLS";"UnoB",#N/A,FALSE,"CONV4T.XLS"}</definedName>
    <definedName name="eeww" localSheetId="7" hidden="1">{"Bruto",#N/A,FALSE,"CONV3T.XLS";"Neto",#N/A,FALSE,"CONV3T.XLS";"UnoB",#N/A,FALSE,"CONV3T.XLS";"Bruto",#N/A,FALSE,"CONV4T.XLS";"Neto",#N/A,FALSE,"CONV4T.XLS";"UnoB",#N/A,FALSE,"CONV4T.XLS"}</definedName>
    <definedName name="eeww" localSheetId="8" hidden="1">{"Bruto",#N/A,FALSE,"CONV3T.XLS";"Neto",#N/A,FALSE,"CONV3T.XLS";"UnoB",#N/A,FALSE,"CONV3T.XLS";"Bruto",#N/A,FALSE,"CONV4T.XLS";"Neto",#N/A,FALSE,"CONV4T.XLS";"UnoB",#N/A,FALSE,"CONV4T.XLS"}</definedName>
    <definedName name="eeww" localSheetId="9"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3" hidden="1">{"Bruto",#N/A,FALSE,"CONV3T.XLS";"Neto",#N/A,FALSE,"CONV3T.XLS";"UnoB",#N/A,FALSE,"CONV3T.XLS";"Bruto",#N/A,FALSE,"CONV4T.XLS";"Neto",#N/A,FALSE,"CONV4T.XLS";"UnoB",#N/A,FALSE,"CONV4T.XLS"}</definedName>
    <definedName name="EJEMP" localSheetId="4" hidden="1">{"Bruto",#N/A,FALSE,"CONV3T.XLS";"Neto",#N/A,FALSE,"CONV3T.XLS";"UnoB",#N/A,FALSE,"CONV3T.XLS";"Bruto",#N/A,FALSE,"CONV4T.XLS";"Neto",#N/A,FALSE,"CONV4T.XLS";"UnoB",#N/A,FALSE,"CONV4T.XLS"}</definedName>
    <definedName name="EJEMP" localSheetId="5" hidden="1">{"Bruto",#N/A,FALSE,"CONV3T.XLS";"Neto",#N/A,FALSE,"CONV3T.XLS";"UnoB",#N/A,FALSE,"CONV3T.XLS";"Bruto",#N/A,FALSE,"CONV4T.XLS";"Neto",#N/A,FALSE,"CONV4T.XLS";"UnoB",#N/A,FALSE,"CONV4T.XLS"}</definedName>
    <definedName name="EJEMP" localSheetId="6" hidden="1">{"Bruto",#N/A,FALSE,"CONV3T.XLS";"Neto",#N/A,FALSE,"CONV3T.XLS";"UnoB",#N/A,FALSE,"CONV3T.XLS";"Bruto",#N/A,FALSE,"CONV4T.XLS";"Neto",#N/A,FALSE,"CONV4T.XLS";"UnoB",#N/A,FALSE,"CONV4T.XLS"}</definedName>
    <definedName name="EJEMP" localSheetId="7" hidden="1">{"Bruto",#N/A,FALSE,"CONV3T.XLS";"Neto",#N/A,FALSE,"CONV3T.XLS";"UnoB",#N/A,FALSE,"CONV3T.XLS";"Bruto",#N/A,FALSE,"CONV4T.XLS";"Neto",#N/A,FALSE,"CONV4T.XLS";"UnoB",#N/A,FALSE,"CONV4T.XLS"}</definedName>
    <definedName name="EJEMP" localSheetId="8" hidden="1">{"Bruto",#N/A,FALSE,"CONV3T.XLS";"Neto",#N/A,FALSE,"CONV3T.XLS";"UnoB",#N/A,FALSE,"CONV3T.XLS";"Bruto",#N/A,FALSE,"CONV4T.XLS";"Neto",#N/A,FALSE,"CONV4T.XLS";"UnoB",#N/A,FALSE,"CONV4T.XLS"}</definedName>
    <definedName name="EJEMP" localSheetId="9" hidden="1">{"Bruto",#N/A,FALSE,"CONV3T.XLS";"Neto",#N/A,FALSE,"CONV3T.XLS";"UnoB",#N/A,FALSE,"CONV3T.XLS";"Bruto",#N/A,FALSE,"CONV4T.XLS";"Neto",#N/A,FALSE,"CONV4T.XLS";"UnoB",#N/A,FALSE,"CONV4T.XLS"}</definedName>
    <definedName name="ENE">"ENERO.- "&amp;TEXT([13]edofza01!$C$24,"#,##0")</definedName>
    <definedName name="entidades2002" localSheetId="0">#REF!</definedName>
    <definedName name="entidades2002" localSheetId="1">#REF!</definedName>
    <definedName name="entidades2002" localSheetId="3">#REF!</definedName>
    <definedName name="entidades2002" localSheetId="4">#REF!</definedName>
    <definedName name="entidades2002" localSheetId="5">#REF!</definedName>
    <definedName name="entidades2002" localSheetId="6">#REF!</definedName>
    <definedName name="entidades2002" localSheetId="7">#REF!</definedName>
    <definedName name="entidades2002" localSheetId="8">#REF!</definedName>
    <definedName name="entidades2002" localSheetId="9">#REF!</definedName>
    <definedName name="entidadescierre2003" localSheetId="0">#REF!</definedName>
    <definedName name="entidadescierre2003" localSheetId="1">#REF!</definedName>
    <definedName name="entidadescierre2003" localSheetId="3">#REF!</definedName>
    <definedName name="entidadescierre2003" localSheetId="4">#REF!</definedName>
    <definedName name="entidadescierre2003" localSheetId="5">#REF!</definedName>
    <definedName name="entidadescierre2003" localSheetId="6">#REF!</definedName>
    <definedName name="entidadescierre2003" localSheetId="7">#REF!</definedName>
    <definedName name="entidadescierre2003" localSheetId="8">#REF!</definedName>
    <definedName name="entidadescierre2003" localSheetId="9">#REF!</definedName>
    <definedName name="esc" localSheetId="1" hidden="1">{"Bruto",#N/A,FALSE,"CONV3T.XLS";"Neto",#N/A,FALSE,"CONV3T.XLS";"UnoB",#N/A,FALSE,"CONV3T.XLS";"Bruto",#N/A,FALSE,"CONV4T.XLS";"Neto",#N/A,FALSE,"CONV4T.XLS";"UnoB",#N/A,FALSE,"CONV4T.XLS"}</definedName>
    <definedName name="esc" localSheetId="3" hidden="1">{"Bruto",#N/A,FALSE,"CONV3T.XLS";"Neto",#N/A,FALSE,"CONV3T.XLS";"UnoB",#N/A,FALSE,"CONV3T.XLS";"Bruto",#N/A,FALSE,"CONV4T.XLS";"Neto",#N/A,FALSE,"CONV4T.XLS";"UnoB",#N/A,FALSE,"CONV4T.XLS"}</definedName>
    <definedName name="esc" localSheetId="4" hidden="1">{"Bruto",#N/A,FALSE,"CONV3T.XLS";"Neto",#N/A,FALSE,"CONV3T.XLS";"UnoB",#N/A,FALSE,"CONV3T.XLS";"Bruto",#N/A,FALSE,"CONV4T.XLS";"Neto",#N/A,FALSE,"CONV4T.XLS";"UnoB",#N/A,FALSE,"CONV4T.XLS"}</definedName>
    <definedName name="esc" localSheetId="5" hidden="1">{"Bruto",#N/A,FALSE,"CONV3T.XLS";"Neto",#N/A,FALSE,"CONV3T.XLS";"UnoB",#N/A,FALSE,"CONV3T.XLS";"Bruto",#N/A,FALSE,"CONV4T.XLS";"Neto",#N/A,FALSE,"CONV4T.XLS";"UnoB",#N/A,FALSE,"CONV4T.XLS"}</definedName>
    <definedName name="esc" localSheetId="6" hidden="1">{"Bruto",#N/A,FALSE,"CONV3T.XLS";"Neto",#N/A,FALSE,"CONV3T.XLS";"UnoB",#N/A,FALSE,"CONV3T.XLS";"Bruto",#N/A,FALSE,"CONV4T.XLS";"Neto",#N/A,FALSE,"CONV4T.XLS";"UnoB",#N/A,FALSE,"CONV4T.XLS"}</definedName>
    <definedName name="esc" localSheetId="7" hidden="1">{"Bruto",#N/A,FALSE,"CONV3T.XLS";"Neto",#N/A,FALSE,"CONV3T.XLS";"UnoB",#N/A,FALSE,"CONV3T.XLS";"Bruto",#N/A,FALSE,"CONV4T.XLS";"Neto",#N/A,FALSE,"CONV4T.XLS";"UnoB",#N/A,FALSE,"CONV4T.XLS"}</definedName>
    <definedName name="esc" localSheetId="8" hidden="1">{"Bruto",#N/A,FALSE,"CONV3T.XLS";"Neto",#N/A,FALSE,"CONV3T.XLS";"UnoB",#N/A,FALSE,"CONV3T.XLS";"Bruto",#N/A,FALSE,"CONV4T.XLS";"Neto",#N/A,FALSE,"CONV4T.XLS";"UnoB",#N/A,FALSE,"CONV4T.XLS"}</definedName>
    <definedName name="esc" localSheetId="9" hidden="1">{"Bruto",#N/A,FALSE,"CONV3T.XLS";"Neto",#N/A,FALSE,"CONV3T.XLS";"UnoB",#N/A,FALSE,"CONV3T.XLS";"Bruto",#N/A,FALSE,"CONV4T.XLS";"Neto",#N/A,FALSE,"CONV4T.XLS";"UnoB",#N/A,FALSE,"CONV4T.XLS"}</definedName>
    <definedName name="EYM" localSheetId="0">[11]BANPRO99!#REF!</definedName>
    <definedName name="EYM" localSheetId="1">[11]BANPRO99!#REF!</definedName>
    <definedName name="EYM" localSheetId="3">[11]BANPRO99!#REF!</definedName>
    <definedName name="EYM" localSheetId="4">[11]BANPRO99!#REF!</definedName>
    <definedName name="EYM" localSheetId="5">[11]BANPRO99!#REF!</definedName>
    <definedName name="EYM" localSheetId="6">[11]BANPRO99!#REF!</definedName>
    <definedName name="EYM" localSheetId="7">[11]BANPRO99!#REF!</definedName>
    <definedName name="EYM" localSheetId="8">[11]BANPRO99!#REF!</definedName>
    <definedName name="EYM" localSheetId="9">[11]BANPRO99!#REF!</definedName>
    <definedName name="familias" localSheetId="0">#REF!</definedName>
    <definedName name="familias" localSheetId="1">#REF!</definedName>
    <definedName name="familias" localSheetId="3">#REF!</definedName>
    <definedName name="familias" localSheetId="4">#REF!</definedName>
    <definedName name="familias" localSheetId="5">#REF!</definedName>
    <definedName name="familias" localSheetId="6">#REF!</definedName>
    <definedName name="familias" localSheetId="7">#REF!</definedName>
    <definedName name="familias" localSheetId="8">#REF!</definedName>
    <definedName name="familias" localSheetId="9">#REF!</definedName>
    <definedName name="fd" localSheetId="0">[1]!OCT&amp;[1]!NOV&amp;[1]!DIC</definedName>
    <definedName name="fd" localSheetId="1">[2]!OCT&amp;[2]!NOV&amp;[2]!DIC</definedName>
    <definedName name="fd" localSheetId="4">[2]!OCT&amp;[2]!NOV&amp;[2]!DIC</definedName>
    <definedName name="fd" localSheetId="5">[2]!OCT&amp;[2]!NOV&amp;[2]!DIC</definedName>
    <definedName name="fd" localSheetId="6">[2]!OCT&amp;[2]!NOV&amp;[2]!DIC</definedName>
    <definedName name="fd" localSheetId="7">[3]!OCT&amp;[3]!NOV&amp;[3]!DIC</definedName>
    <definedName name="fd" localSheetId="8">[2]!OCT&amp;[2]!NOV&amp;[2]!DIC</definedName>
    <definedName name="fd" localSheetId="9">[3]!OCT&amp;[3]!NOV&amp;[3]!DIC</definedName>
    <definedName name="FEB">"; FEBRERO.- "&amp;TEXT([13]edofza02!$C$24,"#,##0")</definedName>
    <definedName name="FECHA" localSheetId="6">[6]CONTROL!$A$1</definedName>
    <definedName name="FECHA">[7]CONTROL!$A$1</definedName>
    <definedName name="federalizado" localSheetId="0">#REF!</definedName>
    <definedName name="federalizado" localSheetId="1">#REF!</definedName>
    <definedName name="federalizado" localSheetId="3">#REF!</definedName>
    <definedName name="federalizado" localSheetId="4">#REF!</definedName>
    <definedName name="federalizado" localSheetId="5">#REF!</definedName>
    <definedName name="federalizado" localSheetId="6">#REF!</definedName>
    <definedName name="federalizado" localSheetId="7">#REF!</definedName>
    <definedName name="federalizado" localSheetId="8">#REF!</definedName>
    <definedName name="federalizado" localSheetId="9">#REF!</definedName>
    <definedName name="federalizado03" localSheetId="0">#REF!</definedName>
    <definedName name="federalizado03" localSheetId="1">#REF!</definedName>
    <definedName name="federalizado03" localSheetId="3">#REF!</definedName>
    <definedName name="federalizado03" localSheetId="4">#REF!</definedName>
    <definedName name="federalizado03" localSheetId="5">#REF!</definedName>
    <definedName name="federalizado03" localSheetId="6">#REF!</definedName>
    <definedName name="federalizado03" localSheetId="7">#REF!</definedName>
    <definedName name="federalizado03" localSheetId="8">#REF!</definedName>
    <definedName name="federalizado03" localSheetId="9">#REF!</definedName>
    <definedName name="federalizadoc03" localSheetId="0">#REF!</definedName>
    <definedName name="federalizadoc03" localSheetId="1">#REF!</definedName>
    <definedName name="federalizadoc03" localSheetId="3">#REF!</definedName>
    <definedName name="federalizadoc03" localSheetId="4">#REF!</definedName>
    <definedName name="federalizadoc03" localSheetId="5">#REF!</definedName>
    <definedName name="federalizadoc03" localSheetId="6">#REF!</definedName>
    <definedName name="federalizadoc03" localSheetId="7">#REF!</definedName>
    <definedName name="federalizadoc03" localSheetId="8">#REF!</definedName>
    <definedName name="federalizadoc03" localSheetId="9">#REF!</definedName>
    <definedName name="federalizadoppef" localSheetId="0">#REF!</definedName>
    <definedName name="federalizadoppef" localSheetId="1">#REF!</definedName>
    <definedName name="federalizadoppef" localSheetId="3">#REF!</definedName>
    <definedName name="federalizadoppef" localSheetId="4">#REF!</definedName>
    <definedName name="federalizadoppef" localSheetId="5">#REF!</definedName>
    <definedName name="federalizadoppef" localSheetId="6">#REF!</definedName>
    <definedName name="federalizadoppef" localSheetId="7">#REF!</definedName>
    <definedName name="federalizadoppef" localSheetId="8">#REF!</definedName>
    <definedName name="federalizadoppef" localSheetId="9">#REF!</definedName>
    <definedName name="FERRO96" localSheetId="0">#REF!</definedName>
    <definedName name="FERRO96" localSheetId="1">#REF!</definedName>
    <definedName name="FERRO96" localSheetId="3">#REF!</definedName>
    <definedName name="FERRO96" localSheetId="4">#REF!</definedName>
    <definedName name="FERRO96" localSheetId="5">#REF!</definedName>
    <definedName name="FERRO96" localSheetId="6">#REF!</definedName>
    <definedName name="FERRO96" localSheetId="7">#REF!</definedName>
    <definedName name="FERRO96" localSheetId="8">#REF!</definedName>
    <definedName name="FERRO96" localSheetId="9">#REF!</definedName>
    <definedName name="FFSDSDSDFSDF" localSheetId="1" hidden="1">{#N/A,#N/A,FALSE,"TOT";#N/A,#N/A,FALSE,"PEP";#N/A,#N/A,FALSE,"REF";#N/A,#N/A,FALSE,"GAS";#N/A,#N/A,FALSE,"PET";#N/A,#N/A,FALSE,"COR"}</definedName>
    <definedName name="FFSDSDSDFSDF" localSheetId="3" hidden="1">{#N/A,#N/A,FALSE,"TOT";#N/A,#N/A,FALSE,"PEP";#N/A,#N/A,FALSE,"REF";#N/A,#N/A,FALSE,"GAS";#N/A,#N/A,FALSE,"PET";#N/A,#N/A,FALSE,"COR"}</definedName>
    <definedName name="FFSDSDSDFSDF" localSheetId="4" hidden="1">{#N/A,#N/A,FALSE,"TOT";#N/A,#N/A,FALSE,"PEP";#N/A,#N/A,FALSE,"REF";#N/A,#N/A,FALSE,"GAS";#N/A,#N/A,FALSE,"PET";#N/A,#N/A,FALSE,"COR"}</definedName>
    <definedName name="FFSDSDSDFSDF" localSheetId="5" hidden="1">{#N/A,#N/A,FALSE,"TOT";#N/A,#N/A,FALSE,"PEP";#N/A,#N/A,FALSE,"REF";#N/A,#N/A,FALSE,"GAS";#N/A,#N/A,FALSE,"PET";#N/A,#N/A,FALSE,"COR"}</definedName>
    <definedName name="FFSDSDSDFSDF" localSheetId="6" hidden="1">{#N/A,#N/A,FALSE,"TOT";#N/A,#N/A,FALSE,"PEP";#N/A,#N/A,FALSE,"REF";#N/A,#N/A,FALSE,"GAS";#N/A,#N/A,FALSE,"PET";#N/A,#N/A,FALSE,"COR"}</definedName>
    <definedName name="FFSDSDSDFSDF" localSheetId="7" hidden="1">{#N/A,#N/A,FALSE,"TOT";#N/A,#N/A,FALSE,"PEP";#N/A,#N/A,FALSE,"REF";#N/A,#N/A,FALSE,"GAS";#N/A,#N/A,FALSE,"PET";#N/A,#N/A,FALSE,"COR"}</definedName>
    <definedName name="FFSDSDSDFSDF" localSheetId="8" hidden="1">{#N/A,#N/A,FALSE,"TOT";#N/A,#N/A,FALSE,"PEP";#N/A,#N/A,FALSE,"REF";#N/A,#N/A,FALSE,"GAS";#N/A,#N/A,FALSE,"PET";#N/A,#N/A,FALSE,"COR"}</definedName>
    <definedName name="FFSDSDSDFSDF" localSheetId="9" hidden="1">{#N/A,#N/A,FALSE,"TOT";#N/A,#N/A,FALSE,"PEP";#N/A,#N/A,FALSE,"REF";#N/A,#N/A,FALSE,"GAS";#N/A,#N/A,FALSE,"PET";#N/A,#N/A,FALSE,"COR"}</definedName>
    <definedName name="FORM" localSheetId="0">#REF!</definedName>
    <definedName name="FORM" localSheetId="1">#REF!</definedName>
    <definedName name="FORM" localSheetId="3">#REF!</definedName>
    <definedName name="FORM" localSheetId="4">#REF!</definedName>
    <definedName name="FORM" localSheetId="5">#REF!</definedName>
    <definedName name="FORM" localSheetId="6">#REF!</definedName>
    <definedName name="FORM" localSheetId="7">#REF!</definedName>
    <definedName name="FORM" localSheetId="8">#REF!</definedName>
    <definedName name="FORM" localSheetId="9">#REF!</definedName>
    <definedName name="función" localSheetId="0">#REF!</definedName>
    <definedName name="función" localSheetId="1">#REF!</definedName>
    <definedName name="función" localSheetId="3">#REF!</definedName>
    <definedName name="función" localSheetId="4">#REF!</definedName>
    <definedName name="función" localSheetId="5">#REF!</definedName>
    <definedName name="función" localSheetId="6">#REF!</definedName>
    <definedName name="función" localSheetId="7">#REF!</definedName>
    <definedName name="función" localSheetId="8">#REF!</definedName>
    <definedName name="función" localSheetId="9">#REF!</definedName>
    <definedName name="funciones">[32]funciones!$C$2:$D$30</definedName>
    <definedName name="geova" localSheetId="6">#REF!</definedName>
    <definedName name="geova" localSheetId="9">#REF!</definedName>
    <definedName name="geova">#REF!</definedName>
    <definedName name="gf" localSheetId="1">#N/A</definedName>
    <definedName name="gf">#N/A</definedName>
    <definedName name="gfd" localSheetId="0">[1]!SEP&amp;[1]!OCT&amp;[1]!NOV&amp;[1]!DIC</definedName>
    <definedName name="gfd" localSheetId="1">[2]!SEP&amp;[2]!OCT&amp;[2]!NOV&amp;[2]!DIC</definedName>
    <definedName name="gfd" localSheetId="4">[2]!SEP&amp;[2]!OCT&amp;[2]!NOV&amp;[2]!DIC</definedName>
    <definedName name="gfd" localSheetId="5">[2]!SEP&amp;[2]!OCT&amp;[2]!NOV&amp;[2]!DIC</definedName>
    <definedName name="gfd" localSheetId="6">[2]!SEP&amp;[2]!OCT&amp;[2]!NOV&amp;[2]!DIC</definedName>
    <definedName name="gfd" localSheetId="7">[3]!SEP&amp;[3]!OCT&amp;[3]!NOV&amp;[3]!DIC</definedName>
    <definedName name="gfd" localSheetId="8">[2]!SEP&amp;[2]!OCT&amp;[2]!NOV&amp;[2]!DIC</definedName>
    <definedName name="gfd" localSheetId="9">[3]!SEP&amp;[3]!OCT&amp;[3]!NOV&amp;[3]!DIC</definedName>
    <definedName name="gfddd" localSheetId="0">+IF([1]!MES=1,[1]!ddd,IF([1]!MES=2,[1]!_________SEP1,IF([1]!MES=3,[1]!_________OCT1,IF([1]!MES=4,[1]!_________OCT1,IF([1]!MES=5,[1]!_________NOV1,IF([1]!MES=6,[1]!DIC))))))</definedName>
    <definedName name="gfddd" localSheetId="1">+IF([2]!MES=1,[2]!ddd,IF([2]!MES=2,[2]!_________SEP1,IF([2]!MES=3,[2]!_________OCT1,IF([2]!MES=4,[2]!_________OCT1,IF([2]!MES=5,[2]!_________NOV1,IF([2]!MES=6,[2]!DIC))))))</definedName>
    <definedName name="gfddd" localSheetId="4">+IF([2]!MES=1,[2]!ddd,IF([2]!MES=2,[2]!_________SEP1,IF([2]!MES=3,[2]!_________OCT1,IF([2]!MES=4,[2]!_________OCT1,IF([2]!MES=5,[2]!_________NOV1,IF([2]!MES=6,[2]!DIC))))))</definedName>
    <definedName name="gfddd" localSheetId="5">+IF([2]!MES=1,[2]!ddd,IF([2]!MES=2,[2]!_________SEP1,IF([2]!MES=3,[2]!_________OCT1,IF([2]!MES=4,[2]!_________OCT1,IF([2]!MES=5,[2]!_________NOV1,IF([2]!MES=6,[2]!DIC))))))</definedName>
    <definedName name="gfddd" localSheetId="6">+IF([2]!MES=1,[2]!ddd,IF([2]!MES=2,[2]!_________SEP1,IF([2]!MES=3,[2]!_________OCT1,IF([2]!MES=4,[2]!_________OCT1,IF([2]!MES=5,[2]!_________NOV1,IF([2]!MES=6,[2]!DIC))))))</definedName>
    <definedName name="gfddd" localSheetId="7">+IF([3]!MES=1,[3]!ddd,IF([3]!MES=2,[3]!_________SEP1,IF([3]!MES=3,[3]!_________OCT1,IF([3]!MES=4,[3]!_________OCT1,IF([3]!MES=5,[3]!_________NOV1,IF([3]!MES=6,[3]!DIC))))))</definedName>
    <definedName name="gfddd" localSheetId="8">+IF([2]!MES=1,[2]!ddd,IF([2]!MES=2,[2]!_________SEP1,IF([2]!MES=3,[2]!_________OCT1,IF([2]!MES=4,[2]!_________OCT1,IF([2]!MES=5,[2]!_________NOV1,IF([2]!MES=6,[2]!DIC))))))</definedName>
    <definedName name="gfddd" localSheetId="9">+IF([3]!MES=1,[3]!ddd,IF([3]!MES=2,[3]!_________SEP1,IF([3]!MES=3,[3]!_________OCT1,IF([3]!MES=4,[3]!_________OCT1,IF([3]!MES=5,[3]!_________NOV1,IF([3]!MES=6,[3]!DIC))))))</definedName>
    <definedName name="ggg" localSheetId="0">[1]!FEB&amp;[1]!MAR&amp;[1]!ABR&amp;[1]!MAY&amp;[1]!JUN&amp;[1]!JUL</definedName>
    <definedName name="ggg" localSheetId="1">[2]!FEB&amp;[2]!MAR&amp;[2]!ABR&amp;[2]!MAY&amp;[2]!JUN&amp;[2]!JUL</definedName>
    <definedName name="ggg" localSheetId="4">[2]!FEB&amp;[2]!MAR&amp;[2]!ABR&amp;[2]!MAY&amp;[2]!JUN&amp;[2]!JUL</definedName>
    <definedName name="ggg" localSheetId="5">[2]!FEB&amp;[2]!MAR&amp;[2]!ABR&amp;[2]!MAY&amp;[2]!JUN&amp;[2]!JUL</definedName>
    <definedName name="ggg" localSheetId="6">[2]!FEB&amp;[2]!MAR&amp;[2]!ABR&amp;[2]!MAY&amp;[2]!JUN&amp;[2]!JUL</definedName>
    <definedName name="ggg" localSheetId="7">[3]!FEB&amp;[3]!MAR&amp;[3]!ABR&amp;[3]!MAY&amp;[3]!JUN&amp;[3]!JUL</definedName>
    <definedName name="ggg" localSheetId="8">[2]!FEB&amp;[2]!MAR&amp;[2]!ABR&amp;[2]!MAY&amp;[2]!JUN&amp;[2]!JUL</definedName>
    <definedName name="ggg" localSheetId="9">[3]!FEB&amp;[3]!MAR&amp;[3]!ABR&amp;[3]!MAY&amp;[3]!JUN&amp;[3]!JUL</definedName>
    <definedName name="GPRG02" localSheetId="0">#REF!</definedName>
    <definedName name="GPRG02" localSheetId="1">#REF!</definedName>
    <definedName name="GPRG02" localSheetId="3">#REF!</definedName>
    <definedName name="GPRG02" localSheetId="4">#REF!</definedName>
    <definedName name="GPRG02" localSheetId="5">#REF!</definedName>
    <definedName name="GPRG02" localSheetId="6">#REF!</definedName>
    <definedName name="GPRG02" localSheetId="7">#REF!</definedName>
    <definedName name="GPRG02" localSheetId="8">#REF!</definedName>
    <definedName name="GPRG02" localSheetId="9">#REF!</definedName>
    <definedName name="GPRG03" localSheetId="0">#REF!</definedName>
    <definedName name="GPRG03" localSheetId="1">#REF!</definedName>
    <definedName name="GPRG03" localSheetId="3">#REF!</definedName>
    <definedName name="GPRG03" localSheetId="4">#REF!</definedName>
    <definedName name="GPRG03" localSheetId="5">#REF!</definedName>
    <definedName name="GPRG03" localSheetId="6">#REF!</definedName>
    <definedName name="GPRG03" localSheetId="7">#REF!</definedName>
    <definedName name="GPRG03" localSheetId="8">#REF!</definedName>
    <definedName name="GPRG03" localSheetId="9">#REF!</definedName>
    <definedName name="GPRG04" localSheetId="0">#REF!</definedName>
    <definedName name="GPRG04" localSheetId="1">#REF!</definedName>
    <definedName name="GPRG04" localSheetId="3">#REF!</definedName>
    <definedName name="GPRG04" localSheetId="4">#REF!</definedName>
    <definedName name="GPRG04" localSheetId="5">#REF!</definedName>
    <definedName name="GPRG04" localSheetId="6">#REF!</definedName>
    <definedName name="GPRG04" localSheetId="7">#REF!</definedName>
    <definedName name="GPRG04" localSheetId="8">#REF!</definedName>
    <definedName name="GPRG04" localSheetId="9">#REF!</definedName>
    <definedName name="GPRG05" localSheetId="0">#REF!</definedName>
    <definedName name="GPRG05" localSheetId="1">#REF!</definedName>
    <definedName name="GPRG05" localSheetId="3">#REF!</definedName>
    <definedName name="GPRG05" localSheetId="4">#REF!</definedName>
    <definedName name="GPRG05" localSheetId="5">#REF!</definedName>
    <definedName name="GPRG05" localSheetId="6">#REF!</definedName>
    <definedName name="GPRG05" localSheetId="7">#REF!</definedName>
    <definedName name="GPRG05" localSheetId="8">#REF!</definedName>
    <definedName name="GPRG05" localSheetId="9">#REF!</definedName>
    <definedName name="GPRG06" localSheetId="0">#REF!</definedName>
    <definedName name="GPRG06" localSheetId="1">#REF!</definedName>
    <definedName name="GPRG06" localSheetId="3">#REF!</definedName>
    <definedName name="GPRG06" localSheetId="4">#REF!</definedName>
    <definedName name="GPRG06" localSheetId="5">#REF!</definedName>
    <definedName name="GPRG06" localSheetId="6">#REF!</definedName>
    <definedName name="GPRG06" localSheetId="7">#REF!</definedName>
    <definedName name="GPRG06" localSheetId="8">#REF!</definedName>
    <definedName name="GPRG06" localSheetId="9">#REF!</definedName>
    <definedName name="GPRG07" localSheetId="0">#REF!</definedName>
    <definedName name="GPRG07" localSheetId="1">#REF!</definedName>
    <definedName name="GPRG07" localSheetId="3">#REF!</definedName>
    <definedName name="GPRG07" localSheetId="4">#REF!</definedName>
    <definedName name="GPRG07" localSheetId="5">#REF!</definedName>
    <definedName name="GPRG07" localSheetId="6">#REF!</definedName>
    <definedName name="GPRG07" localSheetId="7">#REF!</definedName>
    <definedName name="GPRG07" localSheetId="8">#REF!</definedName>
    <definedName name="GPRG07" localSheetId="9">#REF!</definedName>
    <definedName name="GPRG08" localSheetId="0">#REF!</definedName>
    <definedName name="GPRG08" localSheetId="1">#REF!</definedName>
    <definedName name="GPRG08" localSheetId="3">#REF!</definedName>
    <definedName name="GPRG08" localSheetId="4">#REF!</definedName>
    <definedName name="GPRG08" localSheetId="5">#REF!</definedName>
    <definedName name="GPRG08" localSheetId="6">#REF!</definedName>
    <definedName name="GPRG08" localSheetId="7">#REF!</definedName>
    <definedName name="GPRG08" localSheetId="8">#REF!</definedName>
    <definedName name="GPRG08" localSheetId="9">#REF!</definedName>
    <definedName name="GPRG09" localSheetId="0">#REF!</definedName>
    <definedName name="GPRG09" localSheetId="1">#REF!</definedName>
    <definedName name="GPRG09" localSheetId="3">#REF!</definedName>
    <definedName name="GPRG09" localSheetId="4">#REF!</definedName>
    <definedName name="GPRG09" localSheetId="5">#REF!</definedName>
    <definedName name="GPRG09" localSheetId="6">#REF!</definedName>
    <definedName name="GPRG09" localSheetId="7">#REF!</definedName>
    <definedName name="GPRG09" localSheetId="8">#REF!</definedName>
    <definedName name="GPRG09" localSheetId="9">#REF!</definedName>
    <definedName name="GPRG10" localSheetId="0">#REF!</definedName>
    <definedName name="GPRG10" localSheetId="1">#REF!</definedName>
    <definedName name="GPRG10" localSheetId="3">#REF!</definedName>
    <definedName name="GPRG10" localSheetId="4">#REF!</definedName>
    <definedName name="GPRG10" localSheetId="5">#REF!</definedName>
    <definedName name="GPRG10" localSheetId="6">#REF!</definedName>
    <definedName name="GPRG10" localSheetId="7">#REF!</definedName>
    <definedName name="GPRG10" localSheetId="8">#REF!</definedName>
    <definedName name="GPRG10" localSheetId="9">#REF!</definedName>
    <definedName name="GPRG11" localSheetId="0">#REF!</definedName>
    <definedName name="GPRG11" localSheetId="1">#REF!</definedName>
    <definedName name="GPRG11" localSheetId="3">#REF!</definedName>
    <definedName name="GPRG11" localSheetId="4">#REF!</definedName>
    <definedName name="GPRG11" localSheetId="5">#REF!</definedName>
    <definedName name="GPRG11" localSheetId="6">#REF!</definedName>
    <definedName name="GPRG11" localSheetId="7">#REF!</definedName>
    <definedName name="GPRG11" localSheetId="8">#REF!</definedName>
    <definedName name="GPRG11" localSheetId="9">#REF!</definedName>
    <definedName name="GPS" localSheetId="0">[11]BANPRO99!#REF!</definedName>
    <definedName name="GPS" localSheetId="1">[11]BANPRO99!#REF!</definedName>
    <definedName name="GPS" localSheetId="3">[11]BANPRO99!#REF!</definedName>
    <definedName name="GPS" localSheetId="4">[11]BANPRO99!#REF!</definedName>
    <definedName name="GPS" localSheetId="5">[11]BANPRO99!#REF!</definedName>
    <definedName name="GPS" localSheetId="6">[11]BANPRO99!#REF!</definedName>
    <definedName name="GPS" localSheetId="7">[11]BANPRO99!#REF!</definedName>
    <definedName name="GPS" localSheetId="8">[11]BANPRO99!#REF!</definedName>
    <definedName name="GPS" localSheetId="9">[11]BANPRO99!#REF!</definedName>
    <definedName name="GTtoNoProgRamos" localSheetId="1">'[33]GP Ramos'!$A$1:$N$11204</definedName>
    <definedName name="GTtoNoProgRamos">'[33]GP Ramos'!$A$1:$N$11204</definedName>
    <definedName name="HABERES">#N/A</definedName>
    <definedName name="HJK" localSheetId="0">[1]!ABR&amp;[1]!MAY&amp;[1]!JUN&amp;[1]!JUL&amp;[1]!AGO&amp;[1]!SEP</definedName>
    <definedName name="HJK" localSheetId="1">[2]!ABR&amp;[2]!MAY&amp;[2]!JUN&amp;[2]!JUL&amp;[2]!AGO&amp;[2]!SEP</definedName>
    <definedName name="HJK" localSheetId="4">[2]!ABR&amp;[2]!MAY&amp;[2]!JUN&amp;[2]!JUL&amp;[2]!AGO&amp;[2]!SEP</definedName>
    <definedName name="HJK" localSheetId="5">[2]!ABR&amp;[2]!MAY&amp;[2]!JUN&amp;[2]!JUL&amp;[2]!AGO&amp;[2]!SEP</definedName>
    <definedName name="HJK" localSheetId="6">[2]!ABR&amp;[2]!MAY&amp;[2]!JUN&amp;[2]!JUL&amp;[2]!AGO&amp;[2]!SEP</definedName>
    <definedName name="HJK" localSheetId="7">[3]!ABR&amp;[3]!MAY&amp;[3]!JUN&amp;[3]!JUL&amp;[3]!AGO&amp;[3]!SEP</definedName>
    <definedName name="HJK" localSheetId="8">[2]!ABR&amp;[2]!MAY&amp;[2]!JUN&amp;[2]!JUL&amp;[2]!AGO&amp;[2]!SEP</definedName>
    <definedName name="HJK" localSheetId="9">[3]!ABR&amp;[3]!MAY&amp;[3]!JUN&amp;[3]!JUL&amp;[3]!AGO&amp;[3]!SEP</definedName>
    <definedName name="hoja1" localSheetId="0">#REF!</definedName>
    <definedName name="hoja1" localSheetId="1">#REF!</definedName>
    <definedName name="hoja1" localSheetId="3">#REF!</definedName>
    <definedName name="hoja1" localSheetId="4">#REF!</definedName>
    <definedName name="hoja1" localSheetId="5">#REF!</definedName>
    <definedName name="hoja1" localSheetId="6">#REF!</definedName>
    <definedName name="hoja1" localSheetId="7">#REF!</definedName>
    <definedName name="hoja1" localSheetId="8">#REF!</definedName>
    <definedName name="hoja1" localSheetId="9">#REF!</definedName>
    <definedName name="hoja2" localSheetId="0">#REF!</definedName>
    <definedName name="hoja2" localSheetId="1">#REF!</definedName>
    <definedName name="hoja2" localSheetId="3">#REF!</definedName>
    <definedName name="hoja2" localSheetId="4">#REF!</definedName>
    <definedName name="hoja2" localSheetId="5">#REF!</definedName>
    <definedName name="hoja2" localSheetId="6">#REF!</definedName>
    <definedName name="hoja2" localSheetId="7">#REF!</definedName>
    <definedName name="hoja2" localSheetId="8">#REF!</definedName>
    <definedName name="hoja2" localSheetId="9">#REF!</definedName>
    <definedName name="hoja3" localSheetId="0">#REF!</definedName>
    <definedName name="hoja3" localSheetId="1">#REF!</definedName>
    <definedName name="hoja3" localSheetId="3">#REF!</definedName>
    <definedName name="hoja3" localSheetId="4">#REF!</definedName>
    <definedName name="hoja3" localSheetId="5">#REF!</definedName>
    <definedName name="hoja3" localSheetId="6">#REF!</definedName>
    <definedName name="hoja3" localSheetId="7">#REF!</definedName>
    <definedName name="hoja3" localSheetId="8">#REF!</definedName>
    <definedName name="hoja3" localSheetId="9">#REF!</definedName>
    <definedName name="hoja4" localSheetId="0">#REF!+#REF!</definedName>
    <definedName name="hoja4" localSheetId="1">#REF!+#REF!</definedName>
    <definedName name="hoja4" localSheetId="3">#REF!+#REF!</definedName>
    <definedName name="hoja4" localSheetId="4">#REF!+#REF!</definedName>
    <definedName name="hoja4" localSheetId="5">#REF!+#REF!</definedName>
    <definedName name="hoja4" localSheetId="6">#REF!+#REF!</definedName>
    <definedName name="hoja4" localSheetId="7">#REF!+#REF!</definedName>
    <definedName name="hoja4" localSheetId="8">#REF!+#REF!</definedName>
    <definedName name="hoja4" localSheetId="9">#REF!+#REF!</definedName>
    <definedName name="HT_1" localSheetId="0">#REF!</definedName>
    <definedName name="HT_1" localSheetId="1">#REF!</definedName>
    <definedName name="HT_1" localSheetId="3">#REF!</definedName>
    <definedName name="HT_1" localSheetId="4">#REF!</definedName>
    <definedName name="HT_1" localSheetId="5">#REF!</definedName>
    <definedName name="HT_1" localSheetId="6">#REF!</definedName>
    <definedName name="HT_1" localSheetId="7">#REF!</definedName>
    <definedName name="HT_1" localSheetId="8">#REF!</definedName>
    <definedName name="HT_1" localSheetId="9">#REF!</definedName>
    <definedName name="I" localSheetId="0">#REF!</definedName>
    <definedName name="I" localSheetId="1">#REF!</definedName>
    <definedName name="I" localSheetId="3">#REF!</definedName>
    <definedName name="I" localSheetId="4">#REF!</definedName>
    <definedName name="I" localSheetId="5">#REF!</definedName>
    <definedName name="I" localSheetId="6">#REF!</definedName>
    <definedName name="I" localSheetId="7">#REF!</definedName>
    <definedName name="I" localSheetId="8">#REF!</definedName>
    <definedName name="I" localSheetId="9">#REF!</definedName>
    <definedName name="iii" localSheetId="0">#REF!</definedName>
    <definedName name="iii" localSheetId="1">#REF!</definedName>
    <definedName name="iii" localSheetId="3">#REF!</definedName>
    <definedName name="iii" localSheetId="4">#REF!</definedName>
    <definedName name="iii" localSheetId="5">#REF!</definedName>
    <definedName name="iii" localSheetId="6">#REF!</definedName>
    <definedName name="iii" localSheetId="7">#REF!</definedName>
    <definedName name="iii" localSheetId="8">#REF!</definedName>
    <definedName name="iii" localSheetId="9">#REF!</definedName>
    <definedName name="IMP_APORTA" localSheetId="0">#REF!</definedName>
    <definedName name="IMP_APORTA" localSheetId="1">#REF!</definedName>
    <definedName name="IMP_APORTA" localSheetId="3">#REF!</definedName>
    <definedName name="IMP_APORTA" localSheetId="4">#REF!</definedName>
    <definedName name="IMP_APORTA" localSheetId="5">#REF!</definedName>
    <definedName name="IMP_APORTA" localSheetId="6">#REF!</definedName>
    <definedName name="IMP_APORTA" localSheetId="7">#REF!</definedName>
    <definedName name="IMP_APORTA" localSheetId="8">#REF!</definedName>
    <definedName name="IMP_APORTA" localSheetId="9">#REF!</definedName>
    <definedName name="IMP_BRUTOT" localSheetId="0">#REF!</definedName>
    <definedName name="IMP_BRUTOT" localSheetId="1">#REF!</definedName>
    <definedName name="IMP_BRUTOT" localSheetId="3">#REF!</definedName>
    <definedName name="IMP_BRUTOT" localSheetId="4">#REF!</definedName>
    <definedName name="IMP_BRUTOT" localSheetId="5">#REF!</definedName>
    <definedName name="IMP_BRUTOT" localSheetId="6">#REF!</definedName>
    <definedName name="IMP_BRUTOT" localSheetId="7">#REF!</definedName>
    <definedName name="IMP_BRUTOT" localSheetId="8">#REF!</definedName>
    <definedName name="IMP_BRUTOT" localSheetId="9">#REF!</definedName>
    <definedName name="imp_control" localSheetId="0">#REF!</definedName>
    <definedName name="imp_control" localSheetId="1">#REF!</definedName>
    <definedName name="imp_control" localSheetId="3">#REF!</definedName>
    <definedName name="imp_control" localSheetId="4">#REF!</definedName>
    <definedName name="imp_control" localSheetId="5">#REF!</definedName>
    <definedName name="imp_control" localSheetId="6">#REF!</definedName>
    <definedName name="imp_control" localSheetId="7">#REF!</definedName>
    <definedName name="imp_control" localSheetId="8">#REF!</definedName>
    <definedName name="imp_control" localSheetId="9">#REF!</definedName>
    <definedName name="Imprimir_área_IM" localSheetId="0">#REF!</definedName>
    <definedName name="Imprimir_área_IM" localSheetId="1">#REF!</definedName>
    <definedName name="Imprimir_área_IM" localSheetId="3">#REF!</definedName>
    <definedName name="Imprimir_área_IM" localSheetId="4">#REF!</definedName>
    <definedName name="Imprimir_área_IM" localSheetId="5">#REF!</definedName>
    <definedName name="Imprimir_área_IM" localSheetId="6">#REF!</definedName>
    <definedName name="Imprimir_área_IM" localSheetId="7">#REF!</definedName>
    <definedName name="Imprimir_área_IM" localSheetId="8">#REF!</definedName>
    <definedName name="Imprimir_área_IM" localSheetId="9">#REF!</definedName>
    <definedName name="IMSS96" localSheetId="0">#REF!</definedName>
    <definedName name="IMSS96" localSheetId="1">#REF!</definedName>
    <definedName name="IMSS96" localSheetId="3">#REF!</definedName>
    <definedName name="IMSS96" localSheetId="4">#REF!</definedName>
    <definedName name="IMSS96" localSheetId="5">#REF!</definedName>
    <definedName name="IMSS96" localSheetId="6">#REF!</definedName>
    <definedName name="IMSS96" localSheetId="7">#REF!</definedName>
    <definedName name="IMSS96" localSheetId="8">#REF!</definedName>
    <definedName name="IMSS96" localSheetId="9">#REF!</definedName>
    <definedName name="IMSSE" localSheetId="1">'[20] '!$Z$99:$AE$143</definedName>
    <definedName name="IMSSE">'[20] '!$Z$99:$AE$143</definedName>
    <definedName name="IMSSM" localSheetId="1">'[20] '!$Z$51:$AE$95</definedName>
    <definedName name="IMSSM">'[20] '!$Z$51:$AE$95</definedName>
    <definedName name="IMSSO" localSheetId="1">'[20] '!$Z$3:$AE$47</definedName>
    <definedName name="IMSSO">'[20] '!$Z$3:$AE$47</definedName>
    <definedName name="ISSSTE96" localSheetId="0">#REF!</definedName>
    <definedName name="ISSSTE96" localSheetId="1">#REF!</definedName>
    <definedName name="ISSSTE96" localSheetId="3">#REF!</definedName>
    <definedName name="ISSSTE96" localSheetId="4">#REF!</definedName>
    <definedName name="ISSSTE96" localSheetId="5">#REF!</definedName>
    <definedName name="ISSSTE96" localSheetId="6">#REF!</definedName>
    <definedName name="ISSSTE96" localSheetId="7">#REF!</definedName>
    <definedName name="ISSSTE96" localSheetId="8">#REF!</definedName>
    <definedName name="ISSSTE96" localSheetId="9">#REF!</definedName>
    <definedName name="ISSSTEE" localSheetId="1">'[20] '!$T$99:$Y$143</definedName>
    <definedName name="ISSSTEE">'[20] '!$T$99:$Y$143</definedName>
    <definedName name="ISSSTEM" localSheetId="1">'[20] '!$T$51:$Y$95</definedName>
    <definedName name="ISSSTEM">'[20] '!$T$51:$Y$95</definedName>
    <definedName name="ISSSTEO" localSheetId="1">'[20] '!$T$3:$Y$47</definedName>
    <definedName name="ISSSTEO">'[20] '!$T$3:$Y$47</definedName>
    <definedName name="IV" localSheetId="0">[11]BANPRO99!#REF!</definedName>
    <definedName name="IV" localSheetId="1">[11]BANPRO99!#REF!</definedName>
    <definedName name="IV" localSheetId="3">[11]BANPRO99!#REF!</definedName>
    <definedName name="IV" localSheetId="4">[11]BANPRO99!#REF!</definedName>
    <definedName name="IV" localSheetId="5">[11]BANPRO99!#REF!</definedName>
    <definedName name="IV" localSheetId="6">[11]BANPRO99!#REF!</definedName>
    <definedName name="IV" localSheetId="7">[11]BANPRO99!#REF!</definedName>
    <definedName name="IV" localSheetId="8">[11]BANPRO99!#REF!</definedName>
    <definedName name="IV" localSheetId="9">[11]BANPRO99!#REF!</definedName>
    <definedName name="jjj" localSheetId="0">#REF!</definedName>
    <definedName name="jjj" localSheetId="1">#REF!</definedName>
    <definedName name="jjj" localSheetId="3">#REF!</definedName>
    <definedName name="jjj" localSheetId="4">#REF!</definedName>
    <definedName name="jjj" localSheetId="5">#REF!</definedName>
    <definedName name="jjj" localSheetId="6">#REF!</definedName>
    <definedName name="jjj" localSheetId="7">#REF!</definedName>
    <definedName name="jjj" localSheetId="8">#REF!</definedName>
    <definedName name="jjj" localSheetId="9">#REF!</definedName>
    <definedName name="JUL">"; JULIO.- "&amp;TEXT([13]edofza07!$C$24,"#,##0")</definedName>
    <definedName name="JULIO" localSheetId="0">[1]!FEB&amp;[1]!MAR&amp;[1]!ABR&amp;[1]!MAY&amp;[1]!JUN&amp;[1]!JUL</definedName>
    <definedName name="JULIO" localSheetId="1">[2]!FEB&amp;[2]!MAR&amp;[2]!ABR&amp;[2]!MAY&amp;[2]!JUN&amp;[2]!JUL</definedName>
    <definedName name="JULIO" localSheetId="4">[2]!FEB&amp;[2]!MAR&amp;[2]!ABR&amp;[2]!MAY&amp;[2]!JUN&amp;[2]!JUL</definedName>
    <definedName name="JULIO" localSheetId="5">[2]!FEB&amp;[2]!MAR&amp;[2]!ABR&amp;[2]!MAY&amp;[2]!JUN&amp;[2]!JUL</definedName>
    <definedName name="JULIO" localSheetId="6">[2]!FEB&amp;[2]!MAR&amp;[2]!ABR&amp;[2]!MAY&amp;[2]!JUN&amp;[2]!JUL</definedName>
    <definedName name="JULIO" localSheetId="7">[3]!FEB&amp;[3]!MAR&amp;[3]!ABR&amp;[3]!MAY&amp;[3]!JUN&amp;[3]!JUL</definedName>
    <definedName name="JULIO" localSheetId="8">[2]!FEB&amp;[2]!MAR&amp;[2]!ABR&amp;[2]!MAY&amp;[2]!JUN&amp;[2]!JUL</definedName>
    <definedName name="JULIO" localSheetId="9">[3]!FEB&amp;[3]!MAR&amp;[3]!ABR&amp;[3]!MAY&amp;[3]!JUN&amp;[3]!JUL</definedName>
    <definedName name="JUN">"; JUNIO.- "&amp;TEXT([13]edofza06!$C$24,"#,##0")</definedName>
    <definedName name="kkk" localSheetId="0">#REF!</definedName>
    <definedName name="kkk" localSheetId="1">#REF!</definedName>
    <definedName name="kkk" localSheetId="3">#REF!</definedName>
    <definedName name="kkk" localSheetId="4">#REF!</definedName>
    <definedName name="kkk" localSheetId="5">#REF!</definedName>
    <definedName name="kkk" localSheetId="6">#REF!</definedName>
    <definedName name="kkk" localSheetId="7">#REF!</definedName>
    <definedName name="kkk" localSheetId="8">#REF!</definedName>
    <definedName name="kkk" localSheetId="9">#REF!</definedName>
    <definedName name="lfc" localSheetId="0">+TEXT(IF(AND(OR(DAY([1]!FECHA)&gt;=1,DAY([1]!FECHA)&lt;=10),MONTH([1]!FECHA)=1),YEAR([1]!FECHA)-1,YEAR([1]!FECHA)),"0")</definedName>
    <definedName name="lfc" localSheetId="1">+TEXT(IF(AND(OR(DAY([2]!FECHA)&gt;=1,DAY([2]!FECHA)&lt;=10),MONTH([2]!FECHA)=1),YEAR([2]!FECHA)-1,YEAR([2]!FECHA)),"0")</definedName>
    <definedName name="lfc" localSheetId="4">+TEXT(IF(AND(OR(DAY([2]!FECHA)&gt;=1,DAY([2]!FECHA)&lt;=10),MONTH([2]!FECHA)=1),YEAR([2]!FECHA)-1,YEAR([2]!FECHA)),"0")</definedName>
    <definedName name="lfc" localSheetId="5">+TEXT(IF(AND(OR(DAY([2]!FECHA)&gt;=1,DAY([2]!FECHA)&lt;=10),MONTH([2]!FECHA)=1),YEAR([2]!FECHA)-1,YEAR([2]!FECHA)),"0")</definedName>
    <definedName name="lfc" localSheetId="6">+TEXT(IF(AND(OR(DAY([2]!FECHA)&gt;=1,DAY([2]!FECHA)&lt;=10),MONTH([2]!FECHA)=1),YEAR([2]!FECHA)-1,YEAR([2]!FECHA)),"0")</definedName>
    <definedName name="lfc" localSheetId="7">+TEXT(IF(AND(OR(DAY([3]!FECHA)&gt;=1,DAY([3]!FECHA)&lt;=10),MONTH([3]!FECHA)=1),YEAR([3]!FECHA)-1,YEAR([3]!FECHA)),"0")</definedName>
    <definedName name="lfc" localSheetId="8">+TEXT(IF(AND(OR(DAY([2]!FECHA)&gt;=1,DAY([2]!FECHA)&lt;=10),MONTH([2]!FECHA)=1),YEAR([2]!FECHA)-1,YEAR([2]!FECHA)),"0")</definedName>
    <definedName name="lfc" localSheetId="9">+TEXT(IF(AND(OR(DAY([3]!FECHA)&gt;=1,DAY([3]!FECHA)&lt;=10),MONTH([3]!FECHA)=1),YEAR([3]!FECHA)-1,YEAR([3]!FECHA)),"0")</definedName>
    <definedName name="LFCE" localSheetId="1">'[20] '!$N$99:$S$143</definedName>
    <definedName name="LFCE">'[20] '!$N$99:$S$143</definedName>
    <definedName name="LFCM" localSheetId="1">'[20] '!$N$51:$S$95</definedName>
    <definedName name="LFCM">'[20] '!$N$51:$S$95</definedName>
    <definedName name="LFCO" localSheetId="1">'[20] '!$N$3:$S$47</definedName>
    <definedName name="LFCO">'[20] '!$N$3:$S$47</definedName>
    <definedName name="lll" localSheetId="0">[1]!OCT&amp;[1]!NOV&amp;[1]!DIC</definedName>
    <definedName name="lll" localSheetId="1">[2]!OCT&amp;[2]!NOV&amp;[2]!DIC</definedName>
    <definedName name="lll" localSheetId="4">[2]!OCT&amp;[2]!NOV&amp;[2]!DIC</definedName>
    <definedName name="lll" localSheetId="5">[2]!OCT&amp;[2]!NOV&amp;[2]!DIC</definedName>
    <definedName name="lll" localSheetId="6">[2]!OCT&amp;[2]!NOV&amp;[2]!DIC</definedName>
    <definedName name="lll" localSheetId="7">[3]!OCT&amp;[3]!NOV&amp;[3]!DIC</definedName>
    <definedName name="lll" localSheetId="8">[2]!OCT&amp;[2]!NOV&amp;[2]!DIC</definedName>
    <definedName name="lll" localSheetId="9">[3]!OCT&amp;[3]!NOV&amp;[3]!DIC</definedName>
    <definedName name="LOTE96" localSheetId="0">#REF!</definedName>
    <definedName name="LOTE96" localSheetId="1">#REF!</definedName>
    <definedName name="LOTE96" localSheetId="3">#REF!</definedName>
    <definedName name="LOTE96" localSheetId="4">#REF!</definedName>
    <definedName name="LOTE96" localSheetId="5">#REF!</definedName>
    <definedName name="LOTE96" localSheetId="6">#REF!</definedName>
    <definedName name="LOTE96" localSheetId="7">#REF!</definedName>
    <definedName name="LOTE96" localSheetId="8">#REF!</definedName>
    <definedName name="LOTE96" localSheetId="9">#REF!</definedName>
    <definedName name="LUCY">#N/A</definedName>
    <definedName name="LYFC96" localSheetId="0">#REF!</definedName>
    <definedName name="LYFC96" localSheetId="1">#REF!</definedName>
    <definedName name="LYFC96" localSheetId="3">#REF!</definedName>
    <definedName name="LYFC96" localSheetId="4">#REF!</definedName>
    <definedName name="LYFC96" localSheetId="5">#REF!</definedName>
    <definedName name="LYFC96" localSheetId="6">#REF!</definedName>
    <definedName name="LYFC96" localSheetId="7">#REF!</definedName>
    <definedName name="LYFC96" localSheetId="8">#REF!</definedName>
    <definedName name="LYFC96" localSheetId="9">#REF!</definedName>
    <definedName name="m" localSheetId="0">[1]!MAR&amp;[1]!ABR&amp;[1]!MAY&amp;[1]!JUN&amp;[1]!JUL&amp;[1]!AGO</definedName>
    <definedName name="m" localSheetId="1">[2]!MAR&amp;[2]!ABR&amp;[2]!MAY&amp;[2]!JUN&amp;[2]!JUL&amp;[2]!AGO</definedName>
    <definedName name="m" localSheetId="4">[2]!MAR&amp;[2]!ABR&amp;[2]!MAY&amp;[2]!JUN&amp;[2]!JUL&amp;[2]!AGO</definedName>
    <definedName name="m" localSheetId="5">[2]!MAR&amp;[2]!ABR&amp;[2]!MAY&amp;[2]!JUN&amp;[2]!JUL&amp;[2]!AGO</definedName>
    <definedName name="m" localSheetId="6">[2]!MAR&amp;[2]!ABR&amp;[2]!MAY&amp;[2]!JUN&amp;[2]!JUL&amp;[2]!AGO</definedName>
    <definedName name="m" localSheetId="7">[3]!MAR&amp;[3]!ABR&amp;[3]!MAY&amp;[3]!JUN&amp;[3]!JUL&amp;[3]!AGO</definedName>
    <definedName name="m" localSheetId="8">[2]!MAR&amp;[2]!ABR&amp;[2]!MAY&amp;[2]!JUN&amp;[2]!JUL&amp;[2]!AGO</definedName>
    <definedName name="m" localSheetId="9">[3]!MAR&amp;[3]!ABR&amp;[3]!MAY&amp;[3]!JUN&amp;[3]!JUL&amp;[3]!AGO</definedName>
    <definedName name="mamá">'[8]Premisas IMSS'!$M$14</definedName>
    <definedName name="maña">'[8]Premisas IMSS'!$M$13</definedName>
    <definedName name="MAR">"; MARZO.- "&amp;TEXT([13]edofza03!$C$24,"#,##0")</definedName>
    <definedName name="MARI">#N/A</definedName>
    <definedName name="MAS" localSheetId="1" hidden="1">{"Bruto",#N/A,FALSE,"CONV3T.XLS";"Neto",#N/A,FALSE,"CONV3T.XLS";"UnoB",#N/A,FALSE,"CONV3T.XLS";"Bruto",#N/A,FALSE,"CONV4T.XLS";"Neto",#N/A,FALSE,"CONV4T.XLS";"UnoB",#N/A,FALSE,"CONV4T.XLS"}</definedName>
    <definedName name="MAS" localSheetId="3" hidden="1">{"Bruto",#N/A,FALSE,"CONV3T.XLS";"Neto",#N/A,FALSE,"CONV3T.XLS";"UnoB",#N/A,FALSE,"CONV3T.XLS";"Bruto",#N/A,FALSE,"CONV4T.XLS";"Neto",#N/A,FALSE,"CONV4T.XLS";"UnoB",#N/A,FALSE,"CONV4T.XLS"}</definedName>
    <definedName name="MAS" localSheetId="4" hidden="1">{"Bruto",#N/A,FALSE,"CONV3T.XLS";"Neto",#N/A,FALSE,"CONV3T.XLS";"UnoB",#N/A,FALSE,"CONV3T.XLS";"Bruto",#N/A,FALSE,"CONV4T.XLS";"Neto",#N/A,FALSE,"CONV4T.XLS";"UnoB",#N/A,FALSE,"CONV4T.XLS"}</definedName>
    <definedName name="MAS" localSheetId="5" hidden="1">{"Bruto",#N/A,FALSE,"CONV3T.XLS";"Neto",#N/A,FALSE,"CONV3T.XLS";"UnoB",#N/A,FALSE,"CONV3T.XLS";"Bruto",#N/A,FALSE,"CONV4T.XLS";"Neto",#N/A,FALSE,"CONV4T.XLS";"UnoB",#N/A,FALSE,"CONV4T.XLS"}</definedName>
    <definedName name="MAS" localSheetId="6" hidden="1">{"Bruto",#N/A,FALSE,"CONV3T.XLS";"Neto",#N/A,FALSE,"CONV3T.XLS";"UnoB",#N/A,FALSE,"CONV3T.XLS";"Bruto",#N/A,FALSE,"CONV4T.XLS";"Neto",#N/A,FALSE,"CONV4T.XLS";"UnoB",#N/A,FALSE,"CONV4T.XLS"}</definedName>
    <definedName name="MAS" localSheetId="7" hidden="1">{"Bruto",#N/A,FALSE,"CONV3T.XLS";"Neto",#N/A,FALSE,"CONV3T.XLS";"UnoB",#N/A,FALSE,"CONV3T.XLS";"Bruto",#N/A,FALSE,"CONV4T.XLS";"Neto",#N/A,FALSE,"CONV4T.XLS";"UnoB",#N/A,FALSE,"CONV4T.XLS"}</definedName>
    <definedName name="MAS" localSheetId="8" hidden="1">{"Bruto",#N/A,FALSE,"CONV3T.XLS";"Neto",#N/A,FALSE,"CONV3T.XLS";"UnoB",#N/A,FALSE,"CONV3T.XLS";"Bruto",#N/A,FALSE,"CONV4T.XLS";"Neto",#N/A,FALSE,"CONV4T.XLS";"UnoB",#N/A,FALSE,"CONV4T.XLS"}</definedName>
    <definedName name="MAS" localSheetId="9" hidden="1">{"Bruto",#N/A,FALSE,"CONV3T.XLS";"Neto",#N/A,FALSE,"CONV3T.XLS";"UnoB",#N/A,FALSE,"CONV3T.XLS";"Bruto",#N/A,FALSE,"CONV4T.XLS";"Neto",#N/A,FALSE,"CONV4T.XLS";"UnoB",#N/A,FALSE,"CONV4T.XLS"}</definedName>
    <definedName name="MAY">"; MAYO.- "&amp;TEXT([13]edofza05!$C$24,"#,##0")</definedName>
    <definedName name="MES">[13]Hoja1!$A$3</definedName>
    <definedName name="Mesppto" localSheetId="0">#REF!</definedName>
    <definedName name="Mesppto" localSheetId="1">#REF!</definedName>
    <definedName name="Mesppto" localSheetId="3">#REF!</definedName>
    <definedName name="Mesppto" localSheetId="4">#REF!</definedName>
    <definedName name="Mesppto" localSheetId="5">#REF!</definedName>
    <definedName name="Mesppto" localSheetId="6">#REF!</definedName>
    <definedName name="Mesppto" localSheetId="7">#REF!</definedName>
    <definedName name="Mesppto" localSheetId="8">#REF!</definedName>
    <definedName name="Mesppto" localSheetId="9">#REF!</definedName>
    <definedName name="METAS" localSheetId="0">[11]BANPRO99!#REF!</definedName>
    <definedName name="METAS" localSheetId="1">[11]BANPRO99!#REF!</definedName>
    <definedName name="METAS" localSheetId="3">[11]BANPRO99!#REF!</definedName>
    <definedName name="METAS" localSheetId="4">[11]BANPRO99!#REF!</definedName>
    <definedName name="METAS" localSheetId="5">[11]BANPRO99!#REF!</definedName>
    <definedName name="METAS" localSheetId="6">[11]BANPRO99!#REF!</definedName>
    <definedName name="METAS" localSheetId="7">[11]BANPRO99!#REF!</definedName>
    <definedName name="METAS" localSheetId="8">[11]BANPRO99!#REF!</definedName>
    <definedName name="METAS" localSheetId="9">[11]BANPRO99!#REF!</definedName>
    <definedName name="Modif00" localSheetId="0">#REF!</definedName>
    <definedName name="Modif00" localSheetId="1">#REF!</definedName>
    <definedName name="Modif00" localSheetId="3">#REF!</definedName>
    <definedName name="Modif00" localSheetId="4">#REF!</definedName>
    <definedName name="Modif00" localSheetId="5">#REF!</definedName>
    <definedName name="Modif00" localSheetId="6">#REF!</definedName>
    <definedName name="Modif00" localSheetId="7">#REF!</definedName>
    <definedName name="Modif00" localSheetId="8">#REF!</definedName>
    <definedName name="Modif00" localSheetId="9">#REF!</definedName>
    <definedName name="mor" localSheetId="1" hidden="1">{"Bruto",#N/A,FALSE,"CONV3T.XLS";"Neto",#N/A,FALSE,"CONV3T.XLS";"UnoB",#N/A,FALSE,"CONV3T.XLS";"Bruto",#N/A,FALSE,"CONV4T.XLS";"Neto",#N/A,FALSE,"CONV4T.XLS";"UnoB",#N/A,FALSE,"CONV4T.XLS"}</definedName>
    <definedName name="mor" localSheetId="3" hidden="1">{"Bruto",#N/A,FALSE,"CONV3T.XLS";"Neto",#N/A,FALSE,"CONV3T.XLS";"UnoB",#N/A,FALSE,"CONV3T.XLS";"Bruto",#N/A,FALSE,"CONV4T.XLS";"Neto",#N/A,FALSE,"CONV4T.XLS";"UnoB",#N/A,FALSE,"CONV4T.XLS"}</definedName>
    <definedName name="mor" localSheetId="4" hidden="1">{"Bruto",#N/A,FALSE,"CONV3T.XLS";"Neto",#N/A,FALSE,"CONV3T.XLS";"UnoB",#N/A,FALSE,"CONV3T.XLS";"Bruto",#N/A,FALSE,"CONV4T.XLS";"Neto",#N/A,FALSE,"CONV4T.XLS";"UnoB",#N/A,FALSE,"CONV4T.XLS"}</definedName>
    <definedName name="mor" localSheetId="5" hidden="1">{"Bruto",#N/A,FALSE,"CONV3T.XLS";"Neto",#N/A,FALSE,"CONV3T.XLS";"UnoB",#N/A,FALSE,"CONV3T.XLS";"Bruto",#N/A,FALSE,"CONV4T.XLS";"Neto",#N/A,FALSE,"CONV4T.XLS";"UnoB",#N/A,FALSE,"CONV4T.XLS"}</definedName>
    <definedName name="mor" localSheetId="6" hidden="1">{"Bruto",#N/A,FALSE,"CONV3T.XLS";"Neto",#N/A,FALSE,"CONV3T.XLS";"UnoB",#N/A,FALSE,"CONV3T.XLS";"Bruto",#N/A,FALSE,"CONV4T.XLS";"Neto",#N/A,FALSE,"CONV4T.XLS";"UnoB",#N/A,FALSE,"CONV4T.XLS"}</definedName>
    <definedName name="mor" localSheetId="7" hidden="1">{"Bruto",#N/A,FALSE,"CONV3T.XLS";"Neto",#N/A,FALSE,"CONV3T.XLS";"UnoB",#N/A,FALSE,"CONV3T.XLS";"Bruto",#N/A,FALSE,"CONV4T.XLS";"Neto",#N/A,FALSE,"CONV4T.XLS";"UnoB",#N/A,FALSE,"CONV4T.XLS"}</definedName>
    <definedName name="mor" localSheetId="8" hidden="1">{"Bruto",#N/A,FALSE,"CONV3T.XLS";"Neto",#N/A,FALSE,"CONV3T.XLS";"UnoB",#N/A,FALSE,"CONV3T.XLS";"Bruto",#N/A,FALSE,"CONV4T.XLS";"Neto",#N/A,FALSE,"CONV4T.XLS";"UnoB",#N/A,FALSE,"CONV4T.XLS"}</definedName>
    <definedName name="mor" localSheetId="9" hidden="1">{"Bruto",#N/A,FALSE,"CONV3T.XLS";"Neto",#N/A,FALSE,"CONV3T.XLS";"UnoB",#N/A,FALSE,"CONV3T.XLS";"Bruto",#N/A,FALSE,"CONV4T.XLS";"Neto",#N/A,FALSE,"CONV4T.XLS";"UnoB",#N/A,FALSE,"CONV4T.XLS"}</definedName>
    <definedName name="mtr">'[8]Premisas IMSS'!$M$15</definedName>
    <definedName name="mun" localSheetId="0">[1]!ABR&amp;[1]!MAY&amp;[1]!JUN&amp;[1]!JUL&amp;[1]!AGO&amp;[1]!SEP</definedName>
    <definedName name="mun" localSheetId="1">[2]!ABR&amp;[2]!MAY&amp;[2]!JUN&amp;[2]!JUL&amp;[2]!AGO&amp;[2]!SEP</definedName>
    <definedName name="mun" localSheetId="4">[2]!ABR&amp;[2]!MAY&amp;[2]!JUN&amp;[2]!JUL&amp;[2]!AGO&amp;[2]!SEP</definedName>
    <definedName name="mun" localSheetId="5">[2]!ABR&amp;[2]!MAY&amp;[2]!JUN&amp;[2]!JUL&amp;[2]!AGO&amp;[2]!SEP</definedName>
    <definedName name="mun" localSheetId="6">[2]!ABR&amp;[2]!MAY&amp;[2]!JUN&amp;[2]!JUL&amp;[2]!AGO&amp;[2]!SEP</definedName>
    <definedName name="mun" localSheetId="7">[3]!ABR&amp;[3]!MAY&amp;[3]!JUN&amp;[3]!JUL&amp;[3]!AGO&amp;[3]!SEP</definedName>
    <definedName name="mun" localSheetId="8">[2]!ABR&amp;[2]!MAY&amp;[2]!JUN&amp;[2]!JUL&amp;[2]!AGO&amp;[2]!SEP</definedName>
    <definedName name="mun" localSheetId="9">[3]!ABR&amp;[3]!MAY&amp;[3]!JUN&amp;[3]!JUL&amp;[3]!AGO&amp;[3]!SEP</definedName>
    <definedName name="NINGUNO" localSheetId="0">[1]!SEP&amp;[1]!OCT&amp;[1]!NOV&amp;[1]!DIC</definedName>
    <definedName name="NINGUNO" localSheetId="1">[2]!SEP&amp;[2]!OCT&amp;[2]!NOV&amp;[2]!DIC</definedName>
    <definedName name="NINGUNO" localSheetId="4">[2]!SEP&amp;[2]!OCT&amp;[2]!NOV&amp;[2]!DIC</definedName>
    <definedName name="NINGUNO" localSheetId="5">[2]!SEP&amp;[2]!OCT&amp;[2]!NOV&amp;[2]!DIC</definedName>
    <definedName name="NINGUNO" localSheetId="6">[2]!SEP&amp;[2]!OCT&amp;[2]!NOV&amp;[2]!DIC</definedName>
    <definedName name="NINGUNO" localSheetId="7">[3]!SEP&amp;[3]!OCT&amp;[3]!NOV&amp;[3]!DIC</definedName>
    <definedName name="NINGUNO" localSheetId="8">[2]!SEP&amp;[2]!OCT&amp;[2]!NOV&amp;[2]!DIC</definedName>
    <definedName name="NINGUNO" localSheetId="9">[3]!SEP&amp;[3]!OCT&amp;[3]!NOV&amp;[3]!DIC</definedName>
    <definedName name="NIV">#N/A</definedName>
    <definedName name="NOV">"; NOVIEMBRE.- "&amp;TEXT([13]edofza11!$C$45,"#,##0")</definedName>
    <definedName name="nuevo" localSheetId="0" hidden="1">#REF!</definedName>
    <definedName name="nuevo" localSheetId="1" hidden="1">#REF!</definedName>
    <definedName name="nuevo" localSheetId="3" hidden="1">#REF!</definedName>
    <definedName name="nuevo" localSheetId="4" hidden="1">#REF!</definedName>
    <definedName name="nuevo" localSheetId="5" hidden="1">#REF!</definedName>
    <definedName name="nuevo" localSheetId="6" hidden="1">#REF!</definedName>
    <definedName name="nuevo" localSheetId="7" hidden="1">#REF!</definedName>
    <definedName name="nuevo" localSheetId="8" hidden="1">#REF!</definedName>
    <definedName name="nuevo" localSheetId="9" hidden="1">#REF!</definedName>
    <definedName name="ñ" localSheetId="0">+TEXT(IF(AND(OR(DAY([1]!FECHA)&gt;=1,DAY([1]!FECHA)&lt;=10),MONTH([1]!FECHA)=1),YEAR([1]!FECHA)-1,YEAR([1]!FECHA)),"0")</definedName>
    <definedName name="ñ" localSheetId="1">+TEXT(IF(AND(OR(DAY([2]!FECHA)&gt;=1,DAY([2]!FECHA)&lt;=10),MONTH([2]!FECHA)=1),YEAR([2]!FECHA)-1,YEAR([2]!FECHA)),"0")</definedName>
    <definedName name="ñ" localSheetId="4">+TEXT(IF(AND(OR(DAY([2]!FECHA)&gt;=1,DAY([2]!FECHA)&lt;=10),MONTH([2]!FECHA)=1),YEAR([2]!FECHA)-1,YEAR([2]!FECHA)),"0")</definedName>
    <definedName name="ñ" localSheetId="5">+TEXT(IF(AND(OR(DAY([2]!FECHA)&gt;=1,DAY([2]!FECHA)&lt;=10),MONTH([2]!FECHA)=1),YEAR([2]!FECHA)-1,YEAR([2]!FECHA)),"0")</definedName>
    <definedName name="ñ" localSheetId="6">+TEXT(IF(AND(OR(DAY([2]!FECHA)&gt;=1,DAY([2]!FECHA)&lt;=10),MONTH([2]!FECHA)=1),YEAR([2]!FECHA)-1,YEAR([2]!FECHA)),"0")</definedName>
    <definedName name="ñ" localSheetId="7">+TEXT(IF(AND(OR(DAY([3]!FECHA)&gt;=1,DAY([3]!FECHA)&lt;=10),MONTH([3]!FECHA)=1),YEAR([3]!FECHA)-1,YEAR([3]!FECHA)),"0")</definedName>
    <definedName name="ñ" localSheetId="8">+TEXT(IF(AND(OR(DAY([2]!FECHA)&gt;=1,DAY([2]!FECHA)&lt;=10),MONTH([2]!FECHA)=1),YEAR([2]!FECHA)-1,YEAR([2]!FECHA)),"0")</definedName>
    <definedName name="ñ" localSheetId="9">+TEXT(IF(AND(OR(DAY([3]!FECHA)&gt;=1,DAY([3]!FECHA)&lt;=10),MONTH([3]!FECHA)=1),YEAR([3]!FECHA)-1,YEAR([3]!FECHA)),"0")</definedName>
    <definedName name="ÑÑÑ" localSheetId="0">[1]!AGO&amp;[1]!SEP&amp;[1]!OCT&amp;[1]!NOV&amp;[1]!DIC</definedName>
    <definedName name="ÑÑÑ" localSheetId="1">[2]!AGO&amp;[2]!SEP&amp;[2]!OCT&amp;[2]!NOV&amp;[2]!DIC</definedName>
    <definedName name="ÑÑÑ" localSheetId="4">[2]!AGO&amp;[2]!SEP&amp;[2]!OCT&amp;[2]!NOV&amp;[2]!DIC</definedName>
    <definedName name="ÑÑÑ" localSheetId="5">[2]!AGO&amp;[2]!SEP&amp;[2]!OCT&amp;[2]!NOV&amp;[2]!DIC</definedName>
    <definedName name="ÑÑÑ" localSheetId="6">[2]!AGO&amp;[2]!SEP&amp;[2]!OCT&amp;[2]!NOV&amp;[2]!DIC</definedName>
    <definedName name="ÑÑÑ" localSheetId="7">[3]!AGO&amp;[3]!SEP&amp;[3]!OCT&amp;[3]!NOV&amp;[3]!DIC</definedName>
    <definedName name="ÑÑÑ" localSheetId="8">[2]!AGO&amp;[2]!SEP&amp;[2]!OCT&amp;[2]!NOV&amp;[2]!DIC</definedName>
    <definedName name="ÑÑÑ" localSheetId="9">[3]!AGO&amp;[3]!SEP&amp;[3]!OCT&amp;[3]!NOV&amp;[3]!DIC</definedName>
    <definedName name="OBRA_DEF">#N/A</definedName>
    <definedName name="OCT">"; OCTUBRE.- "&amp;TEXT([13]edofza10!$C$24,"#,##0")</definedName>
    <definedName name="oic">[34]oics!$C$2:$D$21</definedName>
    <definedName name="oooo" localSheetId="0">#REF!</definedName>
    <definedName name="oooo" localSheetId="1">#REF!</definedName>
    <definedName name="oooo" localSheetId="3">#REF!</definedName>
    <definedName name="oooo" localSheetId="4">#REF!</definedName>
    <definedName name="oooo" localSheetId="5">#REF!</definedName>
    <definedName name="oooo" localSheetId="6">#REF!</definedName>
    <definedName name="oooo" localSheetId="7">#REF!</definedName>
    <definedName name="oooo" localSheetId="8">#REF!</definedName>
    <definedName name="oooo" localSheetId="9">#REF!</definedName>
    <definedName name="p" localSheetId="0">[35]SPC!#REF!</definedName>
    <definedName name="p" localSheetId="1">[35]SPC!#REF!</definedName>
    <definedName name="p" localSheetId="3">[35]SPC!#REF!</definedName>
    <definedName name="p" localSheetId="4">[35]SPC!#REF!</definedName>
    <definedName name="p" localSheetId="5">[35]SPC!#REF!</definedName>
    <definedName name="p" localSheetId="6">[35]SPC!#REF!</definedName>
    <definedName name="p" localSheetId="7">[35]SPC!#REF!</definedName>
    <definedName name="p" localSheetId="8">[35]SPC!#REF!</definedName>
    <definedName name="p" localSheetId="9">[35]SPC!#REF!</definedName>
    <definedName name="PAD" localSheetId="0">[11]BANPRO99!#REF!</definedName>
    <definedName name="PAD" localSheetId="1">[11]BANPRO99!#REF!</definedName>
    <definedName name="PAD" localSheetId="3">[11]BANPRO99!#REF!</definedName>
    <definedName name="PAD" localSheetId="4">[11]BANPRO99!#REF!</definedName>
    <definedName name="PAD" localSheetId="5">[11]BANPRO99!#REF!</definedName>
    <definedName name="PAD" localSheetId="6">[11]BANPRO99!#REF!</definedName>
    <definedName name="PAD" localSheetId="7">[11]BANPRO99!#REF!</definedName>
    <definedName name="PAD" localSheetId="8">[11]BANPRO99!#REF!</definedName>
    <definedName name="PAD" localSheetId="9">[11]BANPRO99!#REF!</definedName>
    <definedName name="paj" localSheetId="1" hidden="1">{"Bruto",#N/A,FALSE,"CONV3T.XLS";"Neto",#N/A,FALSE,"CONV3T.XLS";"UnoB",#N/A,FALSE,"CONV3T.XLS";"Bruto",#N/A,FALSE,"CONV4T.XLS";"Neto",#N/A,FALSE,"CONV4T.XLS";"UnoB",#N/A,FALSE,"CONV4T.XLS"}</definedName>
    <definedName name="paj" localSheetId="3" hidden="1">{"Bruto",#N/A,FALSE,"CONV3T.XLS";"Neto",#N/A,FALSE,"CONV3T.XLS";"UnoB",#N/A,FALSE,"CONV3T.XLS";"Bruto",#N/A,FALSE,"CONV4T.XLS";"Neto",#N/A,FALSE,"CONV4T.XLS";"UnoB",#N/A,FALSE,"CONV4T.XLS"}</definedName>
    <definedName name="paj" localSheetId="4" hidden="1">{"Bruto",#N/A,FALSE,"CONV3T.XLS";"Neto",#N/A,FALSE,"CONV3T.XLS";"UnoB",#N/A,FALSE,"CONV3T.XLS";"Bruto",#N/A,FALSE,"CONV4T.XLS";"Neto",#N/A,FALSE,"CONV4T.XLS";"UnoB",#N/A,FALSE,"CONV4T.XLS"}</definedName>
    <definedName name="paj" localSheetId="5" hidden="1">{"Bruto",#N/A,FALSE,"CONV3T.XLS";"Neto",#N/A,FALSE,"CONV3T.XLS";"UnoB",#N/A,FALSE,"CONV3T.XLS";"Bruto",#N/A,FALSE,"CONV4T.XLS";"Neto",#N/A,FALSE,"CONV4T.XLS";"UnoB",#N/A,FALSE,"CONV4T.XLS"}</definedName>
    <definedName name="paj" localSheetId="6" hidden="1">{"Bruto",#N/A,FALSE,"CONV3T.XLS";"Neto",#N/A,FALSE,"CONV3T.XLS";"UnoB",#N/A,FALSE,"CONV3T.XLS";"Bruto",#N/A,FALSE,"CONV4T.XLS";"Neto",#N/A,FALSE,"CONV4T.XLS";"UnoB",#N/A,FALSE,"CONV4T.XLS"}</definedName>
    <definedName name="paj" localSheetId="7" hidden="1">{"Bruto",#N/A,FALSE,"CONV3T.XLS";"Neto",#N/A,FALSE,"CONV3T.XLS";"UnoB",#N/A,FALSE,"CONV3T.XLS";"Bruto",#N/A,FALSE,"CONV4T.XLS";"Neto",#N/A,FALSE,"CONV4T.XLS";"UnoB",#N/A,FALSE,"CONV4T.XLS"}</definedName>
    <definedName name="paj" localSheetId="8" hidden="1">{"Bruto",#N/A,FALSE,"CONV3T.XLS";"Neto",#N/A,FALSE,"CONV3T.XLS";"UnoB",#N/A,FALSE,"CONV3T.XLS";"Bruto",#N/A,FALSE,"CONV4T.XLS";"Neto",#N/A,FALSE,"CONV4T.XLS";"UnoB",#N/A,FALSE,"CONV4T.XLS"}</definedName>
    <definedName name="paj" localSheetId="9" hidden="1">{"Bruto",#N/A,FALSE,"CONV3T.XLS";"Neto",#N/A,FALSE,"CONV3T.XLS";"UnoB",#N/A,FALSE,"CONV3T.XLS";"Bruto",#N/A,FALSE,"CONV4T.XLS";"Neto",#N/A,FALSE,"CONV4T.XLS";"UnoB",#N/A,FALSE,"CONV4T.XLS"}</definedName>
    <definedName name="papa">'[8]Premisas IMSS'!$M$15</definedName>
    <definedName name="PARTE" localSheetId="0">#REF!</definedName>
    <definedName name="PARTE" localSheetId="1">#REF!</definedName>
    <definedName name="PARTE" localSheetId="3">#REF!</definedName>
    <definedName name="PARTE" localSheetId="4">#REF!</definedName>
    <definedName name="PARTE" localSheetId="5">#REF!</definedName>
    <definedName name="PARTE" localSheetId="6">#REF!</definedName>
    <definedName name="PARTE" localSheetId="7">#REF!</definedName>
    <definedName name="PARTE" localSheetId="8">#REF!</definedName>
    <definedName name="PARTE" localSheetId="9">#REF!</definedName>
    <definedName name="PCONS" localSheetId="0">[11]BANPRO99!#REF!</definedName>
    <definedName name="PCONS" localSheetId="1">[11]BANPRO99!#REF!</definedName>
    <definedName name="PCONS" localSheetId="3">[11]BANPRO99!#REF!</definedName>
    <definedName name="PCONS" localSheetId="4">[11]BANPRO99!#REF!</definedName>
    <definedName name="PCONS" localSheetId="5">[11]BANPRO99!#REF!</definedName>
    <definedName name="PCONS" localSheetId="6">[11]BANPRO99!#REF!</definedName>
    <definedName name="PCONS" localSheetId="7">[11]BANPRO99!#REF!</definedName>
    <definedName name="PCONS" localSheetId="8">[11]BANPRO99!#REF!</definedName>
    <definedName name="PCONS" localSheetId="9">[11]BANPRO99!#REF!</definedName>
    <definedName name="pec" localSheetId="0">#REF!</definedName>
    <definedName name="pec" localSheetId="1">#REF!</definedName>
    <definedName name="pec" localSheetId="3">#REF!</definedName>
    <definedName name="pec" localSheetId="4">#REF!</definedName>
    <definedName name="pec" localSheetId="5">#REF!</definedName>
    <definedName name="pec" localSheetId="6">#REF!</definedName>
    <definedName name="pec" localSheetId="7">#REF!</definedName>
    <definedName name="pec" localSheetId="8">#REF!</definedName>
    <definedName name="pec" localSheetId="9">#REF!</definedName>
    <definedName name="pef" localSheetId="0">#REF!</definedName>
    <definedName name="pef" localSheetId="1">#REF!</definedName>
    <definedName name="pef" localSheetId="3">#REF!</definedName>
    <definedName name="pef" localSheetId="4">#REF!</definedName>
    <definedName name="pef" localSheetId="5">#REF!</definedName>
    <definedName name="pef" localSheetId="6">#REF!</definedName>
    <definedName name="pef" localSheetId="7">#REF!</definedName>
    <definedName name="pef" localSheetId="8">#REF!</definedName>
    <definedName name="pef" localSheetId="9">#REF!</definedName>
    <definedName name="PEMEXE" localSheetId="1">'[20] '!$B$99:$G$143</definedName>
    <definedName name="PEMEXE">'[20] '!$B$99:$G$143</definedName>
    <definedName name="PEMEXM" localSheetId="1">'[20] '!$B$51:$G$95</definedName>
    <definedName name="PEMEXM">'[20] '!$B$51:$G$95</definedName>
    <definedName name="PEMEXO" localSheetId="1">'[20] '!$B$3:$G$47</definedName>
    <definedName name="PEMEXO">'[20] '!$B$3:$G$47</definedName>
    <definedName name="PER_EST1">#N/A</definedName>
    <definedName name="PER_EST2">#N/A</definedName>
    <definedName name="PER_REAL1">#N/A</definedName>
    <definedName name="PER_REAL2">#N/A</definedName>
    <definedName name="PEyM" localSheetId="0">[11]BANPRO99!#REF!</definedName>
    <definedName name="PEyM" localSheetId="1">[11]BANPRO99!#REF!</definedName>
    <definedName name="PEyM" localSheetId="3">[11]BANPRO99!#REF!</definedName>
    <definedName name="PEyM" localSheetId="4">[11]BANPRO99!#REF!</definedName>
    <definedName name="PEyM" localSheetId="5">[11]BANPRO99!#REF!</definedName>
    <definedName name="PEyM" localSheetId="6">[11]BANPRO99!#REF!</definedName>
    <definedName name="PEyM" localSheetId="7">[11]BANPRO99!#REF!</definedName>
    <definedName name="PEyM" localSheetId="8">[11]BANPRO99!#REF!</definedName>
    <definedName name="PEyM" localSheetId="9">[11]BANPRO99!#REF!</definedName>
    <definedName name="PGPS" localSheetId="0">[11]BANPRO99!#REF!</definedName>
    <definedName name="PGPS" localSheetId="1">[11]BANPRO99!#REF!</definedName>
    <definedName name="PGPS" localSheetId="3">[11]BANPRO99!#REF!</definedName>
    <definedName name="PGPS" localSheetId="4">[11]BANPRO99!#REF!</definedName>
    <definedName name="PGPS" localSheetId="5">[11]BANPRO99!#REF!</definedName>
    <definedName name="PGPS" localSheetId="6">[11]BANPRO99!#REF!</definedName>
    <definedName name="PGPS" localSheetId="7">[11]BANPRO99!#REF!</definedName>
    <definedName name="PGPS" localSheetId="8">[11]BANPRO99!#REF!</definedName>
    <definedName name="PGPS" localSheetId="9">[11]BANPRO99!#REF!</definedName>
    <definedName name="PIBR" localSheetId="0">#REF!</definedName>
    <definedName name="PIBR" localSheetId="1">#REF!</definedName>
    <definedName name="PIBR" localSheetId="3">#REF!</definedName>
    <definedName name="PIBR" localSheetId="4">#REF!</definedName>
    <definedName name="PIBR" localSheetId="5">#REF!</definedName>
    <definedName name="PIBR" localSheetId="6">#REF!</definedName>
    <definedName name="PIBR" localSheetId="7">#REF!</definedName>
    <definedName name="PIBR" localSheetId="8">#REF!</definedName>
    <definedName name="PIBR" localSheetId="9">#REF!</definedName>
    <definedName name="PIV" localSheetId="0">[11]BANPRO99!#REF!</definedName>
    <definedName name="PIV" localSheetId="1">[11]BANPRO99!#REF!</definedName>
    <definedName name="PIV" localSheetId="3">[11]BANPRO99!#REF!</definedName>
    <definedName name="PIV" localSheetId="4">[11]BANPRO99!#REF!</definedName>
    <definedName name="PIV" localSheetId="5">[11]BANPRO99!#REF!</definedName>
    <definedName name="PIV" localSheetId="6">[11]BANPRO99!#REF!</definedName>
    <definedName name="PIV" localSheetId="7">[11]BANPRO99!#REF!</definedName>
    <definedName name="PIV" localSheetId="8">[11]BANPRO99!#REF!</definedName>
    <definedName name="PIV" localSheetId="9">[11]BANPRO99!#REF!</definedName>
    <definedName name="PLAZAS">#N/A</definedName>
    <definedName name="PLAZAS2">#N/A</definedName>
    <definedName name="POA" localSheetId="0">[1]!OCT&amp;[1]!NOV&amp;[1]!DIC</definedName>
    <definedName name="POA" localSheetId="1">[2]!OCT&amp;[2]!NOV&amp;[2]!DIC</definedName>
    <definedName name="POA" localSheetId="4">[2]!OCT&amp;[2]!NOV&amp;[2]!DIC</definedName>
    <definedName name="POA" localSheetId="5">[2]!OCT&amp;[2]!NOV&amp;[2]!DIC</definedName>
    <definedName name="POA" localSheetId="6">[2]!OCT&amp;[2]!NOV&amp;[2]!DIC</definedName>
    <definedName name="POA" localSheetId="7">[3]!OCT&amp;[3]!NOV&amp;[3]!DIC</definedName>
    <definedName name="POA" localSheetId="8">[2]!OCT&amp;[2]!NOV&amp;[2]!DIC</definedName>
    <definedName name="POA" localSheetId="9">[3]!OCT&amp;[3]!NOV&amp;[3]!DIC</definedName>
    <definedName name="POADO7" localSheetId="0">[1]!JUL&amp;[1]!AGO&amp;[1]!SEP&amp;[1]!OCT&amp;[1]!NOV</definedName>
    <definedName name="POADO7" localSheetId="1">[2]!JUL&amp;[2]!AGO&amp;[2]!SEP&amp;[2]!OCT&amp;[2]!NOV</definedName>
    <definedName name="POADO7" localSheetId="4">[2]!JUL&amp;[2]!AGO&amp;[2]!SEP&amp;[2]!OCT&amp;[2]!NOV</definedName>
    <definedName name="POADO7" localSheetId="5">[2]!JUL&amp;[2]!AGO&amp;[2]!SEP&amp;[2]!OCT&amp;[2]!NOV</definedName>
    <definedName name="POADO7" localSheetId="6">[2]!JUL&amp;[2]!AGO&amp;[2]!SEP&amp;[2]!OCT&amp;[2]!NOV</definedName>
    <definedName name="POADO7" localSheetId="7">[3]!JUL&amp;[3]!AGO&amp;[3]!SEP&amp;[3]!OCT&amp;[3]!NOV</definedName>
    <definedName name="POADO7" localSheetId="8">[2]!JUL&amp;[2]!AGO&amp;[2]!SEP&amp;[2]!OCT&amp;[2]!NOV</definedName>
    <definedName name="POADO7" localSheetId="9">[3]!JUL&amp;[3]!AGO&amp;[3]!SEP&amp;[3]!OCT&amp;[3]!NOV</definedName>
    <definedName name="porcentaje" localSheetId="0">'[21]BASE DEFINITIVA 2002'!#REF!</definedName>
    <definedName name="porcentaje" localSheetId="1">'[21]BASE DEFINITIVA 2002'!#REF!</definedName>
    <definedName name="porcentaje" localSheetId="3">'[21]BASE DEFINITIVA 2002'!#REF!</definedName>
    <definedName name="porcentaje" localSheetId="4">'[21]BASE DEFINITIVA 2002'!#REF!</definedName>
    <definedName name="porcentaje" localSheetId="5">'[21]BASE DEFINITIVA 2002'!#REF!</definedName>
    <definedName name="porcentaje" localSheetId="6">'[21]BASE DEFINITIVA 2002'!#REF!</definedName>
    <definedName name="porcentaje" localSheetId="7">'[21]BASE DEFINITIVA 2002'!#REF!</definedName>
    <definedName name="porcentaje" localSheetId="8">'[21]BASE DEFINITIVA 2002'!#REF!</definedName>
    <definedName name="porcentaje" localSheetId="9">'[21]BASE DEFINITIVA 2002'!#REF!</definedName>
    <definedName name="PP">[34]pps!$I$10:$J$1730</definedName>
    <definedName name="pppp" localSheetId="0">#REF!</definedName>
    <definedName name="pppp" localSheetId="1">#REF!</definedName>
    <definedName name="pppp" localSheetId="3">#REF!</definedName>
    <definedName name="pppp" localSheetId="4">#REF!</definedName>
    <definedName name="pppp" localSheetId="5">#REF!</definedName>
    <definedName name="pppp" localSheetId="6">#REF!</definedName>
    <definedName name="pppp" localSheetId="7">#REF!</definedName>
    <definedName name="pppp" localSheetId="8">#REF!</definedName>
    <definedName name="pppp" localSheetId="9">#REF!</definedName>
    <definedName name="PRCV" localSheetId="0">[11]BANPRO99!#REF!</definedName>
    <definedName name="PRCV" localSheetId="1">[11]BANPRO99!#REF!</definedName>
    <definedName name="PRCV" localSheetId="3">[11]BANPRO99!#REF!</definedName>
    <definedName name="PRCV" localSheetId="4">[11]BANPRO99!#REF!</definedName>
    <definedName name="PRCV" localSheetId="5">[11]BANPRO99!#REF!</definedName>
    <definedName name="PRCV" localSheetId="6">[11]BANPRO99!#REF!</definedName>
    <definedName name="PRCV" localSheetId="7">[11]BANPRO99!#REF!</definedName>
    <definedName name="PRCV" localSheetId="8">[11]BANPRO99!#REF!</definedName>
    <definedName name="PRCV" localSheetId="9">[11]BANPRO99!#REF!</definedName>
    <definedName name="PRESUPUESTO_1997" localSheetId="0">#REF!</definedName>
    <definedName name="PRESUPUESTO_1997" localSheetId="1">#REF!</definedName>
    <definedName name="PRESUPUESTO_1997" localSheetId="3">#REF!</definedName>
    <definedName name="PRESUPUESTO_1997" localSheetId="4">#REF!</definedName>
    <definedName name="PRESUPUESTO_1997" localSheetId="5">#REF!</definedName>
    <definedName name="PRESUPUESTO_1997" localSheetId="6">#REF!</definedName>
    <definedName name="PRESUPUESTO_1997" localSheetId="7">#REF!</definedName>
    <definedName name="PRESUPUESTO_1997" localSheetId="8">#REF!</definedName>
    <definedName name="PRESUPUESTO_1997" localSheetId="9">#REF!</definedName>
    <definedName name="PRIMAPS">#N/A</definedName>
    <definedName name="Print_Area_MI" localSheetId="0">[17]FP1996!#REF!</definedName>
    <definedName name="Print_Area_MI" localSheetId="1">[17]FP1996!#REF!</definedName>
    <definedName name="Print_Area_MI" localSheetId="3">[17]FP1996!#REF!</definedName>
    <definedName name="Print_Area_MI" localSheetId="4">[17]FP1996!#REF!</definedName>
    <definedName name="Print_Area_MI" localSheetId="5">[17]FP1996!#REF!</definedName>
    <definedName name="Print_Area_MI" localSheetId="6">[17]FP1996!#REF!</definedName>
    <definedName name="Print_Area_MI" localSheetId="7">[17]FP1996!#REF!</definedName>
    <definedName name="Print_Area_MI" localSheetId="8">[17]FP1996!#REF!</definedName>
    <definedName name="Print_Area_MI" localSheetId="9">[17]FP1996!#REF!</definedName>
    <definedName name="prior" localSheetId="1">'[36]sal 2'!$A$26:$AD$548</definedName>
    <definedName name="prior">'[36]sal 2'!$A$26:$AD$548</definedName>
    <definedName name="Prioritarios" localSheetId="0">#REF!</definedName>
    <definedName name="Prioritarios" localSheetId="1">#REF!</definedName>
    <definedName name="Prioritarios" localSheetId="3">#REF!</definedName>
    <definedName name="Prioritarios" localSheetId="4">#REF!</definedName>
    <definedName name="Prioritarios" localSheetId="5">#REF!</definedName>
    <definedName name="Prioritarios" localSheetId="6">#REF!</definedName>
    <definedName name="Prioritarios" localSheetId="7">#REF!</definedName>
    <definedName name="Prioritarios" localSheetId="8">#REF!</definedName>
    <definedName name="Prioritarios" localSheetId="9">#REF!</definedName>
    <definedName name="programas" localSheetId="0">#REF!</definedName>
    <definedName name="programas" localSheetId="1">#REF!</definedName>
    <definedName name="programas" localSheetId="3">#REF!</definedName>
    <definedName name="programas" localSheetId="4">#REF!</definedName>
    <definedName name="programas" localSheetId="5">#REF!</definedName>
    <definedName name="programas" localSheetId="6">#REF!</definedName>
    <definedName name="programas" localSheetId="7">#REF!</definedName>
    <definedName name="programas" localSheetId="8">#REF!</definedName>
    <definedName name="programas" localSheetId="9">#REF!</definedName>
    <definedName name="PROY1" localSheetId="1">#N/A</definedName>
    <definedName name="PROY1">#N/A</definedName>
    <definedName name="PROY2" localSheetId="0">+IF([1]!MES=7,[1]!_________AGO1,IF([1]!MES=8,[1]!_________SEP1,IF([1]!MES=9,[1]!_________OCT1,IF([1]!MES=10,[1]!_________NOV1,IF([1]!MES=11,[1]!DIC)))))</definedName>
    <definedName name="PROY2" localSheetId="1">+IF([2]!MES=7,[2]!_________AGO1,IF([2]!MES=8,[2]!_________SEP1,IF([2]!MES=9,[2]!_________OCT1,IF([2]!MES=10,[2]!_________NOV1,IF([2]!MES=11,[2]!DIC)))))</definedName>
    <definedName name="PROY2" localSheetId="4">+IF([2]!MES=7,[2]!_________AGO1,IF([2]!MES=8,[2]!_________SEP1,IF([2]!MES=9,[2]!_________OCT1,IF([2]!MES=10,[2]!_________NOV1,IF([2]!MES=11,[2]!DIC)))))</definedName>
    <definedName name="PROY2" localSheetId="5">+IF([2]!MES=7,[2]!_________AGO1,IF([2]!MES=8,[2]!_________SEP1,IF([2]!MES=9,[2]!_________OCT1,IF([2]!MES=10,[2]!_________NOV1,IF([2]!MES=11,[2]!DIC)))))</definedName>
    <definedName name="PROY2" localSheetId="6">+IF([2]!MES=7,[2]!_________AGO1,IF([2]!MES=8,[2]!_________SEP1,IF([2]!MES=9,[2]!_________OCT1,IF([2]!MES=10,[2]!_________NOV1,IF([2]!MES=11,[2]!DIC)))))</definedName>
    <definedName name="PROY2" localSheetId="7">+IF([3]!MES=7,[3]!_________AGO1,IF([3]!MES=8,[3]!_________SEP1,IF([3]!MES=9,[3]!_________OCT1,IF([3]!MES=10,[3]!_________NOV1,IF([3]!MES=11,[3]!DIC)))))</definedName>
    <definedName name="PROY2" localSheetId="8">+IF([2]!MES=7,[2]!_________AGO1,IF([2]!MES=8,[2]!_________SEP1,IF([2]!MES=9,[2]!_________OCT1,IF([2]!MES=10,[2]!_________NOV1,IF([2]!MES=11,[2]!DIC)))))</definedName>
    <definedName name="PROY2" localSheetId="9">+IF([3]!MES=7,[3]!_________AGO1,IF([3]!MES=8,[3]!_________SEP1,IF([3]!MES=9,[3]!_________OCT1,IF([3]!MES=10,[3]!_________NOV1,IF([3]!MES=11,[3]!DIC)))))</definedName>
    <definedName name="PROY3" localSheetId="0">+IF([1]!MES=1,[1]!_________AGO1,IF([1]!MES=2,[1]!_________SEP1,IF([1]!MES=3,[1]!_________OCT1,IF([1]!MES=4,[1]!_________OCT1,IF([1]!MES=5,[1]!_________NOV1,IF([1]!MES=6,[1]!DIC))))))</definedName>
    <definedName name="PROY3" localSheetId="1">+IF([2]!MES=1,[2]!_________AGO1,IF([2]!MES=2,[2]!_________SEP1,IF([2]!MES=3,[2]!_________OCT1,IF([2]!MES=4,[2]!_________OCT1,IF([2]!MES=5,[2]!_________NOV1,IF([2]!MES=6,[2]!DIC))))))</definedName>
    <definedName name="PROY3" localSheetId="4">+IF([2]!MES=1,[2]!_________AGO1,IF([2]!MES=2,[2]!_________SEP1,IF([2]!MES=3,[2]!_________OCT1,IF([2]!MES=4,[2]!_________OCT1,IF([2]!MES=5,[2]!_________NOV1,IF([2]!MES=6,[2]!DIC))))))</definedName>
    <definedName name="PROY3" localSheetId="5">+IF([2]!MES=1,[2]!_________AGO1,IF([2]!MES=2,[2]!_________SEP1,IF([2]!MES=3,[2]!_________OCT1,IF([2]!MES=4,[2]!_________OCT1,IF([2]!MES=5,[2]!_________NOV1,IF([2]!MES=6,[2]!DIC))))))</definedName>
    <definedName name="PROY3" localSheetId="6">+IF([2]!MES=1,[2]!_________AGO1,IF([2]!MES=2,[2]!_________SEP1,IF([2]!MES=3,[2]!_________OCT1,IF([2]!MES=4,[2]!_________OCT1,IF([2]!MES=5,[2]!_________NOV1,IF([2]!MES=6,[2]!DIC))))))</definedName>
    <definedName name="PROY3" localSheetId="7">+IF([3]!MES=1,[3]!_________AGO1,IF([3]!MES=2,[3]!_________SEP1,IF([3]!MES=3,[3]!_________OCT1,IF([3]!MES=4,[3]!_________OCT1,IF([3]!MES=5,[3]!_________NOV1,IF([3]!MES=6,[3]!DIC))))))</definedName>
    <definedName name="PROY3" localSheetId="8">+IF([2]!MES=1,[2]!_________AGO1,IF([2]!MES=2,[2]!_________SEP1,IF([2]!MES=3,[2]!_________OCT1,IF([2]!MES=4,[2]!_________OCT1,IF([2]!MES=5,[2]!_________NOV1,IF([2]!MES=6,[2]!DIC))))))</definedName>
    <definedName name="PROY3" localSheetId="9">+IF([3]!MES=1,[3]!_________AGO1,IF([3]!MES=2,[3]!_________SEP1,IF([3]!MES=3,[3]!_________OCT1,IF([3]!MES=4,[3]!_________OCT1,IF([3]!MES=5,[3]!_________NOV1,IF([3]!MES=6,[3]!DIC))))))</definedName>
    <definedName name="PRT" localSheetId="0">[11]BANPRO99!#REF!</definedName>
    <definedName name="PRT" localSheetId="1">[11]BANPRO99!#REF!</definedName>
    <definedName name="PRT" localSheetId="3">[11]BANPRO99!#REF!</definedName>
    <definedName name="PRT" localSheetId="4">[11]BANPRO99!#REF!</definedName>
    <definedName name="PRT" localSheetId="5">[11]BANPRO99!#REF!</definedName>
    <definedName name="PRT" localSheetId="6">[11]BANPRO99!#REF!</definedName>
    <definedName name="PRT" localSheetId="7">[11]BANPRO99!#REF!</definedName>
    <definedName name="PRT" localSheetId="8">[11]BANPRO99!#REF!</definedName>
    <definedName name="PRT" localSheetId="9">[11]BANPRO99!#REF!</definedName>
    <definedName name="PSF" localSheetId="0">[11]BANPRO99!#REF!</definedName>
    <definedName name="PSF" localSheetId="1">[11]BANPRO99!#REF!</definedName>
    <definedName name="PSF" localSheetId="3">[11]BANPRO99!#REF!</definedName>
    <definedName name="PSF" localSheetId="4">[11]BANPRO99!#REF!</definedName>
    <definedName name="PSF" localSheetId="5">[11]BANPRO99!#REF!</definedName>
    <definedName name="PSF" localSheetId="6">[11]BANPRO99!#REF!</definedName>
    <definedName name="PSF" localSheetId="7">[11]BANPRO99!#REF!</definedName>
    <definedName name="PSF" localSheetId="8">[11]BANPRO99!#REF!</definedName>
    <definedName name="PSF" localSheetId="9">[11]BANPRO99!#REF!</definedName>
    <definedName name="pta" localSheetId="0">#REF!</definedName>
    <definedName name="pta" localSheetId="1">#REF!</definedName>
    <definedName name="pta" localSheetId="3">#REF!</definedName>
    <definedName name="pta" localSheetId="4">#REF!</definedName>
    <definedName name="pta" localSheetId="5">#REF!</definedName>
    <definedName name="pta" localSheetId="6">#REF!</definedName>
    <definedName name="pta" localSheetId="7">#REF!</definedName>
    <definedName name="pta" localSheetId="8">#REF!</definedName>
    <definedName name="pta" localSheetId="9">#REF!</definedName>
    <definedName name="ptb" localSheetId="0">#REF!</definedName>
    <definedName name="ptb" localSheetId="1">#REF!</definedName>
    <definedName name="ptb" localSheetId="3">#REF!</definedName>
    <definedName name="ptb" localSheetId="4">#REF!</definedName>
    <definedName name="ptb" localSheetId="5">#REF!</definedName>
    <definedName name="ptb" localSheetId="6">#REF!</definedName>
    <definedName name="ptb" localSheetId="7">#REF!</definedName>
    <definedName name="ptb" localSheetId="8">#REF!</definedName>
    <definedName name="ptb" localSheetId="9">#REF!</definedName>
    <definedName name="ptc" localSheetId="0">#REF!</definedName>
    <definedName name="ptc" localSheetId="1">#REF!</definedName>
    <definedName name="ptc" localSheetId="3">#REF!</definedName>
    <definedName name="ptc" localSheetId="4">#REF!</definedName>
    <definedName name="ptc" localSheetId="5">#REF!</definedName>
    <definedName name="ptc" localSheetId="6">#REF!</definedName>
    <definedName name="ptc" localSheetId="7">#REF!</definedName>
    <definedName name="ptc" localSheetId="8">#REF!</definedName>
    <definedName name="ptc" localSheetId="9">#REF!</definedName>
    <definedName name="ptd" localSheetId="0">#REF!</definedName>
    <definedName name="ptd" localSheetId="1">#REF!</definedName>
    <definedName name="ptd" localSheetId="3">#REF!</definedName>
    <definedName name="ptd" localSheetId="4">#REF!</definedName>
    <definedName name="ptd" localSheetId="5">#REF!</definedName>
    <definedName name="ptd" localSheetId="6">#REF!</definedName>
    <definedName name="ptd" localSheetId="7">#REF!</definedName>
    <definedName name="ptd" localSheetId="8">#REF!</definedName>
    <definedName name="ptd" localSheetId="9">#REF!</definedName>
    <definedName name="pte" localSheetId="0">#REF!</definedName>
    <definedName name="pte" localSheetId="1">#REF!</definedName>
    <definedName name="pte" localSheetId="3">#REF!</definedName>
    <definedName name="pte" localSheetId="4">#REF!</definedName>
    <definedName name="pte" localSheetId="5">#REF!</definedName>
    <definedName name="pte" localSheetId="6">#REF!</definedName>
    <definedName name="pte" localSheetId="7">#REF!</definedName>
    <definedName name="pte" localSheetId="8">#REF!</definedName>
    <definedName name="pte" localSheetId="9">#REF!</definedName>
    <definedName name="QQQ" localSheetId="0">#REF!</definedName>
    <definedName name="QQQ" localSheetId="1">#REF!</definedName>
    <definedName name="QQQ" localSheetId="3">#REF!</definedName>
    <definedName name="QQQ" localSheetId="4">#REF!</definedName>
    <definedName name="QQQ" localSheetId="5">#REF!</definedName>
    <definedName name="QQQ" localSheetId="6">#REF!</definedName>
    <definedName name="QQQ" localSheetId="7">#REF!</definedName>
    <definedName name="QQQ" localSheetId="8">#REF!</definedName>
    <definedName name="QQQ" localSheetId="9">#REF!</definedName>
    <definedName name="qww" localSheetId="0">[1]!FEB&amp;[1]!MAR&amp;[1]!ABR&amp;[1]!MAY&amp;[1]!JUN&amp;[1]!JUL</definedName>
    <definedName name="qww" localSheetId="1">[2]!FEB&amp;[2]!MAR&amp;[2]!ABR&amp;[2]!MAY&amp;[2]!JUN&amp;[2]!JUL</definedName>
    <definedName name="qww" localSheetId="4">[2]!FEB&amp;[2]!MAR&amp;[2]!ABR&amp;[2]!MAY&amp;[2]!JUN&amp;[2]!JUL</definedName>
    <definedName name="qww" localSheetId="5">[2]!FEB&amp;[2]!MAR&amp;[2]!ABR&amp;[2]!MAY&amp;[2]!JUN&amp;[2]!JUL</definedName>
    <definedName name="qww" localSheetId="6">[2]!FEB&amp;[2]!MAR&amp;[2]!ABR&amp;[2]!MAY&amp;[2]!JUN&amp;[2]!JUL</definedName>
    <definedName name="qww" localSheetId="7">[3]!FEB&amp;[3]!MAR&amp;[3]!ABR&amp;[3]!MAY&amp;[3]!JUN&amp;[3]!JUL</definedName>
    <definedName name="qww" localSheetId="8">[2]!FEB&amp;[2]!MAR&amp;[2]!ABR&amp;[2]!MAY&amp;[2]!JUN&amp;[2]!JUL</definedName>
    <definedName name="qww" localSheetId="9">[3]!FEB&amp;[3]!MAR&amp;[3]!ABR&amp;[3]!MAY&amp;[3]!JUN&amp;[3]!JUL</definedName>
    <definedName name="R_Bife" localSheetId="1">'[37]ADEC II'!$A$1:$A$1016</definedName>
    <definedName name="R_Bife">'[37]ADEC II'!$A$1:$A$1016</definedName>
    <definedName name="ra">'[38]cat ramos'!$A$10:$B$52</definedName>
    <definedName name="ramo" localSheetId="0">#REF!</definedName>
    <definedName name="ramo" localSheetId="1">#REF!</definedName>
    <definedName name="ramo" localSheetId="3">#REF!</definedName>
    <definedName name="ramo" localSheetId="4">#REF!</definedName>
    <definedName name="ramo" localSheetId="5">#REF!</definedName>
    <definedName name="ramo" localSheetId="6">#REF!</definedName>
    <definedName name="ramo" localSheetId="7">#REF!</definedName>
    <definedName name="ramo" localSheetId="8">#REF!</definedName>
    <definedName name="ramo" localSheetId="9">#REF!</definedName>
    <definedName name="Ramo_Rubro" localSheetId="0">#REF!</definedName>
    <definedName name="Ramo_Rubro" localSheetId="1">#REF!</definedName>
    <definedName name="Ramo_Rubro" localSheetId="3">#REF!</definedName>
    <definedName name="Ramo_Rubro" localSheetId="4">#REF!</definedName>
    <definedName name="Ramo_Rubro" localSheetId="5">#REF!</definedName>
    <definedName name="Ramo_Rubro" localSheetId="6">#REF!</definedName>
    <definedName name="Ramo_Rubro" localSheetId="7">#REF!</definedName>
    <definedName name="Ramo_Rubro" localSheetId="8">#REF!</definedName>
    <definedName name="Ramo_Rubro" localSheetId="9">#REF!</definedName>
    <definedName name="ramoscierredos2003" localSheetId="0">#REF!</definedName>
    <definedName name="ramoscierredos2003" localSheetId="1">#REF!</definedName>
    <definedName name="ramoscierredos2003" localSheetId="3">#REF!</definedName>
    <definedName name="ramoscierredos2003" localSheetId="4">#REF!</definedName>
    <definedName name="ramoscierredos2003" localSheetId="5">#REF!</definedName>
    <definedName name="ramoscierredos2003" localSheetId="6">#REF!</definedName>
    <definedName name="ramoscierredos2003" localSheetId="7">#REF!</definedName>
    <definedName name="ramoscierredos2003" localSheetId="8">#REF!</definedName>
    <definedName name="ramoscierredos2003" localSheetId="9">#REF!</definedName>
    <definedName name="ramoscierreuno2003" localSheetId="0">#REF!</definedName>
    <definedName name="ramoscierreuno2003" localSheetId="1">#REF!</definedName>
    <definedName name="ramoscierreuno2003" localSheetId="3">#REF!</definedName>
    <definedName name="ramoscierreuno2003" localSheetId="4">#REF!</definedName>
    <definedName name="ramoscierreuno2003" localSheetId="5">#REF!</definedName>
    <definedName name="ramoscierreuno2003" localSheetId="6">#REF!</definedName>
    <definedName name="ramoscierreuno2003" localSheetId="7">#REF!</definedName>
    <definedName name="ramoscierreuno2003" localSheetId="8">#REF!</definedName>
    <definedName name="ramoscierreuno2003" localSheetId="9">#REF!</definedName>
    <definedName name="ramosdos2002" localSheetId="0">#REF!</definedName>
    <definedName name="ramosdos2002" localSheetId="1">#REF!</definedName>
    <definedName name="ramosdos2002" localSheetId="3">#REF!</definedName>
    <definedName name="ramosdos2002" localSheetId="4">#REF!</definedName>
    <definedName name="ramosdos2002" localSheetId="5">#REF!</definedName>
    <definedName name="ramosdos2002" localSheetId="6">#REF!</definedName>
    <definedName name="ramosdos2002" localSheetId="7">#REF!</definedName>
    <definedName name="ramosdos2002" localSheetId="8">#REF!</definedName>
    <definedName name="ramosdos2002" localSheetId="9">#REF!</definedName>
    <definedName name="ramosuno2002" localSheetId="0">#REF!</definedName>
    <definedName name="ramosuno2002" localSheetId="1">#REF!</definedName>
    <definedName name="ramosuno2002" localSheetId="3">#REF!</definedName>
    <definedName name="ramosuno2002" localSheetId="4">#REF!</definedName>
    <definedName name="ramosuno2002" localSheetId="5">#REF!</definedName>
    <definedName name="ramosuno2002" localSheetId="6">#REF!</definedName>
    <definedName name="ramosuno2002" localSheetId="7">#REF!</definedName>
    <definedName name="ramosuno2002" localSheetId="8">#REF!</definedName>
    <definedName name="ramosuno2002" localSheetId="9">#REF!</definedName>
    <definedName name="RANGO">#N/A</definedName>
    <definedName name="RANGO2">#N/A</definedName>
    <definedName name="RCV" localSheetId="0">[11]BANPRO99!#REF!</definedName>
    <definedName name="RCV" localSheetId="1">[11]BANPRO99!#REF!</definedName>
    <definedName name="RCV" localSheetId="3">[11]BANPRO99!#REF!</definedName>
    <definedName name="RCV" localSheetId="4">[11]BANPRO99!#REF!</definedName>
    <definedName name="RCV" localSheetId="5">[11]BANPRO99!#REF!</definedName>
    <definedName name="RCV" localSheetId="6">[11]BANPRO99!#REF!</definedName>
    <definedName name="RCV" localSheetId="7">[11]BANPRO99!#REF!</definedName>
    <definedName name="RCV" localSheetId="8">[11]BANPRO99!#REF!</definedName>
    <definedName name="RCV" localSheetId="9">[11]BANPRO99!#REF!</definedName>
    <definedName name="reducciones" localSheetId="0">#REF!</definedName>
    <definedName name="reducciones" localSheetId="1">#REF!</definedName>
    <definedName name="reducciones" localSheetId="3">#REF!</definedName>
    <definedName name="reducciones" localSheetId="4">#REF!</definedName>
    <definedName name="reducciones" localSheetId="5">#REF!</definedName>
    <definedName name="reducciones" localSheetId="6">#REF!</definedName>
    <definedName name="reducciones" localSheetId="7">#REF!</definedName>
    <definedName name="reducciones" localSheetId="8">#REF!</definedName>
    <definedName name="reducciones" localSheetId="9">#REF!</definedName>
    <definedName name="REG">#N/A</definedName>
    <definedName name="res" localSheetId="0">#REF!</definedName>
    <definedName name="res" localSheetId="1">#REF!</definedName>
    <definedName name="res" localSheetId="3">#REF!</definedName>
    <definedName name="res" localSheetId="4">#REF!</definedName>
    <definedName name="res" localSheetId="5">#REF!</definedName>
    <definedName name="res" localSheetId="6">#REF!</definedName>
    <definedName name="res" localSheetId="7">#REF!</definedName>
    <definedName name="res" localSheetId="8">#REF!</definedName>
    <definedName name="res" localSheetId="9">#REF!</definedName>
    <definedName name="RF" localSheetId="0">[11]BANPRO99!#REF!</definedName>
    <definedName name="RF" localSheetId="1">[11]BANPRO99!#REF!</definedName>
    <definedName name="RF" localSheetId="3">[11]BANPRO99!#REF!</definedName>
    <definedName name="RF" localSheetId="4">[11]BANPRO99!#REF!</definedName>
    <definedName name="RF" localSheetId="5">[11]BANPRO99!#REF!</definedName>
    <definedName name="RF" localSheetId="6">[11]BANPRO99!#REF!</definedName>
    <definedName name="RF" localSheetId="7">[11]BANPRO99!#REF!</definedName>
    <definedName name="RF" localSheetId="8">[11]BANPRO99!#REF!</definedName>
    <definedName name="RF" localSheetId="9">[11]BANPRO99!#REF!</definedName>
    <definedName name="RP" localSheetId="0">[11]BANPRO99!#REF!</definedName>
    <definedName name="RP" localSheetId="1">[11]BANPRO99!#REF!</definedName>
    <definedName name="RP" localSheetId="3">[11]BANPRO99!#REF!</definedName>
    <definedName name="RP" localSheetId="4">[11]BANPRO99!#REF!</definedName>
    <definedName name="RP" localSheetId="5">[11]BANPRO99!#REF!</definedName>
    <definedName name="RP" localSheetId="6">[11]BANPRO99!#REF!</definedName>
    <definedName name="RP" localSheetId="7">[11]BANPRO99!#REF!</definedName>
    <definedName name="RP" localSheetId="8">[11]BANPRO99!#REF!</definedName>
    <definedName name="RP" localSheetId="9">[11]BANPRO99!#REF!</definedName>
    <definedName name="RT" localSheetId="0">[11]BANPRO99!#REF!</definedName>
    <definedName name="RT" localSheetId="1">[11]BANPRO99!#REF!</definedName>
    <definedName name="RT" localSheetId="3">[11]BANPRO99!#REF!</definedName>
    <definedName name="RT" localSheetId="4">[11]BANPRO99!#REF!</definedName>
    <definedName name="RT" localSheetId="5">[11]BANPRO99!#REF!</definedName>
    <definedName name="RT" localSheetId="6">[11]BANPRO99!#REF!</definedName>
    <definedName name="RT" localSheetId="7">[11]BANPRO99!#REF!</definedName>
    <definedName name="RT" localSheetId="8">[11]BANPRO99!#REF!</definedName>
    <definedName name="RT" localSheetId="9">[11]BANPRO99!#REF!</definedName>
    <definedName name="s" localSheetId="0">[1]!SEP&amp;[1]!OCT&amp;[1]!NOV&amp;[1]!DIC</definedName>
    <definedName name="s" localSheetId="1">[2]!SEP&amp;[2]!OCT&amp;[2]!NOV&amp;[2]!DIC</definedName>
    <definedName name="s" localSheetId="4">[2]!SEP&amp;[2]!OCT&amp;[2]!NOV&amp;[2]!DIC</definedName>
    <definedName name="s" localSheetId="5">[2]!SEP&amp;[2]!OCT&amp;[2]!NOV&amp;[2]!DIC</definedName>
    <definedName name="s" localSheetId="6">[2]!SEP&amp;[2]!OCT&amp;[2]!NOV&amp;[2]!DIC</definedName>
    <definedName name="s" localSheetId="7">[3]!SEP&amp;[3]!OCT&amp;[3]!NOV&amp;[3]!DIC</definedName>
    <definedName name="s" localSheetId="8">[2]!SEP&amp;[2]!OCT&amp;[2]!NOV&amp;[2]!DIC</definedName>
    <definedName name="s" localSheetId="9">[3]!SEP&amp;[3]!OCT&amp;[3]!NOV&amp;[3]!DIC</definedName>
    <definedName name="sa" localSheetId="0">#REF!</definedName>
    <definedName name="sa" localSheetId="1">#REF!</definedName>
    <definedName name="sa" localSheetId="3">#REF!</definedName>
    <definedName name="sa" localSheetId="4">#REF!</definedName>
    <definedName name="sa" localSheetId="5">#REF!</definedName>
    <definedName name="sa" localSheetId="6">#REF!</definedName>
    <definedName name="sa" localSheetId="7">#REF!</definedName>
    <definedName name="sa" localSheetId="8">#REF!</definedName>
    <definedName name="sa" localSheetId="9">#REF!</definedName>
    <definedName name="saasa" localSheetId="1" hidden="1">{"Bruto",#N/A,FALSE,"CONV3T.XLS";"Neto",#N/A,FALSE,"CONV3T.XLS";"UnoB",#N/A,FALSE,"CONV3T.XLS";"Bruto",#N/A,FALSE,"CONV4T.XLS";"Neto",#N/A,FALSE,"CONV4T.XLS";"UnoB",#N/A,FALSE,"CONV4T.XLS"}</definedName>
    <definedName name="saasa" localSheetId="3" hidden="1">{"Bruto",#N/A,FALSE,"CONV3T.XLS";"Neto",#N/A,FALSE,"CONV3T.XLS";"UnoB",#N/A,FALSE,"CONV3T.XLS";"Bruto",#N/A,FALSE,"CONV4T.XLS";"Neto",#N/A,FALSE,"CONV4T.XLS";"UnoB",#N/A,FALSE,"CONV4T.XLS"}</definedName>
    <definedName name="saasa" localSheetId="4" hidden="1">{"Bruto",#N/A,FALSE,"CONV3T.XLS";"Neto",#N/A,FALSE,"CONV3T.XLS";"UnoB",#N/A,FALSE,"CONV3T.XLS";"Bruto",#N/A,FALSE,"CONV4T.XLS";"Neto",#N/A,FALSE,"CONV4T.XLS";"UnoB",#N/A,FALSE,"CONV4T.XLS"}</definedName>
    <definedName name="saasa" localSheetId="5" hidden="1">{"Bruto",#N/A,FALSE,"CONV3T.XLS";"Neto",#N/A,FALSE,"CONV3T.XLS";"UnoB",#N/A,FALSE,"CONV3T.XLS";"Bruto",#N/A,FALSE,"CONV4T.XLS";"Neto",#N/A,FALSE,"CONV4T.XLS";"UnoB",#N/A,FALSE,"CONV4T.XLS"}</definedName>
    <definedName name="saasa" localSheetId="6" hidden="1">{"Bruto",#N/A,FALSE,"CONV3T.XLS";"Neto",#N/A,FALSE,"CONV3T.XLS";"UnoB",#N/A,FALSE,"CONV3T.XLS";"Bruto",#N/A,FALSE,"CONV4T.XLS";"Neto",#N/A,FALSE,"CONV4T.XLS";"UnoB",#N/A,FALSE,"CONV4T.XLS"}</definedName>
    <definedName name="saasa" localSheetId="7" hidden="1">{"Bruto",#N/A,FALSE,"CONV3T.XLS";"Neto",#N/A,FALSE,"CONV3T.XLS";"UnoB",#N/A,FALSE,"CONV3T.XLS";"Bruto",#N/A,FALSE,"CONV4T.XLS";"Neto",#N/A,FALSE,"CONV4T.XLS";"UnoB",#N/A,FALSE,"CONV4T.XLS"}</definedName>
    <definedName name="saasa" localSheetId="8" hidden="1">{"Bruto",#N/A,FALSE,"CONV3T.XLS";"Neto",#N/A,FALSE,"CONV3T.XLS";"UnoB",#N/A,FALSE,"CONV3T.XLS";"Bruto",#N/A,FALSE,"CONV4T.XLS";"Neto",#N/A,FALSE,"CONV4T.XLS";"UnoB",#N/A,FALSE,"CONV4T.XLS"}</definedName>
    <definedName name="saasa" localSheetId="9" hidden="1">{"Bruto",#N/A,FALSE,"CONV3T.XLS";"Neto",#N/A,FALSE,"CONV3T.XLS";"UnoB",#N/A,FALSE,"CONV3T.XLS";"Bruto",#N/A,FALSE,"CONV4T.XLS";"Neto",#N/A,FALSE,"CONV4T.XLS";"UnoB",#N/A,FALSE,"CONV4T.XLS"}</definedName>
    <definedName name="sasaas" localSheetId="1" hidden="1">{#N/A,#N/A,FALSE,"TOT";#N/A,#N/A,FALSE,"PEP";#N/A,#N/A,FALSE,"REF";#N/A,#N/A,FALSE,"GAS";#N/A,#N/A,FALSE,"PET";#N/A,#N/A,FALSE,"COR"}</definedName>
    <definedName name="sasaas" localSheetId="3" hidden="1">{#N/A,#N/A,FALSE,"TOT";#N/A,#N/A,FALSE,"PEP";#N/A,#N/A,FALSE,"REF";#N/A,#N/A,FALSE,"GAS";#N/A,#N/A,FALSE,"PET";#N/A,#N/A,FALSE,"COR"}</definedName>
    <definedName name="sasaas" localSheetId="4" hidden="1">{#N/A,#N/A,FALSE,"TOT";#N/A,#N/A,FALSE,"PEP";#N/A,#N/A,FALSE,"REF";#N/A,#N/A,FALSE,"GAS";#N/A,#N/A,FALSE,"PET";#N/A,#N/A,FALSE,"COR"}</definedName>
    <definedName name="sasaas" localSheetId="5" hidden="1">{#N/A,#N/A,FALSE,"TOT";#N/A,#N/A,FALSE,"PEP";#N/A,#N/A,FALSE,"REF";#N/A,#N/A,FALSE,"GAS";#N/A,#N/A,FALSE,"PET";#N/A,#N/A,FALSE,"COR"}</definedName>
    <definedName name="sasaas" localSheetId="6" hidden="1">{#N/A,#N/A,FALSE,"TOT";#N/A,#N/A,FALSE,"PEP";#N/A,#N/A,FALSE,"REF";#N/A,#N/A,FALSE,"GAS";#N/A,#N/A,FALSE,"PET";#N/A,#N/A,FALSE,"COR"}</definedName>
    <definedName name="sasaas" localSheetId="7" hidden="1">{#N/A,#N/A,FALSE,"TOT";#N/A,#N/A,FALSE,"PEP";#N/A,#N/A,FALSE,"REF";#N/A,#N/A,FALSE,"GAS";#N/A,#N/A,FALSE,"PET";#N/A,#N/A,FALSE,"COR"}</definedName>
    <definedName name="sasaas" localSheetId="8" hidden="1">{#N/A,#N/A,FALSE,"TOT";#N/A,#N/A,FALSE,"PEP";#N/A,#N/A,FALSE,"REF";#N/A,#N/A,FALSE,"GAS";#N/A,#N/A,FALSE,"PET";#N/A,#N/A,FALSE,"COR"}</definedName>
    <definedName name="sasaas" localSheetId="9" hidden="1">{#N/A,#N/A,FALSE,"TOT";#N/A,#N/A,FALSE,"PEP";#N/A,#N/A,FALSE,"REF";#N/A,#N/A,FALSE,"GAS";#N/A,#N/A,FALSE,"PET";#N/A,#N/A,FALSE,"COR"}</definedName>
    <definedName name="sb" localSheetId="0">#REF!</definedName>
    <definedName name="sb" localSheetId="1">#REF!</definedName>
    <definedName name="sb" localSheetId="3">#REF!</definedName>
    <definedName name="sb" localSheetId="4">#REF!</definedName>
    <definedName name="sb" localSheetId="5">#REF!</definedName>
    <definedName name="sb" localSheetId="6">#REF!</definedName>
    <definedName name="sb" localSheetId="7">#REF!</definedName>
    <definedName name="sb" localSheetId="8">#REF!</definedName>
    <definedName name="sb" localSheetId="9">#REF!</definedName>
    <definedName name="sc" localSheetId="0">#REF!</definedName>
    <definedName name="sc" localSheetId="1">#REF!</definedName>
    <definedName name="sc" localSheetId="3">#REF!</definedName>
    <definedName name="sc" localSheetId="4">#REF!</definedName>
    <definedName name="sc" localSheetId="5">#REF!</definedName>
    <definedName name="sc" localSheetId="6">#REF!</definedName>
    <definedName name="sc" localSheetId="7">#REF!</definedName>
    <definedName name="sc" localSheetId="8">#REF!</definedName>
    <definedName name="sc" localSheetId="9">#REF!</definedName>
    <definedName name="SCHP">'[8]Premisas IMSS'!$M$13</definedName>
    <definedName name="sd" localSheetId="0">#REF!</definedName>
    <definedName name="sd" localSheetId="1">#REF!</definedName>
    <definedName name="sd" localSheetId="3">#REF!</definedName>
    <definedName name="sd" localSheetId="4">#REF!</definedName>
    <definedName name="sd" localSheetId="5">#REF!</definedName>
    <definedName name="sd" localSheetId="6">#REF!</definedName>
    <definedName name="sd" localSheetId="7">#REF!</definedName>
    <definedName name="sd" localSheetId="8">#REF!</definedName>
    <definedName name="sd" localSheetId="9">#REF!</definedName>
    <definedName name="sds">[29]Presupuesto!$T:$T</definedName>
    <definedName name="sdsdds" localSheetId="1" hidden="1">{"Bruto",#N/A,FALSE,"CONV3T.XLS";"Neto",#N/A,FALSE,"CONV3T.XLS";"UnoB",#N/A,FALSE,"CONV3T.XLS";"Bruto",#N/A,FALSE,"CONV4T.XLS";"Neto",#N/A,FALSE,"CONV4T.XLS";"UnoB",#N/A,FALSE,"CONV4T.XLS"}</definedName>
    <definedName name="sdsdds" localSheetId="3" hidden="1">{"Bruto",#N/A,FALSE,"CONV3T.XLS";"Neto",#N/A,FALSE,"CONV3T.XLS";"UnoB",#N/A,FALSE,"CONV3T.XLS";"Bruto",#N/A,FALSE,"CONV4T.XLS";"Neto",#N/A,FALSE,"CONV4T.XLS";"UnoB",#N/A,FALSE,"CONV4T.XLS"}</definedName>
    <definedName name="sdsdds" localSheetId="4" hidden="1">{"Bruto",#N/A,FALSE,"CONV3T.XLS";"Neto",#N/A,FALSE,"CONV3T.XLS";"UnoB",#N/A,FALSE,"CONV3T.XLS";"Bruto",#N/A,FALSE,"CONV4T.XLS";"Neto",#N/A,FALSE,"CONV4T.XLS";"UnoB",#N/A,FALSE,"CONV4T.XLS"}</definedName>
    <definedName name="sdsdds" localSheetId="5" hidden="1">{"Bruto",#N/A,FALSE,"CONV3T.XLS";"Neto",#N/A,FALSE,"CONV3T.XLS";"UnoB",#N/A,FALSE,"CONV3T.XLS";"Bruto",#N/A,FALSE,"CONV4T.XLS";"Neto",#N/A,FALSE,"CONV4T.XLS";"UnoB",#N/A,FALSE,"CONV4T.XLS"}</definedName>
    <definedName name="sdsdds" localSheetId="6" hidden="1">{"Bruto",#N/A,FALSE,"CONV3T.XLS";"Neto",#N/A,FALSE,"CONV3T.XLS";"UnoB",#N/A,FALSE,"CONV3T.XLS";"Bruto",#N/A,FALSE,"CONV4T.XLS";"Neto",#N/A,FALSE,"CONV4T.XLS";"UnoB",#N/A,FALSE,"CONV4T.XLS"}</definedName>
    <definedName name="sdsdds" localSheetId="7" hidden="1">{"Bruto",#N/A,FALSE,"CONV3T.XLS";"Neto",#N/A,FALSE,"CONV3T.XLS";"UnoB",#N/A,FALSE,"CONV3T.XLS";"Bruto",#N/A,FALSE,"CONV4T.XLS";"Neto",#N/A,FALSE,"CONV4T.XLS";"UnoB",#N/A,FALSE,"CONV4T.XLS"}</definedName>
    <definedName name="sdsdds" localSheetId="8" hidden="1">{"Bruto",#N/A,FALSE,"CONV3T.XLS";"Neto",#N/A,FALSE,"CONV3T.XLS";"UnoB",#N/A,FALSE,"CONV3T.XLS";"Bruto",#N/A,FALSE,"CONV4T.XLS";"Neto",#N/A,FALSE,"CONV4T.XLS";"UnoB",#N/A,FALSE,"CONV4T.XLS"}</definedName>
    <definedName name="sdsdds" localSheetId="9" hidden="1">{"Bruto",#N/A,FALSE,"CONV3T.XLS";"Neto",#N/A,FALSE,"CONV3T.XLS";"UnoB",#N/A,FALSE,"CONV3T.XLS";"Bruto",#N/A,FALSE,"CONV4T.XLS";"Neto",#N/A,FALSE,"CONV4T.XLS";"UnoB",#N/A,FALSE,"CONV4T.XLS"}</definedName>
    <definedName name="se" localSheetId="0">#REF!</definedName>
    <definedName name="se" localSheetId="1">#REF!</definedName>
    <definedName name="se" localSheetId="3">#REF!</definedName>
    <definedName name="se" localSheetId="4">#REF!</definedName>
    <definedName name="se" localSheetId="5">#REF!</definedName>
    <definedName name="se" localSheetId="6">#REF!</definedName>
    <definedName name="se" localSheetId="7">#REF!</definedName>
    <definedName name="se" localSheetId="8">#REF!</definedName>
    <definedName name="se" localSheetId="9">#REF!</definedName>
    <definedName name="SEP">"; SEPTIEMBRE.- "&amp;TEXT([13]edofza09!$C$24,"#,##0")</definedName>
    <definedName name="sero" localSheetId="1" hidden="1">{"Bruto",#N/A,FALSE,"CONV3T.XLS";"Neto",#N/A,FALSE,"CONV3T.XLS";"UnoB",#N/A,FALSE,"CONV3T.XLS";"Bruto",#N/A,FALSE,"CONV4T.XLS";"Neto",#N/A,FALSE,"CONV4T.XLS";"UnoB",#N/A,FALSE,"CONV4T.XLS"}</definedName>
    <definedName name="sero" localSheetId="3" hidden="1">{"Bruto",#N/A,FALSE,"CONV3T.XLS";"Neto",#N/A,FALSE,"CONV3T.XLS";"UnoB",#N/A,FALSE,"CONV3T.XLS";"Bruto",#N/A,FALSE,"CONV4T.XLS";"Neto",#N/A,FALSE,"CONV4T.XLS";"UnoB",#N/A,FALSE,"CONV4T.XLS"}</definedName>
    <definedName name="sero" localSheetId="4" hidden="1">{"Bruto",#N/A,FALSE,"CONV3T.XLS";"Neto",#N/A,FALSE,"CONV3T.XLS";"UnoB",#N/A,FALSE,"CONV3T.XLS";"Bruto",#N/A,FALSE,"CONV4T.XLS";"Neto",#N/A,FALSE,"CONV4T.XLS";"UnoB",#N/A,FALSE,"CONV4T.XLS"}</definedName>
    <definedName name="sero" localSheetId="5" hidden="1">{"Bruto",#N/A,FALSE,"CONV3T.XLS";"Neto",#N/A,FALSE,"CONV3T.XLS";"UnoB",#N/A,FALSE,"CONV3T.XLS";"Bruto",#N/A,FALSE,"CONV4T.XLS";"Neto",#N/A,FALSE,"CONV4T.XLS";"UnoB",#N/A,FALSE,"CONV4T.XLS"}</definedName>
    <definedName name="sero" localSheetId="6" hidden="1">{"Bruto",#N/A,FALSE,"CONV3T.XLS";"Neto",#N/A,FALSE,"CONV3T.XLS";"UnoB",#N/A,FALSE,"CONV3T.XLS";"Bruto",#N/A,FALSE,"CONV4T.XLS";"Neto",#N/A,FALSE,"CONV4T.XLS";"UnoB",#N/A,FALSE,"CONV4T.XLS"}</definedName>
    <definedName name="sero" localSheetId="7" hidden="1">{"Bruto",#N/A,FALSE,"CONV3T.XLS";"Neto",#N/A,FALSE,"CONV3T.XLS";"UnoB",#N/A,FALSE,"CONV3T.XLS";"Bruto",#N/A,FALSE,"CONV4T.XLS";"Neto",#N/A,FALSE,"CONV4T.XLS";"UnoB",#N/A,FALSE,"CONV4T.XLS"}</definedName>
    <definedName name="sero" localSheetId="8" hidden="1">{"Bruto",#N/A,FALSE,"CONV3T.XLS";"Neto",#N/A,FALSE,"CONV3T.XLS";"UnoB",#N/A,FALSE,"CONV3T.XLS";"Bruto",#N/A,FALSE,"CONV4T.XLS";"Neto",#N/A,FALSE,"CONV4T.XLS";"UnoB",#N/A,FALSE,"CONV4T.XLS"}</definedName>
    <definedName name="sero" localSheetId="9" hidden="1">{"Bruto",#N/A,FALSE,"CONV3T.XLS";"Neto",#N/A,FALSE,"CONV3T.XLS";"UnoB",#N/A,FALSE,"CONV3T.XLS";"Bruto",#N/A,FALSE,"CONV4T.XLS";"Neto",#N/A,FALSE,"CONV4T.XLS";"UnoB",#N/A,FALSE,"CONV4T.XLS"}</definedName>
    <definedName name="SF" localSheetId="0">[11]BANPRO99!#REF!</definedName>
    <definedName name="SF" localSheetId="1">[11]BANPRO99!#REF!</definedName>
    <definedName name="SF" localSheetId="3">[11]BANPRO99!#REF!</definedName>
    <definedName name="SF" localSheetId="4">[11]BANPRO99!#REF!</definedName>
    <definedName name="SF" localSheetId="5">[11]BANPRO99!#REF!</definedName>
    <definedName name="SF" localSheetId="6">[11]BANPRO99!#REF!</definedName>
    <definedName name="SF" localSheetId="7">[11]BANPRO99!#REF!</definedName>
    <definedName name="SF" localSheetId="8">[11]BANPRO99!#REF!</definedName>
    <definedName name="SF" localSheetId="9">[11]BANPRO99!#REF!</definedName>
    <definedName name="SHCP" localSheetId="0" hidden="1">#REF!</definedName>
    <definedName name="SHCP" localSheetId="1" hidden="1">#REF!</definedName>
    <definedName name="SHCP" localSheetId="3" hidden="1">#REF!</definedName>
    <definedName name="SHCP" localSheetId="4" hidden="1">#REF!</definedName>
    <definedName name="SHCP" localSheetId="5" hidden="1">#REF!</definedName>
    <definedName name="SHCP" localSheetId="6" hidden="1">#REF!</definedName>
    <definedName name="SHCP" localSheetId="7" hidden="1">#REF!</definedName>
    <definedName name="SHCP" localSheetId="8" hidden="1">#REF!</definedName>
    <definedName name="SHCP" localSheetId="9" hidden="1">#REF!</definedName>
    <definedName name="sinpec" localSheetId="0">#REF!</definedName>
    <definedName name="sinpec" localSheetId="1">#REF!</definedName>
    <definedName name="sinpec" localSheetId="3">#REF!</definedName>
    <definedName name="sinpec" localSheetId="4">#REF!</definedName>
    <definedName name="sinpec" localSheetId="5">#REF!</definedName>
    <definedName name="sinpec" localSheetId="6">#REF!</definedName>
    <definedName name="sinpec" localSheetId="7">#REF!</definedName>
    <definedName name="sinpec" localSheetId="8">#REF!</definedName>
    <definedName name="sinpec" localSheetId="9">#REF!</definedName>
    <definedName name="smdf97">'[8]Premisa macro'!$C$4</definedName>
    <definedName name="SPEM96" localSheetId="0">#REF!</definedName>
    <definedName name="SPEM96" localSheetId="1">#REF!</definedName>
    <definedName name="SPEM96" localSheetId="3">#REF!</definedName>
    <definedName name="SPEM96" localSheetId="4">#REF!</definedName>
    <definedName name="SPEM96" localSheetId="5">#REF!</definedName>
    <definedName name="SPEM96" localSheetId="6">#REF!</definedName>
    <definedName name="SPEM96" localSheetId="7">#REF!</definedName>
    <definedName name="SPEM96" localSheetId="8">#REF!</definedName>
    <definedName name="SPEM96" localSheetId="9">#REF!</definedName>
    <definedName name="sta" localSheetId="0">#REF!</definedName>
    <definedName name="sta" localSheetId="1">#REF!</definedName>
    <definedName name="sta" localSheetId="3">#REF!</definedName>
    <definedName name="sta" localSheetId="4">#REF!</definedName>
    <definedName name="sta" localSheetId="5">#REF!</definedName>
    <definedName name="sta" localSheetId="6">#REF!</definedName>
    <definedName name="sta" localSheetId="7">#REF!</definedName>
    <definedName name="sta" localSheetId="8">#REF!</definedName>
    <definedName name="sta" localSheetId="9">#REF!</definedName>
    <definedName name="stb" localSheetId="0">#REF!</definedName>
    <definedName name="stb" localSheetId="1">#REF!</definedName>
    <definedName name="stb" localSheetId="3">#REF!</definedName>
    <definedName name="stb" localSheetId="4">#REF!</definedName>
    <definedName name="stb" localSheetId="5">#REF!</definedName>
    <definedName name="stb" localSheetId="6">#REF!</definedName>
    <definedName name="stb" localSheetId="7">#REF!</definedName>
    <definedName name="stb" localSheetId="8">#REF!</definedName>
    <definedName name="stb" localSheetId="9">#REF!</definedName>
    <definedName name="stc" localSheetId="0">#REF!</definedName>
    <definedName name="stc" localSheetId="1">#REF!</definedName>
    <definedName name="stc" localSheetId="3">#REF!</definedName>
    <definedName name="stc" localSheetId="4">#REF!</definedName>
    <definedName name="stc" localSheetId="5">#REF!</definedName>
    <definedName name="stc" localSheetId="6">#REF!</definedName>
    <definedName name="stc" localSheetId="7">#REF!</definedName>
    <definedName name="stc" localSheetId="8">#REF!</definedName>
    <definedName name="stc" localSheetId="9">#REF!</definedName>
    <definedName name="std" localSheetId="0">#REF!</definedName>
    <definedName name="std" localSheetId="1">#REF!</definedName>
    <definedName name="std" localSheetId="3">#REF!</definedName>
    <definedName name="std" localSheetId="4">#REF!</definedName>
    <definedName name="std" localSheetId="5">#REF!</definedName>
    <definedName name="std" localSheetId="6">#REF!</definedName>
    <definedName name="std" localSheetId="7">#REF!</definedName>
    <definedName name="std" localSheetId="8">#REF!</definedName>
    <definedName name="std" localSheetId="9">#REF!</definedName>
    <definedName name="ste" localSheetId="0">#REF!</definedName>
    <definedName name="ste" localSheetId="1">#REF!</definedName>
    <definedName name="ste" localSheetId="3">#REF!</definedName>
    <definedName name="ste" localSheetId="4">#REF!</definedName>
    <definedName name="ste" localSheetId="5">#REF!</definedName>
    <definedName name="ste" localSheetId="6">#REF!</definedName>
    <definedName name="ste" localSheetId="7">#REF!</definedName>
    <definedName name="ste" localSheetId="8">#REF!</definedName>
    <definedName name="ste" localSheetId="9">#REF!</definedName>
    <definedName name="subfunción" localSheetId="0">#REF!</definedName>
    <definedName name="subfunción" localSheetId="1">#REF!</definedName>
    <definedName name="subfunción" localSheetId="3">#REF!</definedName>
    <definedName name="subfunción" localSheetId="4">#REF!</definedName>
    <definedName name="subfunción" localSheetId="5">#REF!</definedName>
    <definedName name="subfunción" localSheetId="6">#REF!</definedName>
    <definedName name="subfunción" localSheetId="7">#REF!</definedName>
    <definedName name="subfunción" localSheetId="8">#REF!</definedName>
    <definedName name="subfunción" localSheetId="9">#REF!</definedName>
    <definedName name="syt" localSheetId="0">#REF!</definedName>
    <definedName name="syt" localSheetId="1">#REF!</definedName>
    <definedName name="syt" localSheetId="3">#REF!</definedName>
    <definedName name="syt" localSheetId="4">#REF!</definedName>
    <definedName name="syt" localSheetId="5">#REF!</definedName>
    <definedName name="syt" localSheetId="6">#REF!</definedName>
    <definedName name="syt" localSheetId="7">#REF!</definedName>
    <definedName name="syt" localSheetId="8">#REF!</definedName>
    <definedName name="syt" localSheetId="9">#REF!</definedName>
    <definedName name="sytc03" localSheetId="0">#REF!</definedName>
    <definedName name="sytc03" localSheetId="1">#REF!</definedName>
    <definedName name="sytc03" localSheetId="3">#REF!</definedName>
    <definedName name="sytc03" localSheetId="4">#REF!</definedName>
    <definedName name="sytc03" localSheetId="5">#REF!</definedName>
    <definedName name="sytc03" localSheetId="6">#REF!</definedName>
    <definedName name="sytc03" localSheetId="7">#REF!</definedName>
    <definedName name="sytc03" localSheetId="8">#REF!</definedName>
    <definedName name="sytc03" localSheetId="9">#REF!</definedName>
    <definedName name="sytppef" localSheetId="0">#REF!</definedName>
    <definedName name="sytppef" localSheetId="1">#REF!</definedName>
    <definedName name="sytppef" localSheetId="3">#REF!</definedName>
    <definedName name="sytppef" localSheetId="4">#REF!</definedName>
    <definedName name="sytppef" localSheetId="5">#REF!</definedName>
    <definedName name="sytppef" localSheetId="6">#REF!</definedName>
    <definedName name="sytppef" localSheetId="7">#REF!</definedName>
    <definedName name="sytppef" localSheetId="8">#REF!</definedName>
    <definedName name="sytppef" localSheetId="9">#REF!</definedName>
    <definedName name="SZZXCZXC" localSheetId="1" hidden="1">{"Bruto",#N/A,FALSE,"CONV3T.XLS";"Neto",#N/A,FALSE,"CONV3T.XLS";"UnoB",#N/A,FALSE,"CONV3T.XLS";"Bruto",#N/A,FALSE,"CONV4T.XLS";"Neto",#N/A,FALSE,"CONV4T.XLS";"UnoB",#N/A,FALSE,"CONV4T.XLS"}</definedName>
    <definedName name="SZZXCZXC" localSheetId="3" hidden="1">{"Bruto",#N/A,FALSE,"CONV3T.XLS";"Neto",#N/A,FALSE,"CONV3T.XLS";"UnoB",#N/A,FALSE,"CONV3T.XLS";"Bruto",#N/A,FALSE,"CONV4T.XLS";"Neto",#N/A,FALSE,"CONV4T.XLS";"UnoB",#N/A,FALSE,"CONV4T.XLS"}</definedName>
    <definedName name="SZZXCZXC" localSheetId="4" hidden="1">{"Bruto",#N/A,FALSE,"CONV3T.XLS";"Neto",#N/A,FALSE,"CONV3T.XLS";"UnoB",#N/A,FALSE,"CONV3T.XLS";"Bruto",#N/A,FALSE,"CONV4T.XLS";"Neto",#N/A,FALSE,"CONV4T.XLS";"UnoB",#N/A,FALSE,"CONV4T.XLS"}</definedName>
    <definedName name="SZZXCZXC" localSheetId="5" hidden="1">{"Bruto",#N/A,FALSE,"CONV3T.XLS";"Neto",#N/A,FALSE,"CONV3T.XLS";"UnoB",#N/A,FALSE,"CONV3T.XLS";"Bruto",#N/A,FALSE,"CONV4T.XLS";"Neto",#N/A,FALSE,"CONV4T.XLS";"UnoB",#N/A,FALSE,"CONV4T.XLS"}</definedName>
    <definedName name="SZZXCZXC" localSheetId="6" hidden="1">{"Bruto",#N/A,FALSE,"CONV3T.XLS";"Neto",#N/A,FALSE,"CONV3T.XLS";"UnoB",#N/A,FALSE,"CONV3T.XLS";"Bruto",#N/A,FALSE,"CONV4T.XLS";"Neto",#N/A,FALSE,"CONV4T.XLS";"UnoB",#N/A,FALSE,"CONV4T.XLS"}</definedName>
    <definedName name="SZZXCZXC" localSheetId="7" hidden="1">{"Bruto",#N/A,FALSE,"CONV3T.XLS";"Neto",#N/A,FALSE,"CONV3T.XLS";"UnoB",#N/A,FALSE,"CONV3T.XLS";"Bruto",#N/A,FALSE,"CONV4T.XLS";"Neto",#N/A,FALSE,"CONV4T.XLS";"UnoB",#N/A,FALSE,"CONV4T.XLS"}</definedName>
    <definedName name="SZZXCZXC" localSheetId="8" hidden="1">{"Bruto",#N/A,FALSE,"CONV3T.XLS";"Neto",#N/A,FALSE,"CONV3T.XLS";"UnoB",#N/A,FALSE,"CONV3T.XLS";"Bruto",#N/A,FALSE,"CONV4T.XLS";"Neto",#N/A,FALSE,"CONV4T.XLS";"UnoB",#N/A,FALSE,"CONV4T.XLS"}</definedName>
    <definedName name="SZZXCZXC" localSheetId="9" hidden="1">{"Bruto",#N/A,FALSE,"CONV3T.XLS";"Neto",#N/A,FALSE,"CONV3T.XLS";"UnoB",#N/A,FALSE,"CONV3T.XLS";"Bruto",#N/A,FALSE,"CONV4T.XLS";"Neto",#N/A,FALSE,"CONV4T.XLS";"UnoB",#N/A,FALSE,"CONV4T.XLS"}</definedName>
    <definedName name="TABLA016D">'[39]16'!$D$1:$E$15</definedName>
    <definedName name="TABLA01D">'[39]1'!$D$2:$E$14</definedName>
    <definedName name="TABLA04D">'[39]4'!$D$2:$E$34</definedName>
    <definedName name="TABLA06D">'[39]6'!$D$1:$G$15</definedName>
    <definedName name="TABLA1">'[39]1'!$A$1:$B$58</definedName>
    <definedName name="TABLA10">'[39]10'!$A$1:$B$133</definedName>
    <definedName name="TABLA10D">'[39]10'!$D$1:$E$19</definedName>
    <definedName name="TABLA11">'[39]11'!$A$1:$B$57</definedName>
    <definedName name="TABLA12">'[39]12'!$A$1:$B$130</definedName>
    <definedName name="TABLA13">'[39]13'!$A$1:$B$170</definedName>
    <definedName name="TABLA14">'[39]14'!$A$1:$B$100</definedName>
    <definedName name="TABLA14D">'[39]14'!$D$1:$E$21</definedName>
    <definedName name="TABLA15">'[39]15'!$A$1:$B$69</definedName>
    <definedName name="TABLA17">'[39]17'!$A$2:$B$134</definedName>
    <definedName name="TABLA18">'[39]18'!$A$1:$B$100</definedName>
    <definedName name="TABLA19">'[39]19'!$A$1:$B$100</definedName>
    <definedName name="TABLA2">'[39]2'!$A$3:$B$187</definedName>
    <definedName name="TABLA20">'[39]20'!$A$1:$B$100</definedName>
    <definedName name="tabla2002" localSheetId="0">#REF!</definedName>
    <definedName name="tabla2002" localSheetId="1">#REF!</definedName>
    <definedName name="tabla2002" localSheetId="3">#REF!</definedName>
    <definedName name="tabla2002" localSheetId="4">#REF!</definedName>
    <definedName name="tabla2002" localSheetId="5">#REF!</definedName>
    <definedName name="tabla2002" localSheetId="6">#REF!</definedName>
    <definedName name="tabla2002" localSheetId="7">#REF!</definedName>
    <definedName name="tabla2002" localSheetId="8">#REF!</definedName>
    <definedName name="tabla2002" localSheetId="9">#REF!</definedName>
    <definedName name="TABLA21">'[39]21'!$A$1:$B$67</definedName>
    <definedName name="TABLA22">'[39]22'!$A$1:$B$14</definedName>
    <definedName name="TABLA3">'[39]3'!$A$2:$B$43</definedName>
    <definedName name="TABLA4">'[39]4'!$A$2:$B$31</definedName>
    <definedName name="TABLA5">'[39]5'!$A$1:$B$31</definedName>
    <definedName name="TABLA6">'[39]6'!$A$1:$B$28</definedName>
    <definedName name="TABLA7">'[39]7'!$A$2:$B$23</definedName>
    <definedName name="TABLA8">'[39]8'!$A$1:$B$49</definedName>
    <definedName name="TABLA9">'[39]9'!$A$1:$B$332</definedName>
    <definedName name="TAJJJJ" localSheetId="1" hidden="1">{#N/A,#N/A,FALSE,"TOT";#N/A,#N/A,FALSE,"PEP";#N/A,#N/A,FALSE,"REF";#N/A,#N/A,FALSE,"GAS";#N/A,#N/A,FALSE,"PET";#N/A,#N/A,FALSE,"COR"}</definedName>
    <definedName name="TAJJJJ" localSheetId="3" hidden="1">{#N/A,#N/A,FALSE,"TOT";#N/A,#N/A,FALSE,"PEP";#N/A,#N/A,FALSE,"REF";#N/A,#N/A,FALSE,"GAS";#N/A,#N/A,FALSE,"PET";#N/A,#N/A,FALSE,"COR"}</definedName>
    <definedName name="TAJJJJ" localSheetId="4" hidden="1">{#N/A,#N/A,FALSE,"TOT";#N/A,#N/A,FALSE,"PEP";#N/A,#N/A,FALSE,"REF";#N/A,#N/A,FALSE,"GAS";#N/A,#N/A,FALSE,"PET";#N/A,#N/A,FALSE,"COR"}</definedName>
    <definedName name="TAJJJJ" localSheetId="5" hidden="1">{#N/A,#N/A,FALSE,"TOT";#N/A,#N/A,FALSE,"PEP";#N/A,#N/A,FALSE,"REF";#N/A,#N/A,FALSE,"GAS";#N/A,#N/A,FALSE,"PET";#N/A,#N/A,FALSE,"COR"}</definedName>
    <definedName name="TAJJJJ" localSheetId="6" hidden="1">{#N/A,#N/A,FALSE,"TOT";#N/A,#N/A,FALSE,"PEP";#N/A,#N/A,FALSE,"REF";#N/A,#N/A,FALSE,"GAS";#N/A,#N/A,FALSE,"PET";#N/A,#N/A,FALSE,"COR"}</definedName>
    <definedName name="TAJJJJ" localSheetId="7" hidden="1">{#N/A,#N/A,FALSE,"TOT";#N/A,#N/A,FALSE,"PEP";#N/A,#N/A,FALSE,"REF";#N/A,#N/A,FALSE,"GAS";#N/A,#N/A,FALSE,"PET";#N/A,#N/A,FALSE,"COR"}</definedName>
    <definedName name="TAJJJJ" localSheetId="8" hidden="1">{#N/A,#N/A,FALSE,"TOT";#N/A,#N/A,FALSE,"PEP";#N/A,#N/A,FALSE,"REF";#N/A,#N/A,FALSE,"GAS";#N/A,#N/A,FALSE,"PET";#N/A,#N/A,FALSE,"COR"}</definedName>
    <definedName name="TAJJJJ" localSheetId="9" hidden="1">{#N/A,#N/A,FALSE,"TOT";#N/A,#N/A,FALSE,"PEP";#N/A,#N/A,FALSE,"REF";#N/A,#N/A,FALSE,"GAS";#N/A,#N/A,FALSE,"PET";#N/A,#N/A,FALSE,"COR"}</definedName>
    <definedName name="TENER" localSheetId="1" hidden="1">{"Bruto",#N/A,FALSE,"CONV3T.XLS";"Neto",#N/A,FALSE,"CONV3T.XLS";"UnoB",#N/A,FALSE,"CONV3T.XLS";"Bruto",#N/A,FALSE,"CONV4T.XLS";"Neto",#N/A,FALSE,"CONV4T.XLS";"UnoB",#N/A,FALSE,"CONV4T.XLS"}</definedName>
    <definedName name="TENER" localSheetId="3" hidden="1">{"Bruto",#N/A,FALSE,"CONV3T.XLS";"Neto",#N/A,FALSE,"CONV3T.XLS";"UnoB",#N/A,FALSE,"CONV3T.XLS";"Bruto",#N/A,FALSE,"CONV4T.XLS";"Neto",#N/A,FALSE,"CONV4T.XLS";"UnoB",#N/A,FALSE,"CONV4T.XLS"}</definedName>
    <definedName name="TENER" localSheetId="4" hidden="1">{"Bruto",#N/A,FALSE,"CONV3T.XLS";"Neto",#N/A,FALSE,"CONV3T.XLS";"UnoB",#N/A,FALSE,"CONV3T.XLS";"Bruto",#N/A,FALSE,"CONV4T.XLS";"Neto",#N/A,FALSE,"CONV4T.XLS";"UnoB",#N/A,FALSE,"CONV4T.XLS"}</definedName>
    <definedName name="TENER" localSheetId="5" hidden="1">{"Bruto",#N/A,FALSE,"CONV3T.XLS";"Neto",#N/A,FALSE,"CONV3T.XLS";"UnoB",#N/A,FALSE,"CONV3T.XLS";"Bruto",#N/A,FALSE,"CONV4T.XLS";"Neto",#N/A,FALSE,"CONV4T.XLS";"UnoB",#N/A,FALSE,"CONV4T.XLS"}</definedName>
    <definedName name="TENER" localSheetId="6" hidden="1">{"Bruto",#N/A,FALSE,"CONV3T.XLS";"Neto",#N/A,FALSE,"CONV3T.XLS";"UnoB",#N/A,FALSE,"CONV3T.XLS";"Bruto",#N/A,FALSE,"CONV4T.XLS";"Neto",#N/A,FALSE,"CONV4T.XLS";"UnoB",#N/A,FALSE,"CONV4T.XLS"}</definedName>
    <definedName name="TENER" localSheetId="7" hidden="1">{"Bruto",#N/A,FALSE,"CONV3T.XLS";"Neto",#N/A,FALSE,"CONV3T.XLS";"UnoB",#N/A,FALSE,"CONV3T.XLS";"Bruto",#N/A,FALSE,"CONV4T.XLS";"Neto",#N/A,FALSE,"CONV4T.XLS";"UnoB",#N/A,FALSE,"CONV4T.XLS"}</definedName>
    <definedName name="TENER" localSheetId="8" hidden="1">{"Bruto",#N/A,FALSE,"CONV3T.XLS";"Neto",#N/A,FALSE,"CONV3T.XLS";"UnoB",#N/A,FALSE,"CONV3T.XLS";"Bruto",#N/A,FALSE,"CONV4T.XLS";"Neto",#N/A,FALSE,"CONV4T.XLS";"UnoB",#N/A,FALSE,"CONV4T.XLS"}</definedName>
    <definedName name="TENER" localSheetId="9" hidden="1">{"Bruto",#N/A,FALSE,"CONV3T.XLS";"Neto",#N/A,FALSE,"CONV3T.XLS";"UnoB",#N/A,FALSE,"CONV3T.XLS";"Bruto",#N/A,FALSE,"CONV4T.XLS";"Neto",#N/A,FALSE,"CONV4T.XLS";"UnoB",#N/A,FALSE,"CONV4T.XLS"}</definedName>
    <definedName name="TIT" localSheetId="0">#REF!</definedName>
    <definedName name="TIT" localSheetId="1">#REF!</definedName>
    <definedName name="TIT" localSheetId="3">#REF!</definedName>
    <definedName name="TIT" localSheetId="4">#REF!</definedName>
    <definedName name="TIT" localSheetId="5">#REF!</definedName>
    <definedName name="TIT" localSheetId="6">#REF!</definedName>
    <definedName name="TIT" localSheetId="7">#REF!</definedName>
    <definedName name="TIT" localSheetId="8">#REF!</definedName>
    <definedName name="TIT" localSheetId="9">#REF!</definedName>
    <definedName name="TITULO" localSheetId="1">[40]PPQ!$B$3</definedName>
    <definedName name="TITULO">[40]PPQ!$B$3</definedName>
    <definedName name="_xlnm.Print_Titles" localSheetId="0">'Anexo 10'!$4:$7</definedName>
    <definedName name="_xlnm.Print_Titles" localSheetId="1">'Anexo 11'!$4:$7</definedName>
    <definedName name="_xlnm.Print_Titles" localSheetId="3">'Anexo 13'!$4:$7</definedName>
    <definedName name="_xlnm.Print_Titles" localSheetId="4">'Anexo 14'!$4:$7</definedName>
    <definedName name="_xlnm.Print_Titles" localSheetId="5">'Anexo 15'!$4:$7</definedName>
    <definedName name="_xlnm.Print_Titles" localSheetId="6">'Anexo 16 '!$4:$7</definedName>
    <definedName name="_xlnm.Print_Titles" localSheetId="7">'Anexo 17'!$1:$7</definedName>
    <definedName name="_xlnm.Print_Titles" localSheetId="8">'Anexo 18'!$4:$7</definedName>
    <definedName name="_xlnm.Print_Titles" localSheetId="9">'Anexo 19'!$1:$7</definedName>
    <definedName name="TODO96" localSheetId="0">#REF!</definedName>
    <definedName name="TODO96" localSheetId="1">#REF!</definedName>
    <definedName name="TODO96" localSheetId="3">#REF!</definedName>
    <definedName name="TODO96" localSheetId="4">#REF!</definedName>
    <definedName name="TODO96" localSheetId="5">#REF!</definedName>
    <definedName name="TODO96" localSheetId="6">#REF!</definedName>
    <definedName name="TODO96" localSheetId="7">#REF!</definedName>
    <definedName name="TODO96" localSheetId="8">#REF!</definedName>
    <definedName name="TODO96" localSheetId="9">#REF!</definedName>
    <definedName name="TOTAL">#N/A</definedName>
    <definedName name="total_real" localSheetId="0">#REF!</definedName>
    <definedName name="total_real" localSheetId="1">#REF!</definedName>
    <definedName name="total_real" localSheetId="3">#REF!</definedName>
    <definedName name="total_real" localSheetId="4">#REF!</definedName>
    <definedName name="total_real" localSheetId="5">#REF!</definedName>
    <definedName name="total_real" localSheetId="6">#REF!</definedName>
    <definedName name="total_real" localSheetId="7">#REF!</definedName>
    <definedName name="total_real" localSheetId="8">#REF!</definedName>
    <definedName name="total_real" localSheetId="9">#REF!</definedName>
    <definedName name="TOTAL01" localSheetId="0">#REF!</definedName>
    <definedName name="TOTAL01" localSheetId="1">#REF!</definedName>
    <definedName name="TOTAL01" localSheetId="3">#REF!</definedName>
    <definedName name="TOTAL01" localSheetId="4">#REF!</definedName>
    <definedName name="TOTAL01" localSheetId="5">#REF!</definedName>
    <definedName name="TOTAL01" localSheetId="6">#REF!</definedName>
    <definedName name="TOTAL01" localSheetId="7">#REF!</definedName>
    <definedName name="TOTAL01" localSheetId="8">#REF!</definedName>
    <definedName name="TOTAL01" localSheetId="9">#REF!</definedName>
    <definedName name="total1">'[31]1'!$I$2:$J$42</definedName>
    <definedName name="TOTAL10">'[31]10'!$J$2:$K$39</definedName>
    <definedName name="TOTAL2">'[31]2'!$J$2:$K$39</definedName>
    <definedName name="TOTAL3">'[31]3'!$J$2:$K$39</definedName>
    <definedName name="TOTAL4">'[31]4'!$J$2:$K$39</definedName>
    <definedName name="TOTAL5">'[31]5'!$J$2:$K$39</definedName>
    <definedName name="TOTAL6">'[31]6'!$J$2:$K$39</definedName>
    <definedName name="TOTAL7">'[31]7'!$J$2:$K$39</definedName>
    <definedName name="TOTAL8">'[31]8'!$J$2:$K$39</definedName>
    <definedName name="TOTAL9">'[31]9'!$J$2:$K$39</definedName>
    <definedName name="TTL">[41]AcumMens!$3:$191</definedName>
    <definedName name="tul" localSheetId="1" hidden="1">{"Bruto",#N/A,FALSE,"CONV3T.XLS";"Neto",#N/A,FALSE,"CONV3T.XLS";"UnoB",#N/A,FALSE,"CONV3T.XLS";"Bruto",#N/A,FALSE,"CONV4T.XLS";"Neto",#N/A,FALSE,"CONV4T.XLS";"UnoB",#N/A,FALSE,"CONV4T.XLS"}</definedName>
    <definedName name="tul" localSheetId="3" hidden="1">{"Bruto",#N/A,FALSE,"CONV3T.XLS";"Neto",#N/A,FALSE,"CONV3T.XLS";"UnoB",#N/A,FALSE,"CONV3T.XLS";"Bruto",#N/A,FALSE,"CONV4T.XLS";"Neto",#N/A,FALSE,"CONV4T.XLS";"UnoB",#N/A,FALSE,"CONV4T.XLS"}</definedName>
    <definedName name="tul" localSheetId="4" hidden="1">{"Bruto",#N/A,FALSE,"CONV3T.XLS";"Neto",#N/A,FALSE,"CONV3T.XLS";"UnoB",#N/A,FALSE,"CONV3T.XLS";"Bruto",#N/A,FALSE,"CONV4T.XLS";"Neto",#N/A,FALSE,"CONV4T.XLS";"UnoB",#N/A,FALSE,"CONV4T.XLS"}</definedName>
    <definedName name="tul" localSheetId="5" hidden="1">{"Bruto",#N/A,FALSE,"CONV3T.XLS";"Neto",#N/A,FALSE,"CONV3T.XLS";"UnoB",#N/A,FALSE,"CONV3T.XLS";"Bruto",#N/A,FALSE,"CONV4T.XLS";"Neto",#N/A,FALSE,"CONV4T.XLS";"UnoB",#N/A,FALSE,"CONV4T.XLS"}</definedName>
    <definedName name="tul" localSheetId="6" hidden="1">{"Bruto",#N/A,FALSE,"CONV3T.XLS";"Neto",#N/A,FALSE,"CONV3T.XLS";"UnoB",#N/A,FALSE,"CONV3T.XLS";"Bruto",#N/A,FALSE,"CONV4T.XLS";"Neto",#N/A,FALSE,"CONV4T.XLS";"UnoB",#N/A,FALSE,"CONV4T.XLS"}</definedName>
    <definedName name="tul" localSheetId="7" hidden="1">{"Bruto",#N/A,FALSE,"CONV3T.XLS";"Neto",#N/A,FALSE,"CONV3T.XLS";"UnoB",#N/A,FALSE,"CONV3T.XLS";"Bruto",#N/A,FALSE,"CONV4T.XLS";"Neto",#N/A,FALSE,"CONV4T.XLS";"UnoB",#N/A,FALSE,"CONV4T.XLS"}</definedName>
    <definedName name="tul" localSheetId="8" hidden="1">{"Bruto",#N/A,FALSE,"CONV3T.XLS";"Neto",#N/A,FALSE,"CONV3T.XLS";"UnoB",#N/A,FALSE,"CONV3T.XLS";"Bruto",#N/A,FALSE,"CONV4T.XLS";"Neto",#N/A,FALSE,"CONV4T.XLS";"UnoB",#N/A,FALSE,"CONV4T.XLS"}</definedName>
    <definedName name="tul" localSheetId="9" hidden="1">{"Bruto",#N/A,FALSE,"CONV3T.XLS";"Neto",#N/A,FALSE,"CONV3T.XLS";"UnoB",#N/A,FALSE,"CONV3T.XLS";"Bruto",#N/A,FALSE,"CONV4T.XLS";"Neto",#N/A,FALSE,"CONV4T.XLS";"UnoB",#N/A,FALSE,"CONV4T.XLS"}</definedName>
    <definedName name="u" localSheetId="0">[1]!AGO&amp;[1]!SEP&amp;[1]!OCT&amp;[1]!NOV&amp;[1]!DIC</definedName>
    <definedName name="u" localSheetId="1">[2]!AGO&amp;[2]!SEP&amp;[2]!OCT&amp;[2]!NOV&amp;[2]!DIC</definedName>
    <definedName name="u" localSheetId="4">[2]!AGO&amp;[2]!SEP&amp;[2]!OCT&amp;[2]!NOV&amp;[2]!DIC</definedName>
    <definedName name="u" localSheetId="5">[2]!AGO&amp;[2]!SEP&amp;[2]!OCT&amp;[2]!NOV&amp;[2]!DIC</definedName>
    <definedName name="u" localSheetId="6">[2]!AGO&amp;[2]!SEP&amp;[2]!OCT&amp;[2]!NOV&amp;[2]!DIC</definedName>
    <definedName name="u" localSheetId="7">[3]!AGO&amp;[3]!SEP&amp;[3]!OCT&amp;[3]!NOV&amp;[3]!DIC</definedName>
    <definedName name="u" localSheetId="8">[2]!AGO&amp;[2]!SEP&amp;[2]!OCT&amp;[2]!NOV&amp;[2]!DIC</definedName>
    <definedName name="u" localSheetId="9">[3]!AGO&amp;[3]!SEP&amp;[3]!OCT&amp;[3]!NOV&amp;[3]!DIC</definedName>
    <definedName name="UPCPICF_VMD50020" localSheetId="0">#REF!</definedName>
    <definedName name="UPCPICF_VMD50020" localSheetId="1">#REF!</definedName>
    <definedName name="UPCPICF_VMD50020" localSheetId="3">#REF!</definedName>
    <definedName name="UPCPICF_VMD50020" localSheetId="4">#REF!</definedName>
    <definedName name="UPCPICF_VMD50020" localSheetId="5">#REF!</definedName>
    <definedName name="UPCPICF_VMD50020" localSheetId="6">#REF!</definedName>
    <definedName name="UPCPICF_VMD50020" localSheetId="7">#REF!</definedName>
    <definedName name="UPCPICF_VMD50020" localSheetId="8">#REF!</definedName>
    <definedName name="UPCPICF_VMD50020" localSheetId="9">#REF!</definedName>
    <definedName name="UR">[34]urs!$C$10:$D$1332</definedName>
    <definedName name="V_Bife" localSheetId="1">'[37]ADEC II'!$A$1:$Z$1016</definedName>
    <definedName name="V_Bife">'[37]ADEC II'!$A$1:$Z$1016</definedName>
    <definedName name="VARIABLES">#N/A</definedName>
    <definedName name="vcorta" localSheetId="0">#REF!</definedName>
    <definedName name="vcorta" localSheetId="1">#REF!</definedName>
    <definedName name="vcorta" localSheetId="3">#REF!</definedName>
    <definedName name="vcorta" localSheetId="4">#REF!</definedName>
    <definedName name="vcorta" localSheetId="5">#REF!</definedName>
    <definedName name="vcorta" localSheetId="6">#REF!</definedName>
    <definedName name="vcorta" localSheetId="7">#REF!</definedName>
    <definedName name="vcorta" localSheetId="8">#REF!</definedName>
    <definedName name="vcorta" localSheetId="9">#REF!</definedName>
    <definedName name="Vertientes" localSheetId="0">#REF!</definedName>
    <definedName name="Vertientes" localSheetId="1">#REF!</definedName>
    <definedName name="Vertientes" localSheetId="3">#REF!</definedName>
    <definedName name="Vertientes" localSheetId="4">#REF!</definedName>
    <definedName name="Vertientes" localSheetId="5">#REF!</definedName>
    <definedName name="Vertientes" localSheetId="6">#REF!</definedName>
    <definedName name="Vertientes" localSheetId="7">#REF!</definedName>
    <definedName name="Vertientes" localSheetId="8">#REF!</definedName>
    <definedName name="Vertientes" localSheetId="9">#REF!</definedName>
    <definedName name="wrn.econv2s." localSheetId="1" hidden="1">{"Bruto",#N/A,FALSE,"CONV3T.XLS";"Neto",#N/A,FALSE,"CONV3T.XLS";"UnoB",#N/A,FALSE,"CONV3T.XLS";"Bruto",#N/A,FALSE,"CONV4T.XLS";"Neto",#N/A,FALSE,"CONV4T.XLS";"UnoB",#N/A,FALSE,"CONV4T.XLS"}</definedName>
    <definedName name="wrn.econv2s." localSheetId="3" hidden="1">{"Bruto",#N/A,FALSE,"CONV3T.XLS";"Neto",#N/A,FALSE,"CONV3T.XLS";"UnoB",#N/A,FALSE,"CONV3T.XLS";"Bruto",#N/A,FALSE,"CONV4T.XLS";"Neto",#N/A,FALSE,"CONV4T.XLS";"UnoB",#N/A,FALSE,"CONV4T.XLS"}</definedName>
    <definedName name="wrn.econv2s." localSheetId="4" hidden="1">{"Bruto",#N/A,FALSE,"CONV3T.XLS";"Neto",#N/A,FALSE,"CONV3T.XLS";"UnoB",#N/A,FALSE,"CONV3T.XLS";"Bruto",#N/A,FALSE,"CONV4T.XLS";"Neto",#N/A,FALSE,"CONV4T.XLS";"UnoB",#N/A,FALSE,"CONV4T.XLS"}</definedName>
    <definedName name="wrn.econv2s." localSheetId="5" hidden="1">{"Bruto",#N/A,FALSE,"CONV3T.XLS";"Neto",#N/A,FALSE,"CONV3T.XLS";"UnoB",#N/A,FALSE,"CONV3T.XLS";"Bruto",#N/A,FALSE,"CONV4T.XLS";"Neto",#N/A,FALSE,"CONV4T.XLS";"UnoB",#N/A,FALSE,"CONV4T.XLS"}</definedName>
    <definedName name="wrn.econv2s." localSheetId="6" hidden="1">{"Bruto",#N/A,FALSE,"CONV3T.XLS";"Neto",#N/A,FALSE,"CONV3T.XLS";"UnoB",#N/A,FALSE,"CONV3T.XLS";"Bruto",#N/A,FALSE,"CONV4T.XLS";"Neto",#N/A,FALSE,"CONV4T.XLS";"UnoB",#N/A,FALSE,"CONV4T.XLS"}</definedName>
    <definedName name="wrn.econv2s." localSheetId="7" hidden="1">{"Bruto",#N/A,FALSE,"CONV3T.XLS";"Neto",#N/A,FALSE,"CONV3T.XLS";"UnoB",#N/A,FALSE,"CONV3T.XLS";"Bruto",#N/A,FALSE,"CONV4T.XLS";"Neto",#N/A,FALSE,"CONV4T.XLS";"UnoB",#N/A,FALSE,"CONV4T.XLS"}</definedName>
    <definedName name="wrn.econv2s." localSheetId="8" hidden="1">{"Bruto",#N/A,FALSE,"CONV3T.XLS";"Neto",#N/A,FALSE,"CONV3T.XLS";"UnoB",#N/A,FALSE,"CONV3T.XLS";"Bruto",#N/A,FALSE,"CONV4T.XLS";"Neto",#N/A,FALSE,"CONV4T.XLS";"UnoB",#N/A,FALSE,"CONV4T.XLS"}</definedName>
    <definedName name="wrn.econv2s." localSheetId="9" hidden="1">{"Bruto",#N/A,FALSE,"CONV3T.XLS";"Neto",#N/A,FALSE,"CONV3T.XLS";"UnoB",#N/A,FALSE,"CONV3T.XLS";"Bruto",#N/A,FALSE,"CONV4T.XLS";"Neto",#N/A,FALSE,"CONV4T.XLS";"UnoB",#N/A,FALSE,"CONV4T.XLS"}</definedName>
    <definedName name="wrn.gst1tajuorg." localSheetId="1" hidden="1">{#N/A,#N/A,FALSE,"TOT";#N/A,#N/A,FALSE,"PEP";#N/A,#N/A,FALSE,"REF";#N/A,#N/A,FALSE,"GAS";#N/A,#N/A,FALSE,"PET";#N/A,#N/A,FALSE,"COR"}</definedName>
    <definedName name="wrn.gst1tajuorg." localSheetId="3" hidden="1">{#N/A,#N/A,FALSE,"TOT";#N/A,#N/A,FALSE,"PEP";#N/A,#N/A,FALSE,"REF";#N/A,#N/A,FALSE,"GAS";#N/A,#N/A,FALSE,"PET";#N/A,#N/A,FALSE,"COR"}</definedName>
    <definedName name="wrn.gst1tajuorg." localSheetId="4" hidden="1">{#N/A,#N/A,FALSE,"TOT";#N/A,#N/A,FALSE,"PEP";#N/A,#N/A,FALSE,"REF";#N/A,#N/A,FALSE,"GAS";#N/A,#N/A,FALSE,"PET";#N/A,#N/A,FALSE,"COR"}</definedName>
    <definedName name="wrn.gst1tajuorg." localSheetId="5" hidden="1">{#N/A,#N/A,FALSE,"TOT";#N/A,#N/A,FALSE,"PEP";#N/A,#N/A,FALSE,"REF";#N/A,#N/A,FALSE,"GAS";#N/A,#N/A,FALSE,"PET";#N/A,#N/A,FALSE,"COR"}</definedName>
    <definedName name="wrn.gst1tajuorg." localSheetId="6" hidden="1">{#N/A,#N/A,FALSE,"TOT";#N/A,#N/A,FALSE,"PEP";#N/A,#N/A,FALSE,"REF";#N/A,#N/A,FALSE,"GAS";#N/A,#N/A,FALSE,"PET";#N/A,#N/A,FALSE,"COR"}</definedName>
    <definedName name="wrn.gst1tajuorg." localSheetId="7" hidden="1">{#N/A,#N/A,FALSE,"TOT";#N/A,#N/A,FALSE,"PEP";#N/A,#N/A,FALSE,"REF";#N/A,#N/A,FALSE,"GAS";#N/A,#N/A,FALSE,"PET";#N/A,#N/A,FALSE,"COR"}</definedName>
    <definedName name="wrn.gst1tajuorg." localSheetId="8" hidden="1">{#N/A,#N/A,FALSE,"TOT";#N/A,#N/A,FALSE,"PEP";#N/A,#N/A,FALSE,"REF";#N/A,#N/A,FALSE,"GAS";#N/A,#N/A,FALSE,"PET";#N/A,#N/A,FALSE,"COR"}</definedName>
    <definedName name="wrn.gst1tajuorg." localSheetId="9" hidden="1">{#N/A,#N/A,FALSE,"TOT";#N/A,#N/A,FALSE,"PEP";#N/A,#N/A,FALSE,"REF";#N/A,#N/A,FALSE,"GAS";#N/A,#N/A,FALSE,"PET";#N/A,#N/A,FALSE,"COR"}</definedName>
    <definedName name="x" localSheetId="0">#REF!</definedName>
    <definedName name="x" localSheetId="1">#REF!</definedName>
    <definedName name="x" localSheetId="3">#REF!</definedName>
    <definedName name="x" localSheetId="4">#REF!</definedName>
    <definedName name="x" localSheetId="5">#REF!</definedName>
    <definedName name="x" localSheetId="6">#REF!</definedName>
    <definedName name="x" localSheetId="7">#REF!</definedName>
    <definedName name="x" localSheetId="8">#REF!</definedName>
    <definedName name="x" localSheetId="9">#REF!</definedName>
    <definedName name="XX" localSheetId="1" hidden="1">{"Bruto",#N/A,FALSE,"CONV3T.XLS";"Neto",#N/A,FALSE,"CONV3T.XLS";"UnoB",#N/A,FALSE,"CONV3T.XLS";"Bruto",#N/A,FALSE,"CONV4T.XLS";"Neto",#N/A,FALSE,"CONV4T.XLS";"UnoB",#N/A,FALSE,"CONV4T.XLS"}</definedName>
    <definedName name="XX" localSheetId="3" hidden="1">{"Bruto",#N/A,FALSE,"CONV3T.XLS";"Neto",#N/A,FALSE,"CONV3T.XLS";"UnoB",#N/A,FALSE,"CONV3T.XLS";"Bruto",#N/A,FALSE,"CONV4T.XLS";"Neto",#N/A,FALSE,"CONV4T.XLS";"UnoB",#N/A,FALSE,"CONV4T.XLS"}</definedName>
    <definedName name="XX" localSheetId="4" hidden="1">{"Bruto",#N/A,FALSE,"CONV3T.XLS";"Neto",#N/A,FALSE,"CONV3T.XLS";"UnoB",#N/A,FALSE,"CONV3T.XLS";"Bruto",#N/A,FALSE,"CONV4T.XLS";"Neto",#N/A,FALSE,"CONV4T.XLS";"UnoB",#N/A,FALSE,"CONV4T.XLS"}</definedName>
    <definedName name="XX" localSheetId="5" hidden="1">{"Bruto",#N/A,FALSE,"CONV3T.XLS";"Neto",#N/A,FALSE,"CONV3T.XLS";"UnoB",#N/A,FALSE,"CONV3T.XLS";"Bruto",#N/A,FALSE,"CONV4T.XLS";"Neto",#N/A,FALSE,"CONV4T.XLS";"UnoB",#N/A,FALSE,"CONV4T.XLS"}</definedName>
    <definedName name="XX" localSheetId="6" hidden="1">{"Bruto",#N/A,FALSE,"CONV3T.XLS";"Neto",#N/A,FALSE,"CONV3T.XLS";"UnoB",#N/A,FALSE,"CONV3T.XLS";"Bruto",#N/A,FALSE,"CONV4T.XLS";"Neto",#N/A,FALSE,"CONV4T.XLS";"UnoB",#N/A,FALSE,"CONV4T.XLS"}</definedName>
    <definedName name="XX" localSheetId="7" hidden="1">{"Bruto",#N/A,FALSE,"CONV3T.XLS";"Neto",#N/A,FALSE,"CONV3T.XLS";"UnoB",#N/A,FALSE,"CONV3T.XLS";"Bruto",#N/A,FALSE,"CONV4T.XLS";"Neto",#N/A,FALSE,"CONV4T.XLS";"UnoB",#N/A,FALSE,"CONV4T.XLS"}</definedName>
    <definedName name="XX" localSheetId="8" hidden="1">{"Bruto",#N/A,FALSE,"CONV3T.XLS";"Neto",#N/A,FALSE,"CONV3T.XLS";"UnoB",#N/A,FALSE,"CONV3T.XLS";"Bruto",#N/A,FALSE,"CONV4T.XLS";"Neto",#N/A,FALSE,"CONV4T.XLS";"UnoB",#N/A,FALSE,"CONV4T.XLS"}</definedName>
    <definedName name="XX" localSheetId="9" hidden="1">{"Bruto",#N/A,FALSE,"CONV3T.XLS";"Neto",#N/A,FALSE,"CONV3T.XLS";"UnoB",#N/A,FALSE,"CONV3T.XLS";"Bruto",#N/A,FALSE,"CONV4T.XLS";"Neto",#N/A,FALSE,"CONV4T.XLS";"UnoB",#N/A,FALSE,"CONV4T.XLS"}</definedName>
    <definedName name="xxx" localSheetId="0">#REF!</definedName>
    <definedName name="xxx" localSheetId="1">#REF!</definedName>
    <definedName name="xxx" localSheetId="3">#REF!</definedName>
    <definedName name="xxx" localSheetId="4">#REF!</definedName>
    <definedName name="xxx" localSheetId="5">#REF!</definedName>
    <definedName name="xxx" localSheetId="6">#REF!</definedName>
    <definedName name="xxx" localSheetId="7">#REF!</definedName>
    <definedName name="xxx" localSheetId="8">#REF!</definedName>
    <definedName name="xxx" localSheetId="9">#REF!</definedName>
    <definedName name="yyy" localSheetId="0">#REF!</definedName>
    <definedName name="yyy" localSheetId="1">#REF!</definedName>
    <definedName name="yyy" localSheetId="3">#REF!</definedName>
    <definedName name="yyy" localSheetId="4">#REF!</definedName>
    <definedName name="yyy" localSheetId="5">#REF!</definedName>
    <definedName name="yyy" localSheetId="6">#REF!</definedName>
    <definedName name="yyy" localSheetId="7">#REF!</definedName>
    <definedName name="yyy" localSheetId="8">#REF!</definedName>
    <definedName name="yyy" localSheetId="9">#REF!</definedName>
    <definedName name="zz" localSheetId="0">#REF!</definedName>
    <definedName name="zz" localSheetId="1">#REF!</definedName>
    <definedName name="zz" localSheetId="3">#REF!</definedName>
    <definedName name="zz" localSheetId="4">#REF!</definedName>
    <definedName name="zz" localSheetId="5">#REF!</definedName>
    <definedName name="zz" localSheetId="6">#REF!</definedName>
    <definedName name="zz" localSheetId="7">#REF!</definedName>
    <definedName name="zz" localSheetId="8">#REF!</definedName>
    <definedName name="zz" localSheetId="9">#REF!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 i="14" l="1"/>
  <c r="H118" i="14"/>
  <c r="I117" i="14"/>
  <c r="H117" i="14"/>
  <c r="I116" i="14"/>
  <c r="H116" i="14"/>
  <c r="I114" i="14"/>
  <c r="H114" i="14"/>
  <c r="I113" i="14"/>
  <c r="H113" i="14"/>
  <c r="I112" i="14"/>
  <c r="H112" i="14"/>
  <c r="I111" i="14"/>
  <c r="H111" i="14"/>
  <c r="I109" i="14"/>
  <c r="H109" i="14"/>
  <c r="I108" i="14"/>
  <c r="H108" i="14"/>
  <c r="I106" i="14"/>
  <c r="H106" i="14"/>
  <c r="I104" i="14"/>
  <c r="H104" i="14"/>
  <c r="I102" i="14"/>
  <c r="H102" i="14"/>
  <c r="I101" i="14"/>
  <c r="H101" i="14"/>
  <c r="I100" i="14"/>
  <c r="H100" i="14"/>
  <c r="I99" i="14"/>
  <c r="H99" i="14"/>
  <c r="I98" i="14"/>
  <c r="H98" i="14"/>
  <c r="I97" i="14"/>
  <c r="H97" i="14"/>
  <c r="I96" i="14"/>
  <c r="H96" i="14"/>
  <c r="I95" i="14"/>
  <c r="H95" i="14"/>
  <c r="I94" i="14"/>
  <c r="H94" i="14"/>
  <c r="I93" i="14"/>
  <c r="H93" i="14"/>
  <c r="I91" i="14"/>
  <c r="H91" i="14"/>
  <c r="I90" i="14"/>
  <c r="H90" i="14"/>
  <c r="I89" i="14"/>
  <c r="H89" i="14"/>
  <c r="I88" i="14"/>
  <c r="H88" i="14"/>
  <c r="I86" i="14"/>
  <c r="H86" i="14"/>
  <c r="I84" i="14"/>
  <c r="H84" i="14"/>
  <c r="I83" i="14"/>
  <c r="H83" i="14"/>
  <c r="I82" i="14"/>
  <c r="H82" i="14"/>
  <c r="I81" i="14"/>
  <c r="H81" i="14"/>
  <c r="I80" i="14"/>
  <c r="H80" i="14"/>
  <c r="I79" i="14"/>
  <c r="H79" i="14"/>
  <c r="I78" i="14"/>
  <c r="H78" i="14"/>
  <c r="I77" i="14"/>
  <c r="H77" i="14"/>
  <c r="I76" i="14"/>
  <c r="H76" i="14"/>
  <c r="I74" i="14"/>
  <c r="H74" i="14"/>
  <c r="I72" i="14"/>
  <c r="H72" i="14"/>
  <c r="I71" i="14"/>
  <c r="H71" i="14"/>
  <c r="I70" i="14"/>
  <c r="H70" i="14"/>
  <c r="I69" i="14"/>
  <c r="H69" i="14"/>
  <c r="I67" i="14"/>
  <c r="H67"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8" i="14"/>
  <c r="H18" i="14"/>
  <c r="I16" i="14"/>
  <c r="H16" i="14"/>
  <c r="I14" i="14"/>
  <c r="H14" i="14"/>
  <c r="I13" i="14"/>
  <c r="H13" i="14"/>
  <c r="I12" i="14"/>
  <c r="H12" i="14"/>
  <c r="I11" i="14"/>
  <c r="H11" i="14"/>
  <c r="I10" i="14"/>
  <c r="H10" i="14"/>
  <c r="I51" i="15"/>
  <c r="H51" i="15"/>
  <c r="I50" i="15"/>
  <c r="I49" i="15"/>
  <c r="H49" i="15"/>
  <c r="I48" i="15"/>
  <c r="H48" i="15"/>
  <c r="I46" i="15"/>
  <c r="H46" i="15"/>
  <c r="I44" i="15"/>
  <c r="H44" i="15"/>
  <c r="I43" i="15"/>
  <c r="H43" i="15"/>
  <c r="I42" i="15"/>
  <c r="H42" i="15"/>
  <c r="I41" i="15"/>
  <c r="H41" i="15"/>
  <c r="I40" i="15"/>
  <c r="H40" i="15"/>
  <c r="I39" i="15"/>
  <c r="H39" i="15"/>
  <c r="I38" i="15"/>
  <c r="H38" i="15"/>
  <c r="I37" i="15"/>
  <c r="H37" i="15"/>
  <c r="I36" i="15"/>
  <c r="H36" i="15"/>
  <c r="I34" i="15"/>
  <c r="H34" i="15"/>
  <c r="I32" i="15"/>
  <c r="H32" i="15"/>
  <c r="I30" i="15"/>
  <c r="H30" i="15"/>
  <c r="I29" i="15"/>
  <c r="H29" i="15"/>
  <c r="I28" i="15"/>
  <c r="H28" i="15"/>
  <c r="I27" i="15"/>
  <c r="H27" i="15"/>
  <c r="I26" i="15"/>
  <c r="H26" i="15"/>
  <c r="I25" i="15"/>
  <c r="H25" i="15"/>
  <c r="I24" i="15"/>
  <c r="H24" i="15"/>
  <c r="I23" i="15"/>
  <c r="H23" i="15"/>
  <c r="I22" i="15"/>
  <c r="H22" i="15"/>
  <c r="I21" i="15"/>
  <c r="H21" i="15"/>
  <c r="I20" i="15"/>
  <c r="H20" i="15"/>
  <c r="I19" i="15"/>
  <c r="H19" i="15"/>
  <c r="I18" i="15"/>
  <c r="I17" i="15"/>
  <c r="H17" i="15"/>
  <c r="I16" i="15"/>
  <c r="H16" i="15"/>
  <c r="I15" i="15"/>
  <c r="H15" i="15"/>
  <c r="I14" i="15"/>
  <c r="H14" i="15"/>
  <c r="I12" i="15"/>
  <c r="H12" i="15"/>
  <c r="I11" i="15"/>
  <c r="I10" i="15"/>
  <c r="H10" i="15"/>
  <c r="C9" i="15"/>
  <c r="D9" i="15"/>
  <c r="E9" i="15"/>
  <c r="F9" i="15"/>
  <c r="C11" i="15"/>
  <c r="D11" i="15"/>
  <c r="E11" i="15"/>
  <c r="F11" i="15"/>
  <c r="C13" i="15"/>
  <c r="D13" i="15"/>
  <c r="E13" i="15"/>
  <c r="F13" i="15"/>
  <c r="C18" i="15"/>
  <c r="D18" i="15"/>
  <c r="E18" i="15"/>
  <c r="F18" i="15"/>
  <c r="G18" i="15"/>
  <c r="C31" i="15"/>
  <c r="D31" i="15"/>
  <c r="E31" i="15"/>
  <c r="F31" i="15"/>
  <c r="I31" i="15" s="1"/>
  <c r="C33" i="15"/>
  <c r="D33" i="15"/>
  <c r="E33" i="15"/>
  <c r="F33" i="15"/>
  <c r="I33" i="15" s="1"/>
  <c r="C35" i="15"/>
  <c r="D35" i="15"/>
  <c r="E35" i="15"/>
  <c r="F35" i="15"/>
  <c r="C45" i="15"/>
  <c r="D45" i="15"/>
  <c r="E45" i="15"/>
  <c r="F45" i="15"/>
  <c r="I45" i="15" s="1"/>
  <c r="C47" i="15"/>
  <c r="D47" i="15"/>
  <c r="E47" i="15"/>
  <c r="F47" i="15"/>
  <c r="C50" i="15"/>
  <c r="D50" i="15"/>
  <c r="E50" i="15"/>
  <c r="F50" i="15"/>
  <c r="H50" i="15" s="1"/>
  <c r="C9" i="14"/>
  <c r="D9" i="14"/>
  <c r="E9" i="14"/>
  <c r="F9" i="14"/>
  <c r="I9" i="14" s="1"/>
  <c r="C15" i="14"/>
  <c r="D15" i="14"/>
  <c r="E15" i="14"/>
  <c r="F15" i="14"/>
  <c r="C17" i="14"/>
  <c r="D17" i="14"/>
  <c r="E17" i="14"/>
  <c r="F17" i="14"/>
  <c r="I17" i="14" s="1"/>
  <c r="C19" i="14"/>
  <c r="D19" i="14"/>
  <c r="E19" i="14"/>
  <c r="F19" i="14"/>
  <c r="I19" i="14" s="1"/>
  <c r="C48" i="14"/>
  <c r="D48" i="14"/>
  <c r="E48" i="14"/>
  <c r="F48" i="14"/>
  <c r="C66" i="14"/>
  <c r="D66" i="14"/>
  <c r="E66" i="14"/>
  <c r="F66" i="14"/>
  <c r="I66" i="14" s="1"/>
  <c r="C68" i="14"/>
  <c r="D68" i="14"/>
  <c r="E68" i="14"/>
  <c r="F68" i="14"/>
  <c r="I68" i="14" s="1"/>
  <c r="C73" i="14"/>
  <c r="D73" i="14"/>
  <c r="E73" i="14"/>
  <c r="F73" i="14"/>
  <c r="I73" i="14" s="1"/>
  <c r="C75" i="14"/>
  <c r="D75" i="14"/>
  <c r="E75" i="14"/>
  <c r="F75" i="14"/>
  <c r="I75" i="14" s="1"/>
  <c r="C85" i="14"/>
  <c r="D85" i="14"/>
  <c r="E85" i="14"/>
  <c r="F85" i="14"/>
  <c r="I85" i="14" s="1"/>
  <c r="C87" i="14"/>
  <c r="D87" i="14"/>
  <c r="E87" i="14"/>
  <c r="F87" i="14"/>
  <c r="I87" i="14" s="1"/>
  <c r="C92" i="14"/>
  <c r="D92" i="14"/>
  <c r="E92" i="14"/>
  <c r="F92" i="14"/>
  <c r="C103" i="14"/>
  <c r="D103" i="14"/>
  <c r="E103" i="14"/>
  <c r="F103" i="14"/>
  <c r="I103" i="14" s="1"/>
  <c r="C105" i="14"/>
  <c r="D105" i="14"/>
  <c r="E105" i="14"/>
  <c r="F105" i="14"/>
  <c r="I105" i="14" s="1"/>
  <c r="C107" i="14"/>
  <c r="D107" i="14"/>
  <c r="E107" i="14"/>
  <c r="F107" i="14"/>
  <c r="I107" i="14" s="1"/>
  <c r="C110" i="14"/>
  <c r="D110" i="14"/>
  <c r="E110" i="14"/>
  <c r="F110" i="14"/>
  <c r="I110" i="14" s="1"/>
  <c r="C115" i="14"/>
  <c r="D115" i="14"/>
  <c r="E115" i="14"/>
  <c r="F115" i="14"/>
  <c r="I115" i="14" s="1"/>
  <c r="I47" i="15" l="1"/>
  <c r="H92" i="14"/>
  <c r="I92" i="14"/>
  <c r="C8" i="14"/>
  <c r="H68" i="14"/>
  <c r="H48" i="14"/>
  <c r="I48" i="14"/>
  <c r="H11" i="15"/>
  <c r="I35" i="15"/>
  <c r="H47" i="15"/>
  <c r="H35" i="15"/>
  <c r="H31" i="15"/>
  <c r="I13" i="15"/>
  <c r="H13" i="15"/>
  <c r="F8" i="14"/>
  <c r="H15" i="14"/>
  <c r="H19" i="14"/>
  <c r="H75" i="14"/>
  <c r="H87" i="14"/>
  <c r="H103" i="14"/>
  <c r="H107" i="14"/>
  <c r="H115" i="14"/>
  <c r="I15" i="14"/>
  <c r="H9" i="14"/>
  <c r="H17" i="14"/>
  <c r="H73" i="14"/>
  <c r="H85" i="14"/>
  <c r="H105" i="14"/>
  <c r="E8" i="14"/>
  <c r="D8" i="14"/>
  <c r="H66" i="14"/>
  <c r="H110" i="14"/>
  <c r="E8" i="15"/>
  <c r="D8" i="15"/>
  <c r="C8" i="15"/>
  <c r="F8" i="15"/>
  <c r="H9" i="15"/>
  <c r="H33" i="15"/>
  <c r="H45" i="15"/>
  <c r="I9" i="15"/>
  <c r="H18" i="15"/>
  <c r="F8" i="13"/>
  <c r="C9" i="13"/>
  <c r="D9" i="13"/>
  <c r="E9" i="13"/>
  <c r="H10" i="13"/>
  <c r="I10" i="13"/>
  <c r="H11" i="13"/>
  <c r="I11" i="13"/>
  <c r="H12" i="13"/>
  <c r="I12" i="13"/>
  <c r="H13" i="13"/>
  <c r="I13" i="13"/>
  <c r="H14" i="13"/>
  <c r="I14" i="13"/>
  <c r="H15" i="13"/>
  <c r="I15" i="13"/>
  <c r="H16" i="13"/>
  <c r="I16" i="13"/>
  <c r="H17" i="13"/>
  <c r="I17" i="13"/>
  <c r="H18" i="13"/>
  <c r="I18" i="13"/>
  <c r="H19" i="13"/>
  <c r="I19" i="13"/>
  <c r="H20" i="13"/>
  <c r="I20" i="13"/>
  <c r="H21" i="13"/>
  <c r="I21" i="13"/>
  <c r="H22" i="13"/>
  <c r="I22" i="13"/>
  <c r="C23" i="13"/>
  <c r="D23" i="13"/>
  <c r="H23" i="13" s="1"/>
  <c r="E23" i="13"/>
  <c r="I23" i="13" s="1"/>
  <c r="H24" i="13"/>
  <c r="I24" i="13"/>
  <c r="C25" i="13"/>
  <c r="D25" i="13"/>
  <c r="H25" i="13" s="1"/>
  <c r="E25" i="13"/>
  <c r="I25" i="13" s="1"/>
  <c r="H26" i="13"/>
  <c r="I26" i="13"/>
  <c r="H27" i="13"/>
  <c r="I27" i="13"/>
  <c r="H28" i="13"/>
  <c r="I28" i="13"/>
  <c r="H29" i="13"/>
  <c r="I29" i="13"/>
  <c r="C30" i="13"/>
  <c r="D30" i="13"/>
  <c r="H30" i="13" s="1"/>
  <c r="E30" i="13"/>
  <c r="I30" i="13" s="1"/>
  <c r="H31" i="13"/>
  <c r="I31" i="13"/>
  <c r="C32" i="13"/>
  <c r="D32" i="13"/>
  <c r="E32" i="13"/>
  <c r="H32" i="13"/>
  <c r="I32" i="13"/>
  <c r="H33" i="13"/>
  <c r="I33" i="13"/>
  <c r="H34" i="13"/>
  <c r="I34" i="13"/>
  <c r="C35" i="13"/>
  <c r="D35" i="13"/>
  <c r="H35" i="13" s="1"/>
  <c r="E35" i="13"/>
  <c r="I35" i="13" s="1"/>
  <c r="H36" i="13"/>
  <c r="I36" i="13"/>
  <c r="H37" i="13"/>
  <c r="I37" i="13"/>
  <c r="H38" i="13"/>
  <c r="I38" i="13"/>
  <c r="H39" i="13"/>
  <c r="I39" i="13"/>
  <c r="H40" i="13"/>
  <c r="I40" i="13"/>
  <c r="H41" i="13"/>
  <c r="I41" i="13"/>
  <c r="H42" i="13"/>
  <c r="I42" i="13"/>
  <c r="H43" i="13"/>
  <c r="I43" i="13"/>
  <c r="H44" i="13"/>
  <c r="I44" i="13"/>
  <c r="H45" i="13"/>
  <c r="I45" i="13"/>
  <c r="H46" i="13"/>
  <c r="I46" i="13"/>
  <c r="H47" i="13"/>
  <c r="I47" i="13"/>
  <c r="H48" i="13"/>
  <c r="I48" i="13"/>
  <c r="H49" i="13"/>
  <c r="I49" i="13"/>
  <c r="H50" i="13"/>
  <c r="I50" i="13"/>
  <c r="H51" i="13"/>
  <c r="I51" i="13"/>
  <c r="C52" i="13"/>
  <c r="D52" i="13"/>
  <c r="H52" i="13" s="1"/>
  <c r="E52" i="13"/>
  <c r="H53" i="13"/>
  <c r="I53" i="13"/>
  <c r="H54" i="13"/>
  <c r="I54" i="13"/>
  <c r="H55" i="13"/>
  <c r="I55" i="13"/>
  <c r="H56" i="13"/>
  <c r="I56" i="13"/>
  <c r="C57" i="13"/>
  <c r="D57" i="13"/>
  <c r="E57" i="13"/>
  <c r="H57" i="13"/>
  <c r="I57" i="13"/>
  <c r="H58" i="13"/>
  <c r="I58" i="13"/>
  <c r="C59" i="13"/>
  <c r="D59" i="13"/>
  <c r="H59" i="13" s="1"/>
  <c r="E59" i="13"/>
  <c r="H60" i="13"/>
  <c r="I60" i="13"/>
  <c r="H61" i="13"/>
  <c r="I61" i="13"/>
  <c r="H62" i="13"/>
  <c r="I62" i="13"/>
  <c r="C63" i="13"/>
  <c r="D63" i="13"/>
  <c r="E63" i="13"/>
  <c r="I63" i="13" s="1"/>
  <c r="H64" i="13"/>
  <c r="I64" i="13"/>
  <c r="H65" i="13"/>
  <c r="I65" i="13"/>
  <c r="C66" i="13"/>
  <c r="D66" i="13"/>
  <c r="H66" i="13" s="1"/>
  <c r="E66" i="13"/>
  <c r="H67" i="13"/>
  <c r="I67" i="13"/>
  <c r="H68" i="13"/>
  <c r="I68" i="13"/>
  <c r="C69" i="13"/>
  <c r="D69" i="13"/>
  <c r="H69" i="13" s="1"/>
  <c r="E69" i="13"/>
  <c r="I69" i="13" s="1"/>
  <c r="H70" i="13"/>
  <c r="I70" i="13"/>
  <c r="H71" i="13"/>
  <c r="I71" i="13"/>
  <c r="H72" i="13"/>
  <c r="I72" i="13"/>
  <c r="H73" i="13"/>
  <c r="I73" i="13"/>
  <c r="H74" i="13"/>
  <c r="I74" i="13"/>
  <c r="H75" i="13"/>
  <c r="I75" i="13"/>
  <c r="H76" i="13"/>
  <c r="I76" i="13"/>
  <c r="H77" i="13"/>
  <c r="I77" i="13"/>
  <c r="H78" i="13"/>
  <c r="I78" i="13"/>
  <c r="H79" i="13"/>
  <c r="I79" i="13"/>
  <c r="H80" i="13"/>
  <c r="I80" i="13"/>
  <c r="H81" i="13"/>
  <c r="I81" i="13"/>
  <c r="C82" i="13"/>
  <c r="D82" i="13"/>
  <c r="H82" i="13" s="1"/>
  <c r="E82" i="13"/>
  <c r="I82" i="13" s="1"/>
  <c r="H83" i="13"/>
  <c r="I83" i="13"/>
  <c r="I8" i="14" l="1"/>
  <c r="H8" i="14"/>
  <c r="I8" i="15"/>
  <c r="H8" i="15"/>
  <c r="I66" i="13"/>
  <c r="H63" i="13"/>
  <c r="I59" i="13"/>
  <c r="I9" i="13"/>
  <c r="I52" i="13"/>
  <c r="D8" i="13"/>
  <c r="C8" i="13"/>
  <c r="E8" i="13"/>
  <c r="H9" i="13"/>
  <c r="I8" i="13" l="1"/>
  <c r="H8" i="13"/>
  <c r="C9" i="11"/>
  <c r="D9" i="11"/>
  <c r="E9" i="11"/>
  <c r="F9" i="11"/>
  <c r="I9" i="11"/>
  <c r="H10" i="11"/>
  <c r="I10" i="11"/>
  <c r="C11" i="11"/>
  <c r="D11" i="11"/>
  <c r="E11" i="11"/>
  <c r="F11" i="11"/>
  <c r="I11" i="11" s="1"/>
  <c r="H12" i="11"/>
  <c r="I12" i="11"/>
  <c r="C13" i="11"/>
  <c r="D13" i="11"/>
  <c r="E13" i="11"/>
  <c r="F13" i="11"/>
  <c r="I13" i="11" s="1"/>
  <c r="H14" i="11"/>
  <c r="I14" i="11"/>
  <c r="C15" i="11"/>
  <c r="D15" i="11"/>
  <c r="E15" i="11"/>
  <c r="F15" i="11"/>
  <c r="H16" i="11"/>
  <c r="I16" i="11"/>
  <c r="C17" i="11"/>
  <c r="D17" i="11"/>
  <c r="E17" i="11"/>
  <c r="F17" i="11"/>
  <c r="H17" i="11" s="1"/>
  <c r="I17" i="11"/>
  <c r="H18" i="11"/>
  <c r="I18" i="11"/>
  <c r="H19" i="11"/>
  <c r="I19" i="11"/>
  <c r="H20" i="11"/>
  <c r="I20" i="11"/>
  <c r="C21" i="11"/>
  <c r="D21" i="11"/>
  <c r="E21" i="11"/>
  <c r="F21" i="11"/>
  <c r="H21" i="11" s="1"/>
  <c r="I21" i="11"/>
  <c r="H22" i="11"/>
  <c r="I22" i="11"/>
  <c r="H23" i="11"/>
  <c r="I23" i="11"/>
  <c r="C24" i="11"/>
  <c r="D24" i="11"/>
  <c r="E24" i="11"/>
  <c r="F24" i="11"/>
  <c r="H24" i="11" s="1"/>
  <c r="H25" i="11"/>
  <c r="I25" i="11"/>
  <c r="I15" i="11" l="1"/>
  <c r="E8" i="11"/>
  <c r="C8" i="11"/>
  <c r="F8" i="11"/>
  <c r="H15" i="11"/>
  <c r="H13" i="11"/>
  <c r="H11" i="11"/>
  <c r="H9" i="11"/>
  <c r="I24" i="11"/>
  <c r="D8" i="11"/>
  <c r="I8" i="11" l="1"/>
  <c r="H8" i="11"/>
  <c r="C9" i="10" l="1"/>
  <c r="D9" i="10"/>
  <c r="E9" i="10"/>
  <c r="F9" i="10"/>
  <c r="H9" i="10" s="1"/>
  <c r="H10" i="10"/>
  <c r="I10" i="10"/>
  <c r="C11" i="10"/>
  <c r="D11" i="10"/>
  <c r="E11" i="10"/>
  <c r="F11" i="10"/>
  <c r="G11" i="10"/>
  <c r="H12" i="10"/>
  <c r="I12" i="10"/>
  <c r="C14" i="10"/>
  <c r="D14" i="10"/>
  <c r="E14" i="10"/>
  <c r="F14" i="10"/>
  <c r="H15" i="10"/>
  <c r="I15" i="10"/>
  <c r="H16" i="10"/>
  <c r="I16" i="10"/>
  <c r="H17" i="10"/>
  <c r="I17" i="10"/>
  <c r="C18" i="10"/>
  <c r="D18" i="10"/>
  <c r="E18" i="10"/>
  <c r="F18" i="10"/>
  <c r="H19" i="10"/>
  <c r="I19" i="10"/>
  <c r="H20" i="10"/>
  <c r="I20" i="10"/>
  <c r="H21" i="10"/>
  <c r="I21" i="10"/>
  <c r="H22" i="10"/>
  <c r="I22" i="10"/>
  <c r="H23" i="10"/>
  <c r="I23" i="10"/>
  <c r="H24" i="10"/>
  <c r="I24" i="10"/>
  <c r="H25" i="10"/>
  <c r="I25" i="10"/>
  <c r="H26" i="10"/>
  <c r="I26" i="10"/>
  <c r="H27" i="10"/>
  <c r="I27" i="10"/>
  <c r="H28" i="10"/>
  <c r="I28" i="10"/>
  <c r="H29" i="10"/>
  <c r="I29" i="10"/>
  <c r="H30" i="10"/>
  <c r="I30" i="10"/>
  <c r="C31" i="10"/>
  <c r="D31" i="10"/>
  <c r="E31" i="10"/>
  <c r="F31" i="10"/>
  <c r="H31" i="10" s="1"/>
  <c r="H32" i="10"/>
  <c r="I32" i="10"/>
  <c r="H33" i="10"/>
  <c r="I33" i="10"/>
  <c r="H34" i="10"/>
  <c r="I34" i="10"/>
  <c r="H35" i="10"/>
  <c r="I35" i="10"/>
  <c r="H36" i="10"/>
  <c r="I36" i="10"/>
  <c r="H37" i="10"/>
  <c r="I37" i="10"/>
  <c r="H38" i="10"/>
  <c r="I38" i="10"/>
  <c r="H39" i="10"/>
  <c r="I39" i="10"/>
  <c r="H40" i="10"/>
  <c r="I40" i="10"/>
  <c r="H41" i="10"/>
  <c r="I41" i="10"/>
  <c r="H42" i="10"/>
  <c r="I42" i="10"/>
  <c r="H43" i="10"/>
  <c r="I43" i="10"/>
  <c r="H44" i="10"/>
  <c r="I44" i="10"/>
  <c r="C45" i="10"/>
  <c r="D45" i="10"/>
  <c r="E45" i="10"/>
  <c r="F45" i="10"/>
  <c r="H46" i="10"/>
  <c r="I46" i="10"/>
  <c r="H47" i="10"/>
  <c r="I47" i="10"/>
  <c r="H48" i="10"/>
  <c r="I48" i="10"/>
  <c r="C49" i="10"/>
  <c r="D49" i="10"/>
  <c r="E49" i="10"/>
  <c r="F49" i="10"/>
  <c r="H50" i="10"/>
  <c r="I50" i="10"/>
  <c r="H51" i="10"/>
  <c r="I51" i="10"/>
  <c r="C52" i="10"/>
  <c r="D52" i="10"/>
  <c r="E52" i="10"/>
  <c r="F52" i="10"/>
  <c r="G52" i="10"/>
  <c r="H53" i="10"/>
  <c r="I53" i="10"/>
  <c r="C54" i="10"/>
  <c r="D54" i="10"/>
  <c r="E54" i="10"/>
  <c r="F54" i="10"/>
  <c r="H55" i="10"/>
  <c r="I55" i="10"/>
  <c r="H56" i="10"/>
  <c r="I56" i="10"/>
  <c r="C57" i="10"/>
  <c r="D57" i="10"/>
  <c r="E57" i="10"/>
  <c r="F57" i="10"/>
  <c r="G57" i="10"/>
  <c r="H58" i="10"/>
  <c r="I58" i="10"/>
  <c r="H59" i="10"/>
  <c r="I59" i="10"/>
  <c r="C60" i="10"/>
  <c r="D60" i="10"/>
  <c r="E60" i="10"/>
  <c r="F60" i="10"/>
  <c r="H61" i="10"/>
  <c r="I61" i="10"/>
  <c r="C63" i="10"/>
  <c r="D63" i="10"/>
  <c r="E63" i="10"/>
  <c r="F63" i="10"/>
  <c r="H64" i="10"/>
  <c r="I64" i="10"/>
  <c r="H65" i="10"/>
  <c r="I65" i="10"/>
  <c r="H66" i="10"/>
  <c r="I66" i="10"/>
  <c r="H67" i="10"/>
  <c r="I67" i="10"/>
  <c r="H68" i="10"/>
  <c r="I68" i="10"/>
  <c r="H69" i="10"/>
  <c r="I69" i="10"/>
  <c r="C70" i="10"/>
  <c r="D70" i="10"/>
  <c r="E70" i="10"/>
  <c r="F70" i="10"/>
  <c r="H71" i="10"/>
  <c r="I71" i="10"/>
  <c r="H72" i="10"/>
  <c r="I72" i="10"/>
  <c r="C73" i="10"/>
  <c r="D73" i="10"/>
  <c r="E73" i="10"/>
  <c r="F73" i="10"/>
  <c r="H74" i="10"/>
  <c r="I74" i="10"/>
  <c r="C75" i="10"/>
  <c r="D75" i="10"/>
  <c r="E75" i="10"/>
  <c r="F75" i="10"/>
  <c r="H76" i="10"/>
  <c r="I76" i="10"/>
  <c r="C77" i="10"/>
  <c r="D77" i="10"/>
  <c r="E77" i="10"/>
  <c r="F77" i="10"/>
  <c r="H78" i="10"/>
  <c r="I78" i="10"/>
  <c r="H79" i="10"/>
  <c r="I79" i="10"/>
  <c r="I45" i="10" l="1"/>
  <c r="H75" i="10"/>
  <c r="H60" i="10"/>
  <c r="I75" i="10"/>
  <c r="I60" i="10"/>
  <c r="H52" i="10"/>
  <c r="H11" i="10"/>
  <c r="I9" i="10"/>
  <c r="H54" i="10"/>
  <c r="I14" i="10"/>
  <c r="H73" i="10"/>
  <c r="I70" i="10"/>
  <c r="H63" i="10"/>
  <c r="I54" i="10"/>
  <c r="I52" i="10"/>
  <c r="I49" i="10"/>
  <c r="E13" i="10"/>
  <c r="H45" i="10"/>
  <c r="I31" i="10"/>
  <c r="H77" i="10"/>
  <c r="D62" i="10"/>
  <c r="F13" i="10"/>
  <c r="H13" i="10" s="1"/>
  <c r="I77" i="10"/>
  <c r="C62" i="10"/>
  <c r="I11" i="10"/>
  <c r="H49" i="10"/>
  <c r="D13" i="10"/>
  <c r="I73" i="10"/>
  <c r="E62" i="10"/>
  <c r="C13" i="10"/>
  <c r="H70" i="10"/>
  <c r="I63" i="10"/>
  <c r="F62" i="10"/>
  <c r="I57" i="10"/>
  <c r="I18" i="10"/>
  <c r="H57" i="10"/>
  <c r="H18" i="10"/>
  <c r="H14" i="10"/>
  <c r="D8" i="10" l="1"/>
  <c r="I13" i="10"/>
  <c r="E8" i="10"/>
  <c r="C8" i="10"/>
  <c r="I62" i="10"/>
  <c r="H62" i="10"/>
  <c r="F8" i="10"/>
  <c r="I142" i="9"/>
  <c r="H142" i="9"/>
  <c r="I141" i="9"/>
  <c r="H141" i="9"/>
  <c r="I140" i="9"/>
  <c r="H140" i="9"/>
  <c r="I139" i="9"/>
  <c r="H139" i="9"/>
  <c r="I138" i="9"/>
  <c r="H138" i="9"/>
  <c r="I137" i="9"/>
  <c r="H137" i="9"/>
  <c r="I136" i="9"/>
  <c r="H136" i="9"/>
  <c r="I135" i="9"/>
  <c r="H135" i="9"/>
  <c r="I134" i="9"/>
  <c r="H134" i="9"/>
  <c r="I133" i="9"/>
  <c r="H133" i="9"/>
  <c r="F132" i="9"/>
  <c r="E132" i="9"/>
  <c r="D132" i="9"/>
  <c r="C132" i="9"/>
  <c r="I131" i="9"/>
  <c r="H131" i="9"/>
  <c r="I130" i="9"/>
  <c r="H130" i="9"/>
  <c r="F129" i="9"/>
  <c r="E129" i="9"/>
  <c r="D129" i="9"/>
  <c r="C129" i="9"/>
  <c r="I128" i="9"/>
  <c r="H128" i="9"/>
  <c r="I127" i="9"/>
  <c r="H127" i="9"/>
  <c r="I126" i="9"/>
  <c r="H126" i="9"/>
  <c r="F125" i="9"/>
  <c r="H125" i="9" s="1"/>
  <c r="E125" i="9"/>
  <c r="D125" i="9"/>
  <c r="C125" i="9"/>
  <c r="I124" i="9"/>
  <c r="H124" i="9"/>
  <c r="I123" i="9"/>
  <c r="H123" i="9"/>
  <c r="I122" i="9"/>
  <c r="H122" i="9"/>
  <c r="I121" i="9"/>
  <c r="H121" i="9"/>
  <c r="I120" i="9"/>
  <c r="H120" i="9"/>
  <c r="I119" i="9"/>
  <c r="H119" i="9"/>
  <c r="I118" i="9"/>
  <c r="H118" i="9"/>
  <c r="I117" i="9"/>
  <c r="F117" i="9"/>
  <c r="E117" i="9"/>
  <c r="D117" i="9"/>
  <c r="C117" i="9"/>
  <c r="I116" i="9"/>
  <c r="H116" i="9"/>
  <c r="I115" i="9"/>
  <c r="H115" i="9"/>
  <c r="G114" i="9"/>
  <c r="F114" i="9"/>
  <c r="I114" i="9" s="1"/>
  <c r="E114" i="9"/>
  <c r="D114" i="9"/>
  <c r="C114" i="9"/>
  <c r="I113" i="9"/>
  <c r="H113" i="9"/>
  <c r="F112" i="9"/>
  <c r="E112" i="9"/>
  <c r="D112" i="9"/>
  <c r="H112" i="9" s="1"/>
  <c r="C112" i="9"/>
  <c r="I111" i="9"/>
  <c r="H111" i="9"/>
  <c r="F110" i="9"/>
  <c r="E110" i="9"/>
  <c r="D110" i="9"/>
  <c r="C110" i="9"/>
  <c r="I109" i="9"/>
  <c r="H109" i="9"/>
  <c r="I108" i="9"/>
  <c r="H108" i="9"/>
  <c r="F107" i="9"/>
  <c r="E107" i="9"/>
  <c r="D107" i="9"/>
  <c r="C107" i="9"/>
  <c r="I106" i="9"/>
  <c r="H106" i="9"/>
  <c r="I105" i="9"/>
  <c r="H105" i="9"/>
  <c r="I104" i="9"/>
  <c r="H104" i="9"/>
  <c r="F103" i="9"/>
  <c r="E103" i="9"/>
  <c r="D103" i="9"/>
  <c r="C103" i="9"/>
  <c r="I102" i="9"/>
  <c r="H102" i="9"/>
  <c r="F101" i="9"/>
  <c r="E101" i="9"/>
  <c r="D101" i="9"/>
  <c r="C101" i="9"/>
  <c r="I100" i="9"/>
  <c r="H100" i="9"/>
  <c r="I99" i="9"/>
  <c r="H99" i="9"/>
  <c r="I98" i="9"/>
  <c r="H98" i="9"/>
  <c r="I97" i="9"/>
  <c r="H97" i="9"/>
  <c r="I96" i="9"/>
  <c r="H96" i="9"/>
  <c r="I95" i="9"/>
  <c r="H95" i="9"/>
  <c r="F94" i="9"/>
  <c r="E94" i="9"/>
  <c r="D94" i="9"/>
  <c r="C94" i="9"/>
  <c r="I93" i="9"/>
  <c r="H93" i="9"/>
  <c r="F92" i="9"/>
  <c r="E92" i="9"/>
  <c r="D92" i="9"/>
  <c r="C92" i="9"/>
  <c r="I91" i="9"/>
  <c r="H91" i="9"/>
  <c r="I90" i="9"/>
  <c r="H90" i="9"/>
  <c r="I89" i="9"/>
  <c r="H89" i="9"/>
  <c r="I88" i="9"/>
  <c r="H88" i="9"/>
  <c r="F87" i="9"/>
  <c r="E87" i="9"/>
  <c r="D87" i="9"/>
  <c r="C87" i="9"/>
  <c r="I86" i="9"/>
  <c r="H86" i="9"/>
  <c r="I85" i="9"/>
  <c r="H85" i="9"/>
  <c r="I84" i="9"/>
  <c r="H84" i="9"/>
  <c r="I83" i="9"/>
  <c r="H83" i="9"/>
  <c r="I82" i="9"/>
  <c r="H82" i="9"/>
  <c r="F81" i="9"/>
  <c r="E81" i="9"/>
  <c r="D81" i="9"/>
  <c r="C81" i="9"/>
  <c r="I80" i="9"/>
  <c r="H80" i="9"/>
  <c r="I79" i="9"/>
  <c r="H79" i="9"/>
  <c r="I78" i="9"/>
  <c r="H78" i="9"/>
  <c r="I77" i="9"/>
  <c r="H77" i="9"/>
  <c r="I76" i="9"/>
  <c r="H76" i="9"/>
  <c r="F75" i="9"/>
  <c r="E75" i="9"/>
  <c r="D75" i="9"/>
  <c r="C75" i="9"/>
  <c r="I74" i="9"/>
  <c r="H74" i="9"/>
  <c r="I73" i="9"/>
  <c r="H73" i="9"/>
  <c r="I72" i="9"/>
  <c r="H72" i="9"/>
  <c r="I71" i="9"/>
  <c r="H71" i="9"/>
  <c r="F70" i="9"/>
  <c r="E70" i="9"/>
  <c r="D70" i="9"/>
  <c r="C70" i="9"/>
  <c r="I69" i="9"/>
  <c r="H69" i="9"/>
  <c r="I68" i="9"/>
  <c r="H68" i="9"/>
  <c r="I67" i="9"/>
  <c r="H67" i="9"/>
  <c r="F66" i="9"/>
  <c r="E66" i="9"/>
  <c r="D66" i="9"/>
  <c r="C66" i="9"/>
  <c r="I65" i="9"/>
  <c r="H65" i="9"/>
  <c r="I64" i="9"/>
  <c r="H64" i="9"/>
  <c r="I63" i="9"/>
  <c r="H63" i="9"/>
  <c r="F62" i="9"/>
  <c r="E62" i="9"/>
  <c r="D62" i="9"/>
  <c r="C62" i="9"/>
  <c r="I61" i="9"/>
  <c r="H61" i="9"/>
  <c r="I60" i="9"/>
  <c r="H60" i="9"/>
  <c r="I59" i="9"/>
  <c r="H59" i="9"/>
  <c r="I58" i="9"/>
  <c r="H58" i="9"/>
  <c r="I57" i="9"/>
  <c r="H57" i="9"/>
  <c r="I56" i="9"/>
  <c r="H56" i="9"/>
  <c r="I55" i="9"/>
  <c r="H55" i="9"/>
  <c r="I54" i="9"/>
  <c r="H54" i="9"/>
  <c r="I53" i="9"/>
  <c r="H53" i="9"/>
  <c r="I52" i="9"/>
  <c r="H52" i="9"/>
  <c r="I51" i="9"/>
  <c r="H51" i="9"/>
  <c r="I50" i="9"/>
  <c r="H50" i="9"/>
  <c r="I49" i="9"/>
  <c r="H49" i="9"/>
  <c r="I48" i="9"/>
  <c r="H48" i="9"/>
  <c r="F47" i="9"/>
  <c r="E47" i="9"/>
  <c r="D47" i="9"/>
  <c r="C47" i="9"/>
  <c r="I46" i="9"/>
  <c r="H46" i="9"/>
  <c r="I45" i="9"/>
  <c r="H45" i="9"/>
  <c r="I44" i="9"/>
  <c r="H44" i="9"/>
  <c r="I43" i="9"/>
  <c r="H43" i="9"/>
  <c r="I42" i="9"/>
  <c r="H42" i="9"/>
  <c r="I41" i="9"/>
  <c r="H41" i="9"/>
  <c r="I40" i="9"/>
  <c r="H40" i="9"/>
  <c r="I39" i="9"/>
  <c r="H39" i="9"/>
  <c r="G38" i="9"/>
  <c r="F38" i="9"/>
  <c r="H38" i="9" s="1"/>
  <c r="E38" i="9"/>
  <c r="D38" i="9"/>
  <c r="C38" i="9"/>
  <c r="I37" i="9"/>
  <c r="H37" i="9"/>
  <c r="I36" i="9"/>
  <c r="H36" i="9"/>
  <c r="I35" i="9"/>
  <c r="H35" i="9"/>
  <c r="F34" i="9"/>
  <c r="E34" i="9"/>
  <c r="D34" i="9"/>
  <c r="C34" i="9"/>
  <c r="I33" i="9"/>
  <c r="H33" i="9"/>
  <c r="F32" i="9"/>
  <c r="E32" i="9"/>
  <c r="D32" i="9"/>
  <c r="C32" i="9"/>
  <c r="I31" i="9"/>
  <c r="H31" i="9"/>
  <c r="I30" i="9"/>
  <c r="H30" i="9"/>
  <c r="I29" i="9"/>
  <c r="H29" i="9"/>
  <c r="F28" i="9"/>
  <c r="I28" i="9" s="1"/>
  <c r="E28" i="9"/>
  <c r="D28" i="9"/>
  <c r="C28" i="9"/>
  <c r="I27" i="9"/>
  <c r="H27" i="9"/>
  <c r="G26" i="9"/>
  <c r="F26" i="9"/>
  <c r="E26" i="9"/>
  <c r="D26" i="9"/>
  <c r="C26" i="9"/>
  <c r="I25" i="9"/>
  <c r="H25" i="9"/>
  <c r="G24" i="9"/>
  <c r="F24" i="9"/>
  <c r="E24" i="9"/>
  <c r="D24" i="9"/>
  <c r="C24" i="9"/>
  <c r="I23" i="9"/>
  <c r="H23" i="9"/>
  <c r="I22" i="9"/>
  <c r="H22" i="9"/>
  <c r="I21" i="9"/>
  <c r="H21" i="9"/>
  <c r="F20" i="9"/>
  <c r="E20" i="9"/>
  <c r="D20" i="9"/>
  <c r="C20" i="9"/>
  <c r="I19" i="9"/>
  <c r="H19" i="9"/>
  <c r="I18" i="9"/>
  <c r="H18" i="9"/>
  <c r="I17" i="9"/>
  <c r="H17" i="9"/>
  <c r="I16" i="9"/>
  <c r="H16" i="9"/>
  <c r="I15" i="9"/>
  <c r="H15" i="9"/>
  <c r="I14" i="9"/>
  <c r="H14" i="9"/>
  <c r="G13" i="9"/>
  <c r="F13" i="9"/>
  <c r="E13" i="9"/>
  <c r="D13" i="9"/>
  <c r="C13" i="9"/>
  <c r="I12" i="9"/>
  <c r="H12" i="9"/>
  <c r="I11" i="9"/>
  <c r="H11" i="9"/>
  <c r="I10" i="9"/>
  <c r="H10" i="9"/>
  <c r="F9" i="9"/>
  <c r="E9" i="9"/>
  <c r="D9" i="9"/>
  <c r="C9" i="9"/>
  <c r="I8" i="10" l="1"/>
  <c r="H8" i="10"/>
  <c r="H13" i="9"/>
  <c r="I20" i="9"/>
  <c r="H101" i="9"/>
  <c r="I112" i="9"/>
  <c r="H114" i="9"/>
  <c r="I129" i="9"/>
  <c r="I13" i="9"/>
  <c r="H92" i="9"/>
  <c r="H28" i="9"/>
  <c r="I92" i="9"/>
  <c r="H103" i="9"/>
  <c r="H34" i="9"/>
  <c r="H81" i="9"/>
  <c r="H26" i="9"/>
  <c r="H132" i="9"/>
  <c r="I26" i="9"/>
  <c r="H87" i="9"/>
  <c r="I125" i="9"/>
  <c r="I32" i="9"/>
  <c r="I34" i="9"/>
  <c r="H62" i="9"/>
  <c r="H75" i="9"/>
  <c r="I107" i="9"/>
  <c r="H70" i="9"/>
  <c r="I103" i="9"/>
  <c r="H117" i="9"/>
  <c r="D8" i="9"/>
  <c r="H24" i="9"/>
  <c r="H110" i="9"/>
  <c r="H129" i="9"/>
  <c r="E8" i="9"/>
  <c r="H9" i="9"/>
  <c r="I24" i="9"/>
  <c r="H66" i="9"/>
  <c r="H94" i="9"/>
  <c r="I110" i="9"/>
  <c r="C8" i="9"/>
  <c r="I66" i="9"/>
  <c r="I94" i="9"/>
  <c r="I101" i="9"/>
  <c r="H32" i="9"/>
  <c r="I47" i="9"/>
  <c r="H20" i="9"/>
  <c r="F8" i="9"/>
  <c r="I9" i="9"/>
  <c r="I75" i="9"/>
  <c r="I81" i="9"/>
  <c r="I87" i="9"/>
  <c r="I38" i="9"/>
  <c r="H47" i="9"/>
  <c r="I62" i="9"/>
  <c r="I70" i="9"/>
  <c r="H107" i="9"/>
  <c r="I132" i="9"/>
  <c r="C9" i="8"/>
  <c r="D9" i="8"/>
  <c r="E9" i="8"/>
  <c r="F9" i="8"/>
  <c r="I9" i="8" s="1"/>
  <c r="H10" i="8"/>
  <c r="I10" i="8"/>
  <c r="C11" i="8"/>
  <c r="D11" i="8"/>
  <c r="E11" i="8"/>
  <c r="F11" i="8"/>
  <c r="H12" i="8"/>
  <c r="I12" i="8"/>
  <c r="H13" i="8"/>
  <c r="I13" i="8"/>
  <c r="H14" i="8"/>
  <c r="I14" i="8"/>
  <c r="H15" i="8"/>
  <c r="I15" i="8"/>
  <c r="H16" i="8"/>
  <c r="I16" i="8"/>
  <c r="C17" i="8"/>
  <c r="D17" i="8"/>
  <c r="E17" i="8"/>
  <c r="F17" i="8"/>
  <c r="H18" i="8"/>
  <c r="I18" i="8"/>
  <c r="C19" i="8"/>
  <c r="D19" i="8"/>
  <c r="E19" i="8"/>
  <c r="F19" i="8"/>
  <c r="H20" i="8"/>
  <c r="I20" i="8"/>
  <c r="C21" i="8"/>
  <c r="D21" i="8"/>
  <c r="E21" i="8"/>
  <c r="F21" i="8"/>
  <c r="H22" i="8"/>
  <c r="I22" i="8"/>
  <c r="H23" i="8"/>
  <c r="I23" i="8"/>
  <c r="C24" i="8"/>
  <c r="D24" i="8"/>
  <c r="E24" i="8"/>
  <c r="F24" i="8"/>
  <c r="H25" i="8"/>
  <c r="I25" i="8"/>
  <c r="C26" i="8"/>
  <c r="D26" i="8"/>
  <c r="E26" i="8"/>
  <c r="F26" i="8"/>
  <c r="H27" i="8"/>
  <c r="I27" i="8"/>
  <c r="H28" i="8"/>
  <c r="I28" i="8"/>
  <c r="C29" i="8"/>
  <c r="D29" i="8"/>
  <c r="E29" i="8"/>
  <c r="F29" i="8"/>
  <c r="H30" i="8"/>
  <c r="I30" i="8"/>
  <c r="H31" i="8"/>
  <c r="I31" i="8"/>
  <c r="H32" i="8"/>
  <c r="I32" i="8"/>
  <c r="H33" i="8"/>
  <c r="I33" i="8"/>
  <c r="H34" i="8"/>
  <c r="I34" i="8"/>
  <c r="H35" i="8"/>
  <c r="I35" i="8"/>
  <c r="H36" i="8"/>
  <c r="I36" i="8"/>
  <c r="H37" i="8"/>
  <c r="I37" i="8"/>
  <c r="H38" i="8"/>
  <c r="I38" i="8"/>
  <c r="H39" i="8"/>
  <c r="I39" i="8"/>
  <c r="H40" i="8"/>
  <c r="I40" i="8"/>
  <c r="H41" i="8"/>
  <c r="I41" i="8"/>
  <c r="H42" i="8"/>
  <c r="I42" i="8"/>
  <c r="H43" i="8"/>
  <c r="I43" i="8"/>
  <c r="H44" i="8"/>
  <c r="I44" i="8"/>
  <c r="H45" i="8"/>
  <c r="I45" i="8"/>
  <c r="H46" i="8"/>
  <c r="I46" i="8"/>
  <c r="H47" i="8"/>
  <c r="I47" i="8"/>
  <c r="H48" i="8"/>
  <c r="I48" i="8"/>
  <c r="H49" i="8"/>
  <c r="I49" i="8"/>
  <c r="H50" i="8"/>
  <c r="I50" i="8"/>
  <c r="H51" i="8"/>
  <c r="I51" i="8"/>
  <c r="C52" i="8"/>
  <c r="D52" i="8"/>
  <c r="E52" i="8"/>
  <c r="F52" i="8"/>
  <c r="H53" i="8"/>
  <c r="I53" i="8"/>
  <c r="H54" i="8"/>
  <c r="I54" i="8"/>
  <c r="H55" i="8"/>
  <c r="I55" i="8"/>
  <c r="H56" i="8"/>
  <c r="I56" i="8"/>
  <c r="H57" i="8"/>
  <c r="I57" i="8"/>
  <c r="H58" i="8"/>
  <c r="I58" i="8"/>
  <c r="C59" i="8"/>
  <c r="D59" i="8"/>
  <c r="E59" i="8"/>
  <c r="F59" i="8"/>
  <c r="H60" i="8"/>
  <c r="I60" i="8"/>
  <c r="C61" i="8"/>
  <c r="D61" i="8"/>
  <c r="E61" i="8"/>
  <c r="F61" i="8"/>
  <c r="I61" i="8" s="1"/>
  <c r="H62" i="8"/>
  <c r="I62" i="8"/>
  <c r="H63" i="8"/>
  <c r="I63" i="8"/>
  <c r="C64" i="8"/>
  <c r="D64" i="8"/>
  <c r="E64" i="8"/>
  <c r="F64" i="8"/>
  <c r="H65" i="8"/>
  <c r="I65" i="8"/>
  <c r="H66" i="8"/>
  <c r="I66" i="8"/>
  <c r="H67" i="8"/>
  <c r="I67" i="8"/>
  <c r="C68" i="8"/>
  <c r="D68" i="8"/>
  <c r="E68" i="8"/>
  <c r="F68" i="8"/>
  <c r="H69" i="8"/>
  <c r="I69" i="8"/>
  <c r="C70" i="8"/>
  <c r="D70" i="8"/>
  <c r="E70" i="8"/>
  <c r="F70" i="8"/>
  <c r="H71" i="8"/>
  <c r="I71" i="8"/>
  <c r="H72" i="8"/>
  <c r="I72" i="8"/>
  <c r="C73" i="8"/>
  <c r="D73" i="8"/>
  <c r="E73" i="8"/>
  <c r="F73" i="8"/>
  <c r="H74" i="8"/>
  <c r="I74" i="8"/>
  <c r="H75" i="8"/>
  <c r="I75" i="8"/>
  <c r="H76" i="8"/>
  <c r="I76" i="8"/>
  <c r="I73" i="8" l="1"/>
  <c r="H64" i="8"/>
  <c r="I17" i="8"/>
  <c r="I19" i="8"/>
  <c r="I29" i="8"/>
  <c r="H26" i="8"/>
  <c r="I11" i="8"/>
  <c r="H29" i="8"/>
  <c r="I8" i="9"/>
  <c r="H8" i="9"/>
  <c r="H73" i="8"/>
  <c r="H17" i="8"/>
  <c r="I26" i="8"/>
  <c r="I59" i="8"/>
  <c r="H52" i="8"/>
  <c r="H24" i="8"/>
  <c r="I21" i="8"/>
  <c r="H19" i="8"/>
  <c r="E8" i="8"/>
  <c r="H70" i="8"/>
  <c r="I64" i="8"/>
  <c r="H21" i="8"/>
  <c r="I24" i="8"/>
  <c r="H61" i="8"/>
  <c r="D8" i="8"/>
  <c r="H59" i="8"/>
  <c r="H68" i="8"/>
  <c r="F8" i="8"/>
  <c r="H11" i="8"/>
  <c r="C8" i="8"/>
  <c r="H9" i="8"/>
  <c r="I70" i="8"/>
  <c r="I68" i="8"/>
  <c r="I52" i="8"/>
  <c r="I8" i="8" l="1"/>
  <c r="H8" i="8"/>
  <c r="I128" i="6" l="1"/>
  <c r="H128" i="6"/>
  <c r="I127" i="6"/>
  <c r="H127" i="6"/>
  <c r="I126" i="6"/>
  <c r="H126" i="6"/>
  <c r="I125" i="6"/>
  <c r="H125" i="6"/>
  <c r="I124" i="6"/>
  <c r="H124" i="6"/>
  <c r="I123" i="6"/>
  <c r="H123" i="6"/>
  <c r="I122" i="6"/>
  <c r="H122" i="6"/>
  <c r="I121" i="6"/>
  <c r="H121" i="6"/>
  <c r="I120" i="6"/>
  <c r="H120" i="6"/>
  <c r="I119" i="6"/>
  <c r="H119" i="6"/>
  <c r="I118" i="6"/>
  <c r="H118" i="6"/>
  <c r="I117" i="6"/>
  <c r="H117" i="6"/>
  <c r="I116" i="6"/>
  <c r="H116" i="6"/>
  <c r="I115" i="6"/>
  <c r="H115" i="6"/>
  <c r="I114" i="6"/>
  <c r="H114" i="6"/>
  <c r="I113" i="6"/>
  <c r="H113" i="6"/>
  <c r="I112" i="6"/>
  <c r="H112" i="6"/>
  <c r="I111" i="6"/>
  <c r="H111" i="6"/>
  <c r="I110" i="6"/>
  <c r="H110" i="6"/>
  <c r="I109" i="6"/>
  <c r="H109" i="6"/>
  <c r="I108" i="6"/>
  <c r="H108" i="6"/>
  <c r="I107" i="6"/>
  <c r="H107" i="6"/>
  <c r="I106" i="6"/>
  <c r="H106" i="6"/>
  <c r="I105" i="6"/>
  <c r="H105" i="6"/>
  <c r="I104" i="6"/>
  <c r="H104" i="6"/>
  <c r="I103" i="6"/>
  <c r="H103" i="6"/>
  <c r="I102" i="6"/>
  <c r="H102" i="6"/>
  <c r="I101" i="6"/>
  <c r="H101" i="6"/>
  <c r="I100" i="6"/>
  <c r="H100" i="6"/>
  <c r="I99" i="6"/>
  <c r="H99" i="6"/>
  <c r="I98" i="6"/>
  <c r="H98" i="6"/>
  <c r="I97" i="6"/>
  <c r="H97" i="6"/>
  <c r="I96" i="6"/>
  <c r="H96" i="6"/>
  <c r="I95" i="6"/>
  <c r="H95" i="6"/>
  <c r="I94" i="6"/>
  <c r="H94" i="6"/>
  <c r="I93" i="6"/>
  <c r="H93" i="6"/>
  <c r="I92" i="6"/>
  <c r="H92" i="6"/>
  <c r="I91" i="6"/>
  <c r="H91" i="6"/>
  <c r="I90" i="6"/>
  <c r="H90" i="6"/>
  <c r="I89" i="6"/>
  <c r="H89" i="6"/>
  <c r="I88" i="6"/>
  <c r="H88" i="6"/>
  <c r="I87" i="6"/>
  <c r="H87" i="6"/>
  <c r="I86" i="6"/>
  <c r="H86" i="6"/>
  <c r="I85" i="6"/>
  <c r="H85" i="6"/>
  <c r="I84" i="6"/>
  <c r="H84" i="6"/>
  <c r="I83" i="6"/>
  <c r="H83" i="6"/>
  <c r="I82" i="6"/>
  <c r="H82" i="6"/>
  <c r="I81" i="6"/>
  <c r="H81" i="6"/>
  <c r="I80" i="6"/>
  <c r="H80" i="6"/>
  <c r="I79" i="6"/>
  <c r="H79" i="6"/>
  <c r="I78" i="6"/>
  <c r="H78" i="6"/>
  <c r="I77" i="6"/>
  <c r="H77" i="6"/>
  <c r="I76" i="6"/>
  <c r="H76" i="6"/>
  <c r="I75" i="6"/>
  <c r="H75" i="6"/>
  <c r="I74" i="6"/>
  <c r="H74" i="6"/>
  <c r="I73" i="6"/>
  <c r="H73" i="6"/>
  <c r="I72" i="6"/>
  <c r="H72" i="6"/>
  <c r="I71" i="6"/>
  <c r="H71" i="6"/>
  <c r="I70" i="6"/>
  <c r="H70" i="6"/>
  <c r="I69" i="6"/>
  <c r="H69" i="6"/>
  <c r="I68" i="6"/>
  <c r="H68" i="6"/>
  <c r="I67" i="6"/>
  <c r="H67" i="6"/>
  <c r="I66" i="6"/>
  <c r="H66" i="6"/>
  <c r="I65" i="6"/>
  <c r="H65" i="6"/>
  <c r="I64" i="6"/>
  <c r="H64" i="6"/>
  <c r="I63" i="6"/>
  <c r="H63" i="6"/>
  <c r="I62" i="6"/>
  <c r="H62" i="6"/>
  <c r="I61" i="6"/>
  <c r="H61" i="6"/>
  <c r="I60" i="6"/>
  <c r="H60" i="6"/>
  <c r="I59" i="6"/>
  <c r="H59" i="6"/>
  <c r="I58" i="6"/>
  <c r="H58" i="6"/>
  <c r="I57" i="6"/>
  <c r="H57" i="6"/>
  <c r="I56" i="6"/>
  <c r="H56" i="6"/>
  <c r="I55" i="6"/>
  <c r="H55" i="6"/>
  <c r="I54" i="6"/>
  <c r="H54" i="6"/>
  <c r="I53" i="6"/>
  <c r="H53" i="6"/>
  <c r="I52" i="6"/>
  <c r="H52" i="6"/>
  <c r="I51" i="6"/>
  <c r="H51" i="6"/>
  <c r="I50" i="6"/>
  <c r="H50" i="6"/>
  <c r="I49" i="6"/>
  <c r="H49" i="6"/>
  <c r="I48" i="6"/>
  <c r="H48" i="6"/>
  <c r="I47" i="6"/>
  <c r="H47" i="6"/>
  <c r="I46" i="6"/>
  <c r="H46" i="6"/>
  <c r="I45" i="6"/>
  <c r="H45" i="6"/>
  <c r="I44" i="6"/>
  <c r="H44" i="6"/>
  <c r="I43" i="6"/>
  <c r="H43" i="6"/>
  <c r="I42" i="6"/>
  <c r="H42" i="6"/>
  <c r="I41" i="6"/>
  <c r="H41" i="6"/>
  <c r="I40" i="6"/>
  <c r="H40" i="6"/>
  <c r="I39" i="6"/>
  <c r="H39" i="6"/>
  <c r="I38" i="6"/>
  <c r="H38" i="6"/>
  <c r="I37" i="6"/>
  <c r="H37" i="6"/>
  <c r="I36" i="6"/>
  <c r="H36" i="6"/>
  <c r="I35" i="6"/>
  <c r="H35" i="6"/>
  <c r="I34" i="6"/>
  <c r="H34" i="6"/>
  <c r="I33" i="6"/>
  <c r="H33" i="6"/>
  <c r="I32" i="6"/>
  <c r="H32" i="6"/>
  <c r="I31" i="6"/>
  <c r="H31" i="6"/>
  <c r="I30" i="6"/>
  <c r="H30" i="6"/>
  <c r="I29" i="6"/>
  <c r="H29" i="6"/>
  <c r="I28" i="6"/>
  <c r="H28" i="6"/>
  <c r="I27" i="6"/>
  <c r="H27" i="6"/>
  <c r="I26" i="6"/>
  <c r="H26" i="6"/>
  <c r="I25" i="6"/>
  <c r="H25" i="6"/>
  <c r="I24" i="6"/>
  <c r="H24" i="6"/>
  <c r="I23" i="6"/>
  <c r="H23" i="6"/>
  <c r="I22" i="6"/>
  <c r="H22" i="6"/>
  <c r="I21" i="6"/>
  <c r="H21" i="6"/>
  <c r="I20" i="6"/>
  <c r="H20" i="6"/>
  <c r="I19" i="6"/>
  <c r="H19" i="6"/>
  <c r="I18" i="6"/>
  <c r="H18" i="6"/>
  <c r="I17" i="6"/>
  <c r="H17" i="6"/>
  <c r="I16" i="6"/>
  <c r="H16" i="6"/>
  <c r="I15" i="6"/>
  <c r="H15" i="6"/>
  <c r="I14" i="6"/>
  <c r="H14" i="6"/>
  <c r="I13" i="6"/>
  <c r="H13" i="6"/>
  <c r="I12" i="6"/>
  <c r="H12" i="6"/>
  <c r="I11" i="6"/>
  <c r="H11" i="6"/>
  <c r="I10" i="6"/>
  <c r="H10" i="6"/>
  <c r="I9" i="6"/>
  <c r="H9" i="6"/>
  <c r="I8" i="6"/>
  <c r="H8" i="6"/>
  <c r="C8" i="6"/>
  <c r="D8" i="6"/>
  <c r="E8" i="6"/>
  <c r="F8" i="6"/>
  <c r="L197" i="5" l="1"/>
  <c r="L196" i="5"/>
  <c r="L195" i="5"/>
  <c r="L194" i="5"/>
  <c r="L193" i="5"/>
  <c r="L192" i="5"/>
  <c r="L191" i="5"/>
  <c r="L190" i="5"/>
  <c r="L189" i="5"/>
  <c r="L188" i="5"/>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G8" i="5"/>
  <c r="H8" i="5"/>
  <c r="I8" i="5"/>
  <c r="J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L8" i="5" l="1"/>
  <c r="M8" i="5"/>
  <c r="F77" i="4" l="1"/>
  <c r="I60" i="4"/>
  <c r="I55" i="4" l="1"/>
  <c r="I57" i="4"/>
  <c r="I65" i="4"/>
  <c r="I79" i="4"/>
  <c r="I21" i="4"/>
  <c r="I80" i="4"/>
  <c r="I66" i="4"/>
  <c r="I12" i="4"/>
  <c r="I81" i="4"/>
  <c r="I59" i="4"/>
  <c r="I13" i="4"/>
  <c r="I50" i="4"/>
  <c r="I70" i="4"/>
  <c r="I14" i="4"/>
  <c r="I73" i="4"/>
  <c r="I83" i="4"/>
  <c r="I43" i="4"/>
  <c r="I51" i="4"/>
  <c r="I71" i="4"/>
  <c r="I16" i="4"/>
  <c r="I74" i="4"/>
  <c r="I84" i="4"/>
  <c r="I17" i="4"/>
  <c r="I63" i="4"/>
  <c r="I18" i="4"/>
  <c r="I78" i="4"/>
  <c r="I19" i="4"/>
  <c r="I58" i="4"/>
  <c r="I82" i="4"/>
  <c r="H82" i="4"/>
  <c r="I76" i="4"/>
  <c r="I64" i="4"/>
  <c r="I62" i="4"/>
  <c r="I61" i="4"/>
  <c r="I52" i="4"/>
  <c r="I53" i="4"/>
  <c r="I48" i="4"/>
  <c r="I49" i="4"/>
  <c r="I47" i="4"/>
  <c r="I44" i="4"/>
  <c r="I45" i="4"/>
  <c r="I46" i="4"/>
  <c r="I40" i="4"/>
  <c r="I41" i="4"/>
  <c r="I36" i="4"/>
  <c r="I37" i="4"/>
  <c r="I38" i="4"/>
  <c r="I33" i="4"/>
  <c r="I35" i="4"/>
  <c r="I34" i="4"/>
  <c r="I68" i="4"/>
  <c r="I28" i="4"/>
  <c r="I30" i="4"/>
  <c r="I29" i="4"/>
  <c r="I31" i="4"/>
  <c r="I26" i="4"/>
  <c r="I27" i="4"/>
  <c r="I25" i="4"/>
  <c r="I23" i="4"/>
  <c r="I24" i="4"/>
  <c r="H83" i="4"/>
  <c r="H81" i="4"/>
  <c r="H80" i="4"/>
  <c r="H84" i="4" l="1"/>
  <c r="H79" i="4"/>
  <c r="H78" i="4"/>
  <c r="H76" i="4"/>
  <c r="H74" i="4"/>
  <c r="H73" i="4"/>
  <c r="H71" i="4"/>
  <c r="H70" i="4"/>
  <c r="H68" i="4"/>
  <c r="H66" i="4"/>
  <c r="H65" i="4"/>
  <c r="H64" i="4"/>
  <c r="H63" i="4"/>
  <c r="H62" i="4"/>
  <c r="H61" i="4"/>
  <c r="H60" i="4"/>
  <c r="H59" i="4"/>
  <c r="H58" i="4"/>
  <c r="H57" i="4"/>
  <c r="H55" i="4"/>
  <c r="H53" i="4"/>
  <c r="H52" i="4"/>
  <c r="H51" i="4"/>
  <c r="H50" i="4"/>
  <c r="H49" i="4"/>
  <c r="H48" i="4"/>
  <c r="H47" i="4"/>
  <c r="H46" i="4"/>
  <c r="H45" i="4"/>
  <c r="H44" i="4"/>
  <c r="H43" i="4"/>
  <c r="H41" i="4"/>
  <c r="H40" i="4"/>
  <c r="H38" i="4"/>
  <c r="H37" i="4"/>
  <c r="H36" i="4"/>
  <c r="H35" i="4"/>
  <c r="H34" i="4"/>
  <c r="H33" i="4"/>
  <c r="H31" i="4"/>
  <c r="H30" i="4"/>
  <c r="H29" i="4"/>
  <c r="H28" i="4"/>
  <c r="H27" i="4"/>
  <c r="H26" i="4"/>
  <c r="H25" i="4"/>
  <c r="H24" i="4"/>
  <c r="H23" i="4"/>
  <c r="H21" i="4"/>
  <c r="H19" i="4"/>
  <c r="H18" i="4"/>
  <c r="H17" i="4"/>
  <c r="H16" i="4"/>
  <c r="H14" i="4"/>
  <c r="H13" i="4"/>
  <c r="H12" i="4"/>
  <c r="H10" i="4"/>
  <c r="E77" i="4" l="1"/>
  <c r="D77" i="4"/>
  <c r="C77" i="4"/>
  <c r="F75" i="4"/>
  <c r="E75" i="4"/>
  <c r="D75" i="4"/>
  <c r="C75" i="4"/>
  <c r="F72" i="4"/>
  <c r="E72" i="4"/>
  <c r="D72" i="4"/>
  <c r="C72" i="4"/>
  <c r="F69" i="4"/>
  <c r="E69" i="4"/>
  <c r="D69" i="4"/>
  <c r="C69" i="4"/>
  <c r="F67" i="4"/>
  <c r="E67" i="4"/>
  <c r="D67" i="4"/>
  <c r="C67" i="4"/>
  <c r="F56" i="4"/>
  <c r="E56" i="4"/>
  <c r="D56" i="4"/>
  <c r="C56" i="4"/>
  <c r="F54" i="4"/>
  <c r="E54" i="4"/>
  <c r="D54" i="4"/>
  <c r="C54" i="4"/>
  <c r="F42" i="4"/>
  <c r="E42" i="4"/>
  <c r="D42" i="4"/>
  <c r="C42" i="4"/>
  <c r="F39" i="4"/>
  <c r="E39" i="4"/>
  <c r="D39" i="4"/>
  <c r="C39" i="4"/>
  <c r="F32" i="4"/>
  <c r="E32" i="4"/>
  <c r="D32" i="4"/>
  <c r="C32" i="4"/>
  <c r="F22" i="4"/>
  <c r="E22" i="4"/>
  <c r="D22" i="4"/>
  <c r="C22" i="4"/>
  <c r="F20" i="4"/>
  <c r="E20" i="4"/>
  <c r="D20" i="4"/>
  <c r="C20" i="4"/>
  <c r="F15" i="4"/>
  <c r="E15" i="4"/>
  <c r="D15" i="4"/>
  <c r="C15" i="4"/>
  <c r="F11" i="4"/>
  <c r="E11" i="4"/>
  <c r="D11" i="4"/>
  <c r="C11" i="4"/>
  <c r="I10" i="4"/>
  <c r="F9" i="4"/>
  <c r="E9" i="4"/>
  <c r="D9" i="4"/>
  <c r="C9" i="4"/>
  <c r="I69" i="4" l="1"/>
  <c r="I22" i="4"/>
  <c r="H20" i="4"/>
  <c r="H75" i="4"/>
  <c r="I15" i="4"/>
  <c r="H72" i="4"/>
  <c r="H69" i="4"/>
  <c r="H67" i="4"/>
  <c r="H54" i="4"/>
  <c r="H39" i="4"/>
  <c r="H22" i="4"/>
  <c r="I72" i="4"/>
  <c r="I67" i="4"/>
  <c r="I54" i="4"/>
  <c r="I39" i="4"/>
  <c r="I20" i="4"/>
  <c r="E8" i="4"/>
  <c r="C8" i="4"/>
  <c r="D8" i="4"/>
  <c r="F8" i="4"/>
  <c r="H32" i="4"/>
  <c r="H42" i="4"/>
  <c r="H56" i="4"/>
  <c r="H77" i="4"/>
  <c r="H9" i="4"/>
  <c r="H11" i="4"/>
  <c r="I32" i="4"/>
  <c r="I42" i="4"/>
  <c r="I56" i="4"/>
  <c r="I77" i="4"/>
  <c r="I9" i="4"/>
  <c r="I75" i="4"/>
  <c r="I11" i="4"/>
  <c r="H15" i="4"/>
  <c r="H8" i="4" l="1"/>
  <c r="I8" i="4"/>
</calcChain>
</file>

<file path=xl/sharedStrings.xml><?xml version="1.0" encoding="utf-8"?>
<sst xmlns="http://schemas.openxmlformats.org/spreadsheetml/2006/main" count="1231" uniqueCount="752">
  <si>
    <t>Informes Sobre la Situación Económica, las Finanzas Públicas y la Deuda Pública, Anexos</t>
  </si>
  <si>
    <t>Avance en el ejercicio del presupuesto</t>
  </si>
  <si>
    <t>Aprobado 
anual</t>
  </si>
  <si>
    <t>Autorizado anual</t>
  </si>
  <si>
    <t>Autorizado al periodo</t>
  </si>
  <si>
    <t>Porcentaje de avance</t>
  </si>
  <si>
    <t>Ramo</t>
  </si>
  <si>
    <t>Autorizado  al periodo</t>
  </si>
  <si>
    <t>(a)</t>
  </si>
  <si>
    <t>(b)</t>
  </si>
  <si>
    <t>(c)</t>
  </si>
  <si>
    <t>(d)</t>
  </si>
  <si>
    <t>09 Comunicaciones y Transportes</t>
  </si>
  <si>
    <t>Estudios y proyectos de construcción de caminos rurales y carreteras alimentadoras</t>
  </si>
  <si>
    <t>Programa de Empleo Temporal (PET)</t>
  </si>
  <si>
    <t>10 Economía</t>
  </si>
  <si>
    <t>11 Educación Pública</t>
  </si>
  <si>
    <t>Normar los servicios educativos</t>
  </si>
  <si>
    <t>Programa Nacional de Becas</t>
  </si>
  <si>
    <t>12 Salud</t>
  </si>
  <si>
    <t>15 Desarrollo Agrario, Territorial y Urbano</t>
  </si>
  <si>
    <t>16 Medio Ambiente y Recursos Naturales</t>
  </si>
  <si>
    <t>Planeación, Dirección y Evaluación Ambiental</t>
  </si>
  <si>
    <t>Programa hacia la igualdad y la sustentabilidad ambiental</t>
  </si>
  <si>
    <t>19 Aportaciones a Seguridad Social</t>
  </si>
  <si>
    <t>20 Desarrollo Social</t>
  </si>
  <si>
    <t>Programa de Abasto Social de Leche a cargo de Liconsa, S.A. de C.V.</t>
  </si>
  <si>
    <t>Programas del Fondo Nacional de Fomento a las Artesanías (FONART)</t>
  </si>
  <si>
    <t>Programa 3 x 1 para Migrantes</t>
  </si>
  <si>
    <t>Programa de Coinversión Social</t>
  </si>
  <si>
    <t>Programa de estancias infantiles para apoyar a madres trabajadoras</t>
  </si>
  <si>
    <t>Fondo de Apoyo a Migrantes</t>
  </si>
  <si>
    <t>33 Aportaciones Federales para Entidades Federativas y Municipios</t>
  </si>
  <si>
    <t>FAIS Municipal y de las Demarcaciones Territoriales del Distrito Federal</t>
  </si>
  <si>
    <t>35 Comisión Nacional de los Derechos Humanos</t>
  </si>
  <si>
    <t>Protección de los Derechos Humanos de Indígenas en Reclusión</t>
  </si>
  <si>
    <t>38 Consejo Nacional de Ciencia y Tecnología</t>
  </si>
  <si>
    <t>Programa Presupuestario</t>
  </si>
  <si>
    <r>
      <t xml:space="preserve">Gasto pagado </t>
    </r>
    <r>
      <rPr>
        <vertAlign val="superscript"/>
        <sz val="7"/>
        <color theme="1"/>
        <rFont val="Soberana Sans"/>
        <family val="3"/>
      </rPr>
      <t>1_/</t>
    </r>
  </si>
  <si>
    <t>PROSPERA Programa de Inclusión Social</t>
  </si>
  <si>
    <t>M001</t>
  </si>
  <si>
    <t>O001</t>
  </si>
  <si>
    <t>S249</t>
  </si>
  <si>
    <t>U011</t>
  </si>
  <si>
    <t>S258</t>
  </si>
  <si>
    <t>S017</t>
  </si>
  <si>
    <t>S021</t>
  </si>
  <si>
    <t>G001</t>
  </si>
  <si>
    <t>P001</t>
  </si>
  <si>
    <t>S243</t>
  </si>
  <si>
    <t>S244</t>
  </si>
  <si>
    <t>F002</t>
  </si>
  <si>
    <t>P002</t>
  </si>
  <si>
    <t>S046</t>
  </si>
  <si>
    <t>S071</t>
  </si>
  <si>
    <t>S219</t>
  </si>
  <si>
    <t>U022</t>
  </si>
  <si>
    <t>S174</t>
  </si>
  <si>
    <t>E010</t>
  </si>
  <si>
    <t>E022</t>
  </si>
  <si>
    <t>Actividades de apoyo administrativo</t>
  </si>
  <si>
    <t>Planeación y Articulación de la Acción Pública hacia los Pueblos Indígenas</t>
  </si>
  <si>
    <t>Programa de Apoyo a la Educación Indígena</t>
  </si>
  <si>
    <t>Programa para el Mejoramiento de la Producción y la Productividad Indígena</t>
  </si>
  <si>
    <t>Programa de Derechos Indígenas</t>
  </si>
  <si>
    <t>Programa de Fomento a la Agricultura</t>
  </si>
  <si>
    <t>Conservación de infraestructura de caminos rurales y carreteras alimentadoras</t>
  </si>
  <si>
    <t>Programa de Fomento a la Economía Social</t>
  </si>
  <si>
    <t>Programa para la Inclusión y la Equidad Educativa</t>
  </si>
  <si>
    <t>Seguro Popular</t>
  </si>
  <si>
    <t>Programa IMSS-PROSPERA</t>
  </si>
  <si>
    <t>Programa de Abasto Rural a cargo de Diconsa, S.A. de C.V. (DICONSA)</t>
  </si>
  <si>
    <t>Pensión para Adultos Mayores</t>
  </si>
  <si>
    <t xml:space="preserve">FAM Asistencia Social </t>
  </si>
  <si>
    <t>Promover los Derechos Humanos de los pueblos y las comunidades indígenas</t>
  </si>
  <si>
    <t>Programa de Infraestructura Indígena</t>
  </si>
  <si>
    <t>Actividades de apoyo a la función pública y buen gobierno</t>
  </si>
  <si>
    <t>04 Gobernación</t>
  </si>
  <si>
    <t>P020</t>
  </si>
  <si>
    <t>Conducción de la política interior</t>
  </si>
  <si>
    <t>S266</t>
  </si>
  <si>
    <t>Programa de Apoyos a Pequeños Productores</t>
  </si>
  <si>
    <t>S267</t>
  </si>
  <si>
    <t>Fortalecimiento de la Calidad Educativa</t>
  </si>
  <si>
    <t>P012</t>
  </si>
  <si>
    <t>P018</t>
  </si>
  <si>
    <t>Rectoría en Salud</t>
  </si>
  <si>
    <t>Prevención y control de enfermedades</t>
  </si>
  <si>
    <t>Salud materna, sexual y reproductiva</t>
  </si>
  <si>
    <t>S273</t>
  </si>
  <si>
    <t>S274</t>
  </si>
  <si>
    <t>Programa de Infraestructura</t>
  </si>
  <si>
    <t>Programa de Apoyo a la Vivienda</t>
  </si>
  <si>
    <t>Estudios de preinversión</t>
  </si>
  <si>
    <t>Rehabilitación y Modernización de Presas y Estructuras de Cabeza</t>
  </si>
  <si>
    <t>Infraestructura para la Protección de Centros de Población y Áreas Productivas</t>
  </si>
  <si>
    <t>Infraestructura para la modernización y rehabilitación de riego y temporal tecnificado</t>
  </si>
  <si>
    <t>Programa de Conservación para el Desarrollo Sostenible</t>
  </si>
  <si>
    <t>Programa de Agua potable, Alcantarillado y Saneamiento</t>
  </si>
  <si>
    <t>Programa de Apoyo a la Infraestructura Hidroagrícola</t>
  </si>
  <si>
    <t>47 Entidades no Sectorizadas</t>
  </si>
  <si>
    <t>Primer Trimestre de 2016</t>
  </si>
  <si>
    <t xml:space="preserve">Programa de Productividad Rural </t>
  </si>
  <si>
    <t xml:space="preserve">Proyectos de construcción de carreteras alimentadoras y caminos rurales </t>
  </si>
  <si>
    <t xml:space="preserve">Programa nacional de financiamiento al microempresario y a la mujer rural </t>
  </si>
  <si>
    <t xml:space="preserve">Educación para Adultos (INEA) </t>
  </si>
  <si>
    <t xml:space="preserve">Educación Inicial y Básica Comunitaria </t>
  </si>
  <si>
    <t xml:space="preserve">Diseño de la Política Educativa </t>
  </si>
  <si>
    <t>Educación y cultura indígena</t>
  </si>
  <si>
    <t xml:space="preserve">Fortalecimiento a la atención médica </t>
  </si>
  <si>
    <t xml:space="preserve">Apoyos para el Desarrollo Forestal Sustentable </t>
  </si>
  <si>
    <t>Apoyos para actividades científicas, tecnológicas y de innovación</t>
  </si>
  <si>
    <t>(d)/(b)*100</t>
  </si>
  <si>
    <t>(d)/(c)*100</t>
  </si>
  <si>
    <r>
      <t xml:space="preserve">23 Provisiones Salariales y Económicas </t>
    </r>
    <r>
      <rPr>
        <b/>
        <vertAlign val="superscript"/>
        <sz val="6"/>
        <rFont val="Soberana Sans"/>
        <family val="3"/>
      </rPr>
      <t>2_/</t>
    </r>
  </si>
  <si>
    <t xml:space="preserve">TOTAL </t>
  </si>
  <si>
    <t>Enero - marzo</t>
  </si>
  <si>
    <t>Autorizado 
anual</t>
  </si>
  <si>
    <t>Tribunales Agrarios</t>
  </si>
  <si>
    <t>Registro Agrario Nacional</t>
  </si>
  <si>
    <t>Procuraduría Agraria</t>
  </si>
  <si>
    <t>Dependencia SEDATU</t>
  </si>
  <si>
    <t>Desarrollo Agrario, Territorial y Urbano</t>
  </si>
  <si>
    <t>SNICS</t>
  </si>
  <si>
    <t>SIAP</t>
  </si>
  <si>
    <t>SENASICA (Incluye obra pública de inspección)</t>
  </si>
  <si>
    <t>INCA RURAL</t>
  </si>
  <si>
    <t>FIRCO</t>
  </si>
  <si>
    <t>FEESA</t>
  </si>
  <si>
    <t>Dependencia SAGARPA</t>
  </si>
  <si>
    <t>CONAZA</t>
  </si>
  <si>
    <t>CONAPESCA</t>
  </si>
  <si>
    <t>Comité Nacional para el Desarrollo Sustentable de la Caña de Azúcar</t>
  </si>
  <si>
    <t>ASERCA</t>
  </si>
  <si>
    <t>Agricultura, Ganadería, Desarrollo Rural, Pesca y Alimentación</t>
  </si>
  <si>
    <t>Gasto Administrativo</t>
  </si>
  <si>
    <t>Administrativa</t>
  </si>
  <si>
    <t>Regularización y Registro de Actos Jurídicos Agrarios</t>
  </si>
  <si>
    <t>Conflictos Agrarios y Obligaciones Jurídicas</t>
  </si>
  <si>
    <t>Archivo General Agrario</t>
  </si>
  <si>
    <t>Atención de aspectos agrarios</t>
  </si>
  <si>
    <t>Programa para la atención de aspectos agrarios</t>
  </si>
  <si>
    <t>Agraria</t>
  </si>
  <si>
    <t>Seguridad Social Cañeros</t>
  </si>
  <si>
    <t>IMSS-PROSPERA</t>
  </si>
  <si>
    <t>Aportaciones a Seguridad Social</t>
  </si>
  <si>
    <t>Seguro Médico Siglo XXI</t>
  </si>
  <si>
    <t>PROSPERA Salud</t>
  </si>
  <si>
    <t>Sistema de Protección Social en Salud (SPSS)</t>
  </si>
  <si>
    <t>Desarrollo de Capacidades Salud</t>
  </si>
  <si>
    <t>Salud en población rural</t>
  </si>
  <si>
    <t>Salud</t>
  </si>
  <si>
    <t>Programa de atención a las condiciones de salud en el medio rural</t>
  </si>
  <si>
    <t>Aportaciones Federales para Entidades Federativas y Municipios</t>
  </si>
  <si>
    <t>Programas Hidráulicos</t>
  </si>
  <si>
    <t>Programa de perforación y equipamiento de pozos agrícolas en estados afectados con sequía</t>
  </si>
  <si>
    <r>
      <t xml:space="preserve">Infraestructura Hidroagrícola </t>
    </r>
    <r>
      <rPr>
        <vertAlign val="superscript"/>
        <sz val="6"/>
        <rFont val="Soberana Sans"/>
        <family val="3"/>
      </rPr>
      <t>1_/</t>
    </r>
  </si>
  <si>
    <t>IMTA</t>
  </si>
  <si>
    <t>Medio Ambiente y Recursos Naturales</t>
  </si>
  <si>
    <t>Mantenimiento de Caminos Rurales</t>
  </si>
  <si>
    <t>Construcción de Caminos Rurales</t>
  </si>
  <si>
    <t>Infraestructura</t>
  </si>
  <si>
    <t>Comunicaciones y Transportes</t>
  </si>
  <si>
    <t>Programa de infraestructura en el medio rural</t>
  </si>
  <si>
    <t>PROSPERA Alimentación</t>
  </si>
  <si>
    <t>Programa de Abasto Rural a cargo de DICONSA S.A. de C.V.</t>
  </si>
  <si>
    <t>Desarrollo Social</t>
  </si>
  <si>
    <t>Proyecto Estratégico de Seguridad Alimentaria (PESA)</t>
  </si>
  <si>
    <t>Programa de Productividad Rural</t>
  </si>
  <si>
    <t>Fomento al Consumo</t>
  </si>
  <si>
    <t>Programa de Fomento a la Productividad Pesquera y Acuícola</t>
  </si>
  <si>
    <t>Programa de Derecho a la Alimentación</t>
  </si>
  <si>
    <t>Coinversión Social</t>
  </si>
  <si>
    <t>PROSPERA Desarrollo Social</t>
  </si>
  <si>
    <t>Jornaleros Agrícolas</t>
  </si>
  <si>
    <t>Atención a la población agraria</t>
  </si>
  <si>
    <t>Vivienda Rural</t>
  </si>
  <si>
    <t>Atención a Indígenas (CDI)</t>
  </si>
  <si>
    <t>Entidades no Sectorizadas</t>
  </si>
  <si>
    <t>Atención a migrantes</t>
  </si>
  <si>
    <t>Relaciones Exteriores</t>
  </si>
  <si>
    <t>Programa de atención a la pobreza en el medio rural</t>
  </si>
  <si>
    <t>Social</t>
  </si>
  <si>
    <t>PET</t>
  </si>
  <si>
    <t>Trabajadores Agrícolas Temporales</t>
  </si>
  <si>
    <t>Trabajo y Previsión Social</t>
  </si>
  <si>
    <t>Programa de mejoramiento de condiciones laborales en el medio rural</t>
  </si>
  <si>
    <t>Laboral</t>
  </si>
  <si>
    <t>PROSPERA Educación</t>
  </si>
  <si>
    <t>Educación Agropecuaria</t>
  </si>
  <si>
    <t>Educación Pública</t>
  </si>
  <si>
    <t>Universidad Autónoma Chapingo</t>
  </si>
  <si>
    <t>Instituto Nacional de Pesca (INAPESCA)</t>
  </si>
  <si>
    <t>Instituto Nacional de Investigaciones Forestales, Agrícolas y Pecuarias (INIFAP)</t>
  </si>
  <si>
    <t>Colegio Superior Agropecuario del Estado de Guerrero (CSAEGRO)</t>
  </si>
  <si>
    <t>Colegio de Postgraduados</t>
  </si>
  <si>
    <t>Programa de Educación e Investigación</t>
  </si>
  <si>
    <t>Educativa</t>
  </si>
  <si>
    <t>Vida Silvestre</t>
  </si>
  <si>
    <t>PROFEPA</t>
  </si>
  <si>
    <t>PET (Incendios Forestales)</t>
  </si>
  <si>
    <t>Desarrollo Regional Sustentable</t>
  </si>
  <si>
    <t>Protección al medio ambiente en el medio rural</t>
  </si>
  <si>
    <t>Forestal</t>
  </si>
  <si>
    <t>Infraestructura Productiva para el Aprovechamiento Sustentable de Suelo y Agua</t>
  </si>
  <si>
    <t>Sustentabilidad Pecuaria</t>
  </si>
  <si>
    <t>Repoblamiento y Recría Pecuaria</t>
  </si>
  <si>
    <t>PROGAN Productivo</t>
  </si>
  <si>
    <t>Programa de Fomento Ganadero</t>
  </si>
  <si>
    <t>Ordenamiento Pesquero y Acuícola</t>
  </si>
  <si>
    <t>Desarrollo de la Acuacultura</t>
  </si>
  <si>
    <t>Programa de Sustentabilidad de los Recursos Naturales</t>
  </si>
  <si>
    <t>Medio Ambiente</t>
  </si>
  <si>
    <t>Ecoturismo y Turismo Rural</t>
  </si>
  <si>
    <t>Turismo</t>
  </si>
  <si>
    <t>Fondo Nacional de Fomento a las Artesanías (FONART)</t>
  </si>
  <si>
    <t>Programa de financiamiento al Microempresario, a la Mujer Rural y Fondo Nacional Emprendedor</t>
  </si>
  <si>
    <t>Economía</t>
  </si>
  <si>
    <t>Fondo SAGARPA-CONACYT</t>
  </si>
  <si>
    <t>Sistema Nacional de Investigación Agrícola</t>
  </si>
  <si>
    <t>Sistema Integral para el Desarrollo Sustentable de la Caña de Azúcar (SIDESCA)</t>
  </si>
  <si>
    <t>Sistema Nacional de Información para el Desarrollo Rural Sustentable (SNIDRUS)</t>
  </si>
  <si>
    <t>Sistema Nacional de Información para el Desarrollo Rural Sustentable</t>
  </si>
  <si>
    <t>Extensionismo</t>
  </si>
  <si>
    <t>Programa de Incentivos para Productores de Maíz y Frijol (PIMAF)</t>
  </si>
  <si>
    <t>PROCAFE e Impulso Productivo al Café</t>
  </si>
  <si>
    <t>Incentivos Productivos</t>
  </si>
  <si>
    <t>Programa de Apoyo a la Productividad de la Mujer Emprendedora (PROMETE)</t>
  </si>
  <si>
    <t>Fondo para el Apoyo a Proyectos Productivos en Núcleos Agrarios (FAPPA)</t>
  </si>
  <si>
    <t>Arráigate (FORMAR y Jóvenes Emprendedores)</t>
  </si>
  <si>
    <t>Atención a Siniestros Agropecuarios</t>
  </si>
  <si>
    <t>Desarrollo Comercial de la Agricultura Familiar</t>
  </si>
  <si>
    <t>Fortalecimiento a Organizaciones Rurales</t>
  </si>
  <si>
    <t>Desarrollo de Zonas Áridas (PRODEZA)</t>
  </si>
  <si>
    <t>Programa de Acciones Complementarias para Mejorar las Sanidades</t>
  </si>
  <si>
    <t>Sanidades Federalizado</t>
  </si>
  <si>
    <t>Rastros TIF</t>
  </si>
  <si>
    <t>Programa de Sanidad e Inocuidad Agroalimentaria</t>
  </si>
  <si>
    <t>Sistema Nacional de Agroparques</t>
  </si>
  <si>
    <t>Productividad Agroalimentaria</t>
  </si>
  <si>
    <t>Fortalecimiento a la Cadena Productiva</t>
  </si>
  <si>
    <t>Desarrollo Productivo Sur Sureste</t>
  </si>
  <si>
    <t>Certificación para la Normalización Agroalimentaria</t>
  </si>
  <si>
    <t>Acceso al Financiamiento en Apoyo a la Pesca</t>
  </si>
  <si>
    <t>Acceso al Financiamiento en Apoyo a la Agricultura</t>
  </si>
  <si>
    <t>Acceso al Financiamiento en Apoyo Pecuario</t>
  </si>
  <si>
    <t>Programa de Productividad y Competitividad Agroalimentaria</t>
  </si>
  <si>
    <t>Infraestructura, Maquinaria y Equipo Post Productivo Pecuario</t>
  </si>
  <si>
    <t>Investigación y Transferencia de Tecnología Pecuaria</t>
  </si>
  <si>
    <t>Perforación de Pozos Pecuarios</t>
  </si>
  <si>
    <t>Innovación y Tecnología Pesquera</t>
  </si>
  <si>
    <t>Impulso a la Capitalización</t>
  </si>
  <si>
    <t>Modernización de Maquinaria y Equipo</t>
  </si>
  <si>
    <t>PROAGRO Cultivos Básicos y Estratégicos</t>
  </si>
  <si>
    <t>Innovación Agroalimentaria</t>
  </si>
  <si>
    <t>Producción Integral</t>
  </si>
  <si>
    <t>PROAGRO Insumos</t>
  </si>
  <si>
    <t>Agroproducción</t>
  </si>
  <si>
    <t>Tecnificación del Riego</t>
  </si>
  <si>
    <t>Concurrencia en Materia Pesquera</t>
  </si>
  <si>
    <t>Concurrencia en Materia Pecuaria</t>
  </si>
  <si>
    <t>Concurrencia en Materia Agrícola</t>
  </si>
  <si>
    <t>Programa de Concurrencia con las Entidades Federativas</t>
  </si>
  <si>
    <t>Programa de Fomento a la Inversión y Productividad</t>
  </si>
  <si>
    <t>Promoción Comercial y Fomento a las Exportaciones</t>
  </si>
  <si>
    <t>Incentivos a la Comercialización</t>
  </si>
  <si>
    <t>Programa de Comercialización y Desarrollo de Mercados</t>
  </si>
  <si>
    <t>Competitividad</t>
  </si>
  <si>
    <t>Fondo de Capitalización e Inversión del Sector Rural (FOCIR)</t>
  </si>
  <si>
    <t>Fideicomisos Instituidos en Relación con la Agricultura (FIRA)</t>
  </si>
  <si>
    <t>Financiera Nacional de Desarrollo Agropecuario, Rural, Forestal y Pesquero (FND)</t>
  </si>
  <si>
    <t>Banco del Ahorro Nacional y Servicios Financieros SNC (BANSEFI)</t>
  </si>
  <si>
    <t>AGROASEMEX</t>
  </si>
  <si>
    <t>Hacienda y Crédito Público</t>
  </si>
  <si>
    <t>Programa de financiamiento y aseguramiento al medio rural</t>
  </si>
  <si>
    <t>Financiera</t>
  </si>
  <si>
    <t>Programa PEC / Ramo / Componente / Subcomponente / Rama Productiva</t>
  </si>
  <si>
    <t>Vertiente</t>
  </si>
  <si>
    <t>Instituto de Seguridad Social para los Trabajadores del Estado</t>
  </si>
  <si>
    <t>Instituto Mexicano del Seguro Social</t>
  </si>
  <si>
    <t>Centro de Investigación en Alimentación y Desarrollo, A.C.</t>
  </si>
  <si>
    <t>Centro de Investigación Científica y de Educación Superior de Ensenada, B.C.</t>
  </si>
  <si>
    <t>Centro de Ingeniería y Desarrollo Industrial</t>
  </si>
  <si>
    <t>Instituto Potosino de Investigación Científica y Tecnológica, A.C.</t>
  </si>
  <si>
    <t>Instituto de Investigaciones "Dr. José María Luis Mora"</t>
  </si>
  <si>
    <t>Instituto de Ecología, A.C.</t>
  </si>
  <si>
    <t>Fondo para el Desarrollo de Recursos Humanos</t>
  </si>
  <si>
    <t xml:space="preserve">Fondo de Información y Documentación para la Industria </t>
  </si>
  <si>
    <t>El Colegio de San Luis, A.C.</t>
  </si>
  <si>
    <t>El Colegio de Michoacán, A.C.</t>
  </si>
  <si>
    <t>El Colegio de la Frontera Sur</t>
  </si>
  <si>
    <t>El Colegio de la Frontera Norte, A.C.</t>
  </si>
  <si>
    <t xml:space="preserve">Corporación Mexicana de Investigación en Materiales, S.A. de C.V. </t>
  </si>
  <si>
    <t>CIATEQ, A.C. Centro de Tecnología Avanzada</t>
  </si>
  <si>
    <t>Consejo Nacional de Ciencia y Tecnología</t>
  </si>
  <si>
    <t>Centro de Investigaciones y Estudios Superiores en Antropología Social</t>
  </si>
  <si>
    <t>Centro de Investigación en Química Aplicada</t>
  </si>
  <si>
    <t>Centro de Investigación Científica de Yucatán, A.C.</t>
  </si>
  <si>
    <t>Centro de Investigaciones Biológicas del Noroeste, S.C.</t>
  </si>
  <si>
    <t>Centro de Investigación y Docencia Económicas, A.C.</t>
  </si>
  <si>
    <t>Centro de Investigación y Desarrollo Tecnológico en Electroquímica, S.C.</t>
  </si>
  <si>
    <t>Centro de Investigación y Asistencia en Tecnología y Diseño del Estado de Jalisco, A.C.</t>
  </si>
  <si>
    <t>CIATEC, A.C. "Centro de Innovación Aplicada en Tecnologías Competitivas"</t>
  </si>
  <si>
    <t>Centro de Investigación en Materiales Avanzados, S.C.</t>
  </si>
  <si>
    <t>Centro de Investigación en Matemáticas, A.C.</t>
  </si>
  <si>
    <t>Centro de Investigación en Geografía y Geomática, "Ing. Jorge L. Tamayo", A.C.</t>
  </si>
  <si>
    <t>Unidad de Política y Control Presupuestario</t>
  </si>
  <si>
    <t>23 Provisiones Salariales y Económicas</t>
  </si>
  <si>
    <t>Instituto de Competencia Turística</t>
  </si>
  <si>
    <t>21 Turismo</t>
  </si>
  <si>
    <t>Instituto Nacional de Investigaciones Nucleares</t>
  </si>
  <si>
    <t>Instituto Mexicano del Petróleo</t>
  </si>
  <si>
    <t>Instituto de Investigaciones Eléctricas</t>
  </si>
  <si>
    <t>Dirección General de Planeación e Información Energéticas</t>
  </si>
  <si>
    <t>18 Energía</t>
  </si>
  <si>
    <t>Instituto Nacional de Ciencias Penales</t>
  </si>
  <si>
    <t>17 Procuraduría General de la República</t>
  </si>
  <si>
    <t>Instituto Nacional de Ecología y Cambio Climático</t>
  </si>
  <si>
    <t>Instituto Mexicano de Tecnología del Agua</t>
  </si>
  <si>
    <t>Comisión Nacional Forestal</t>
  </si>
  <si>
    <t>Comisión Nacional del Agua</t>
  </si>
  <si>
    <t>Dirección General de Investigación y Desarrollo</t>
  </si>
  <si>
    <t>13 Marina</t>
  </si>
  <si>
    <t>Sistema Nacional para el Desarrollo 
Integral de la Familia</t>
  </si>
  <si>
    <t>Laboratorio de Biológicos y Reactivos de México S.A. de C.V.</t>
  </si>
  <si>
    <t>Instituto Nacional de Salud Pública</t>
  </si>
  <si>
    <t>Instituto Nacional de Rehabilitación</t>
  </si>
  <si>
    <t>Instituto Nacional de Perinatología Isidro Espinosa de los Reyes</t>
  </si>
  <si>
    <t>Instituto Nacional de Pediatría</t>
  </si>
  <si>
    <t>Instituto Nacional de Neurología y Neurocirugía Manuel Velasco Suárez</t>
  </si>
  <si>
    <t>Instituto Nacional de Medicina Genómica</t>
  </si>
  <si>
    <t>Instituto Nacional de Ciencias Médicas y Nutrición Salvador Zubirán</t>
  </si>
  <si>
    <t>Instituto Nacional de Geriatría</t>
  </si>
  <si>
    <t>Instituto Nacional de Enfermedades Respiratorias Ismael Cosío Villegas</t>
  </si>
  <si>
    <t>Instituto Nacional de Cardiología Ignacio Chávez</t>
  </si>
  <si>
    <t>Instituto Nacional de Cancerología</t>
  </si>
  <si>
    <t>Hospital Regional de Alta Especialidad de Ciudad Victoria "Bicentenario 2010"</t>
  </si>
  <si>
    <t>Hospital Regional de Alta Especialidad de la Península de Yucatán</t>
  </si>
  <si>
    <t>Hospital Regional de Alta Especialidad de Oaxaca</t>
  </si>
  <si>
    <t>Hospital Regional de Alta Especialidad de Ixtapaluca</t>
  </si>
  <si>
    <t>Hospital Regional de Alta Especialidad del Bajío</t>
  </si>
  <si>
    <t>Hospital Infantil de México Federico Gómez</t>
  </si>
  <si>
    <t>Hospital General de México "Dr. Eduardo Liceaga"</t>
  </si>
  <si>
    <t>Hospital General "Dr. Manuel Gea González"</t>
  </si>
  <si>
    <t>Hospital Juárez de México</t>
  </si>
  <si>
    <t>Servicios de Atención Psiquiátrica</t>
  </si>
  <si>
    <t>Centros de Integración Juvenil, A.C.</t>
  </si>
  <si>
    <t>Instituto Nacional de Psiquiatría Ramón de la Fuente Muñiz</t>
  </si>
  <si>
    <t>Centro Regional de Alta Especialidad de Chiapas</t>
  </si>
  <si>
    <t>Dirección General de Calidad y Educación en Salud</t>
  </si>
  <si>
    <t>Comisión Coordinadora de Institutos Nacionales de Salud y Hospitales de Alta Especialidad</t>
  </si>
  <si>
    <t>Universidad Autónoma Agraria Antonio Narro</t>
  </si>
  <si>
    <t>Tecnológico Nacional de México</t>
  </si>
  <si>
    <t>El Colegio de México, A.C.</t>
  </si>
  <si>
    <t>Comisión de Operación y Fomento de Actividades Académicas del Instituto Politécnico Nacional</t>
  </si>
  <si>
    <t>Centro de Investigación y de Estudios Avanzados del Instituto Politécnico Nacional</t>
  </si>
  <si>
    <t>Centro de Enseñanza Técnica Industrial</t>
  </si>
  <si>
    <t>Instituto Nacional de Antropología e Historia</t>
  </si>
  <si>
    <t>Instituto Politécnico Nacional_3/</t>
  </si>
  <si>
    <t>Universidad Nacional Autónoma de México</t>
  </si>
  <si>
    <t>Universidad Autónoma Metropolitana</t>
  </si>
  <si>
    <t>Universidad Pedagógica Nacional</t>
  </si>
  <si>
    <t>Dirección General de Educación Tecnológica Industrial</t>
  </si>
  <si>
    <t>Subsecretaría de Educación Media Superior</t>
  </si>
  <si>
    <t>Dirección General de Educación Superior Universitaria</t>
  </si>
  <si>
    <t>Dirección General de Desarrollo de la Gestión e Innovación Educativa</t>
  </si>
  <si>
    <t>Servicio Geológico Mexicano</t>
  </si>
  <si>
    <t>Instituto Mexicano de la Propiedad Industrial</t>
  </si>
  <si>
    <t>Centro Nacional de Metrología</t>
  </si>
  <si>
    <t>Instituto Nacional del Emprendedor</t>
  </si>
  <si>
    <t>Dirección General de Innovación, Servicios y Comercio Interior</t>
  </si>
  <si>
    <t>Procuraduría Federal del Consumidor</t>
  </si>
  <si>
    <t>Agencia Espacial Mexicana</t>
  </si>
  <si>
    <t>Instituto Mexicano del Transporte</t>
  </si>
  <si>
    <t>Instituto Nacional de Pesca</t>
  </si>
  <si>
    <t>Instituto Nacional de Investigaciones Forestales, Agrícolas y Pecuarias</t>
  </si>
  <si>
    <t>Fideicomiso de Riesgo Compartido</t>
  </si>
  <si>
    <t>Dirección General de Productividad y Desarrollo Tecnológico</t>
  </si>
  <si>
    <t>Dirección General de Fomento a la Agricultura</t>
  </si>
  <si>
    <t>Dirección General de Logística y Alimentación</t>
  </si>
  <si>
    <t>Coordinación General de Ganadería</t>
  </si>
  <si>
    <t>08 Agricultura, Ganadería, Desarrollo Rural, Pesca y Alimentación</t>
  </si>
  <si>
    <t>Agencia Mexicana de Cooperación Internacional para el Desarrollo</t>
  </si>
  <si>
    <t>05 Relaciones Exteriores</t>
  </si>
  <si>
    <t>Centro Nacional de Prevención de Desastres</t>
  </si>
  <si>
    <t>Unidad Responsable</t>
  </si>
  <si>
    <t>Planeación y dirección de los procesos productivos</t>
  </si>
  <si>
    <t>R585</t>
  </si>
  <si>
    <t xml:space="preserve">Coordinación de las funciones y recursos para la infraestructura eléctrica </t>
  </si>
  <si>
    <t>P552</t>
  </si>
  <si>
    <t>Promoción de medidas para el ahorro y uso eficiente de la energía eléctrica</t>
  </si>
  <si>
    <t>F571</t>
  </si>
  <si>
    <t>Operación y mantenimiento de los procesos de distribución y de comercialización de energía eléctrica</t>
  </si>
  <si>
    <t>E570</t>
  </si>
  <si>
    <t xml:space="preserve">Operación y mantenimiento a líneas de transmisión, subestaciones de transformación y red fibra óptica </t>
  </si>
  <si>
    <t>E567</t>
  </si>
  <si>
    <t>Suministro de energéticos a las centrales generadoras de electricidad</t>
  </si>
  <si>
    <t>E563</t>
  </si>
  <si>
    <t>Operación y mantenimiento de las centrales generadoras de energía eléctrica</t>
  </si>
  <si>
    <t>E561</t>
  </si>
  <si>
    <t>E555</t>
  </si>
  <si>
    <t xml:space="preserve">Atención a la salud   </t>
  </si>
  <si>
    <t>E044</t>
  </si>
  <si>
    <t>Equidad de Género</t>
  </si>
  <si>
    <t>E036</t>
  </si>
  <si>
    <t xml:space="preserve">Atención a la salud  </t>
  </si>
  <si>
    <t>E011</t>
  </si>
  <si>
    <t>Servicios de guardería</t>
  </si>
  <si>
    <t>E007</t>
  </si>
  <si>
    <t xml:space="preserve">Prevención y control de enfermedades  </t>
  </si>
  <si>
    <t>E001</t>
  </si>
  <si>
    <t>Fortalecimiento a la Transversalidad de la Perspectiva de Género</t>
  </si>
  <si>
    <t>S010</t>
  </si>
  <si>
    <t>Fortalecimiento de la Igualdad Sustantiva entre Mujeres y Hombres</t>
  </si>
  <si>
    <t>P010</t>
  </si>
  <si>
    <t>Actividades de apoyo a la función pública y buen Gobierno</t>
  </si>
  <si>
    <t>Atención a Víctimas</t>
  </si>
  <si>
    <t>E033</t>
  </si>
  <si>
    <t>Regulación y permisos de Hidrocarburos</t>
  </si>
  <si>
    <t>G002</t>
  </si>
  <si>
    <t xml:space="preserve">Regulación y permisos de electricidad  </t>
  </si>
  <si>
    <t xml:space="preserve">45 Comisión Reguladora de Energía  </t>
  </si>
  <si>
    <t>Producción y difusión de información estadística y geográfica</t>
  </si>
  <si>
    <t>40 Información Nacional Estadística y Geográfica</t>
  </si>
  <si>
    <t xml:space="preserve">Apoyos para actividades científicas, tecnológicas y de innovación  </t>
  </si>
  <si>
    <t>Promover, divulgar, dar seguimiento, evaluar y monitorear la política nacional en materia de Igualdad entre mujeres y hombres, y atender Asuntos de la mujer</t>
  </si>
  <si>
    <t>E013</t>
  </si>
  <si>
    <t xml:space="preserve">35 Comisión Nacional de los Derechos Humanos  </t>
  </si>
  <si>
    <t>Otorgamiento de prerrogativas a partidos políticos, fiscalización de sus recursos y administración de los tiempos del estado en radio y televisión</t>
  </si>
  <si>
    <t>R009</t>
  </si>
  <si>
    <t>Dirección, soporte jurídico electoral y apoyo logístico</t>
  </si>
  <si>
    <t>R008</t>
  </si>
  <si>
    <t>Capacitación y educación para el ejercicio democrático de la ciudadanía</t>
  </si>
  <si>
    <t>R003</t>
  </si>
  <si>
    <t xml:space="preserve">22 Instituto Nacional Electoral  </t>
  </si>
  <si>
    <t>Planeación y conducción de la política de turismo</t>
  </si>
  <si>
    <t xml:space="preserve">21 Turismo </t>
  </si>
  <si>
    <t>Seguro de vida para jefas de familia</t>
  </si>
  <si>
    <t>S241</t>
  </si>
  <si>
    <t>Programa de Apoyo a las Instancias de Mujeres en las Entidades Federativas (PAIMEF)</t>
  </si>
  <si>
    <t>S155</t>
  </si>
  <si>
    <t>S070</t>
  </si>
  <si>
    <t xml:space="preserve">Programa de Fomento a la Economía Social  </t>
  </si>
  <si>
    <t xml:space="preserve">Articulación de políticas públicas integrales de juventud </t>
  </si>
  <si>
    <t>E016</t>
  </si>
  <si>
    <t>20 Desarrollo social</t>
  </si>
  <si>
    <t>Apoyo Económico a Viudas de Veteranos de la Revolución Mexicana</t>
  </si>
  <si>
    <t>J014</t>
  </si>
  <si>
    <t xml:space="preserve">Gestión, promoción, supervisión y evaluación del aprovechamiento sustentable de la energía  </t>
  </si>
  <si>
    <t>P008</t>
  </si>
  <si>
    <t>Coordinación de la política energética en electricidad</t>
  </si>
  <si>
    <t>Regulación y supervisión de actividades nucleares y radiológicas</t>
  </si>
  <si>
    <t>G003</t>
  </si>
  <si>
    <t xml:space="preserve">18 Energía  </t>
  </si>
  <si>
    <t>Promoción del Desarrollo Humano y Planeación Institucional</t>
  </si>
  <si>
    <t>Promoción del respeto a los derechos humanos y atención a víctimas del delito</t>
  </si>
  <si>
    <t>E009</t>
  </si>
  <si>
    <t>Investigar y perseguir los delitos relativos a la Delincuencia Organizada</t>
  </si>
  <si>
    <t>E003</t>
  </si>
  <si>
    <t>Investigar y perseguir los delitos del orden federal</t>
  </si>
  <si>
    <t>E002</t>
  </si>
  <si>
    <t xml:space="preserve">Apoyos para el Desarrollo Forestal Sustentable  </t>
  </si>
  <si>
    <t xml:space="preserve">Programa de Infraestructura </t>
  </si>
  <si>
    <t xml:space="preserve">Programa de acceso al financiamiento para soluciones habitacionales  </t>
  </si>
  <si>
    <t>S177</t>
  </si>
  <si>
    <t>Programa de Apoyo al Empleo (PAE)</t>
  </si>
  <si>
    <t>S043</t>
  </si>
  <si>
    <t xml:space="preserve">Ejecución de los programas y acciones de la Política Laboral  </t>
  </si>
  <si>
    <t>Procuración de justicia laboral</t>
  </si>
  <si>
    <t>14 Trabajo y Previsión Social</t>
  </si>
  <si>
    <t>Proyectos de infraestructura social de asistencia y seguridad social</t>
  </si>
  <si>
    <t>K012</t>
  </si>
  <si>
    <t xml:space="preserve">Sistema Educativo Naval y programa de becas </t>
  </si>
  <si>
    <t>A006</t>
  </si>
  <si>
    <t>Prevención y Control de Sobrepeso, Obesidad y Diabetes</t>
  </si>
  <si>
    <t>U008</t>
  </si>
  <si>
    <t xml:space="preserve">Apoyos para la protección de las personas en estado de necesidad  </t>
  </si>
  <si>
    <t>S272</t>
  </si>
  <si>
    <t xml:space="preserve">Salud materna, sexual y reproductiva  </t>
  </si>
  <si>
    <t>Prevención y atención de VIH/SIDA y otras ITS</t>
  </si>
  <si>
    <t>P016</t>
  </si>
  <si>
    <t xml:space="preserve">Programa de vacunación </t>
  </si>
  <si>
    <t>Prevención y atención contra las adicciones</t>
  </si>
  <si>
    <t>E025</t>
  </si>
  <si>
    <t xml:space="preserve">Atención a la Salud  </t>
  </si>
  <si>
    <t>E023</t>
  </si>
  <si>
    <t>Investigación y desarrollo tecnológico en salud</t>
  </si>
  <si>
    <t xml:space="preserve">Formación y capacitación de recursos humanos para la salud  </t>
  </si>
  <si>
    <t>Programa Nacional de Convivencia Escolar</t>
  </si>
  <si>
    <t>S271</t>
  </si>
  <si>
    <t xml:space="preserve"> Fortalecimiento de la Calidad Educativa  </t>
  </si>
  <si>
    <t>Programa para el Desarrollo Profesional Docente</t>
  </si>
  <si>
    <t>S247</t>
  </si>
  <si>
    <t xml:space="preserve">Políticas de igualdad de género en el sector educativo </t>
  </si>
  <si>
    <t>E032</t>
  </si>
  <si>
    <t>Desarrollo Cultural</t>
  </si>
  <si>
    <t xml:space="preserve">Servicios de Educación Superior y Posgrado  </t>
  </si>
  <si>
    <t xml:space="preserve">11 Educación Pública  </t>
  </si>
  <si>
    <t xml:space="preserve">Programa nacional de financiamiento al microempresario y a la mujer rural  </t>
  </si>
  <si>
    <t>Fondo Nacional Emprendedor</t>
  </si>
  <si>
    <t>S020</t>
  </si>
  <si>
    <t xml:space="preserve">Definición, conducción y supervisión de la política de comunicaciones y transportes </t>
  </si>
  <si>
    <t xml:space="preserve">Programa de Productividad Rural  </t>
  </si>
  <si>
    <t>Diseño y Aplicación de la Política Agropecuaria</t>
  </si>
  <si>
    <t>Programa de igualdad entre mujeres y hombres SDN</t>
  </si>
  <si>
    <t>A900</t>
  </si>
  <si>
    <t>07 Defensa Nacional</t>
  </si>
  <si>
    <t xml:space="preserve">06 Hacienda y Crédito Público </t>
  </si>
  <si>
    <t xml:space="preserve">Promoción y defensa de los intereses de México en el ámbito multilateral </t>
  </si>
  <si>
    <t>P005</t>
  </si>
  <si>
    <t>Promover la Protección de los Derechos Humanos y Prevenir la Discriminación</t>
  </si>
  <si>
    <t>P024</t>
  </si>
  <si>
    <t>Fomento de la cultura de la participación ciudadana en la prevención del delito</t>
  </si>
  <si>
    <t>P023</t>
  </si>
  <si>
    <t>P022</t>
  </si>
  <si>
    <t>Implementar las políticas, programas y acciones tendientes a garantizar la seguridad pública de la Nación y sus habitantes</t>
  </si>
  <si>
    <t>P021</t>
  </si>
  <si>
    <t>Planeación demográfica del país</t>
  </si>
  <si>
    <t>P006</t>
  </si>
  <si>
    <t>Promover la atención y prevención de la violencia contra las mujeres</t>
  </si>
  <si>
    <t>E015</t>
  </si>
  <si>
    <t xml:space="preserve">H. Cámara de Senadores </t>
  </si>
  <si>
    <r>
      <t xml:space="preserve">H. Cámara de Diputados </t>
    </r>
    <r>
      <rPr>
        <vertAlign val="superscript"/>
        <sz val="6"/>
        <rFont val="Soberana Sans"/>
        <family val="3"/>
      </rPr>
      <t>2_/</t>
    </r>
  </si>
  <si>
    <t>R001</t>
  </si>
  <si>
    <t>01 Poder Legislativo</t>
  </si>
  <si>
    <t>TOTAL</t>
  </si>
  <si>
    <t>Proyectos de infraestructura económica de electricidad (Pidiregas)</t>
  </si>
  <si>
    <t>Proyectos de infraestructura económica de electricidad</t>
  </si>
  <si>
    <t>Proyectos de infraestructura económica de hidrocarburos</t>
  </si>
  <si>
    <t>Mantenimiento de infraestructura</t>
  </si>
  <si>
    <t xml:space="preserve">Innovación tecnológica para incrementar la productividad de las empresas </t>
  </si>
  <si>
    <t xml:space="preserve">Becas de posgrado y apoyos a la calidad </t>
  </si>
  <si>
    <t xml:space="preserve">Apoyos para actividades científicas, tecnológicas y de innovación </t>
  </si>
  <si>
    <t>Fondo de Prevención de Desastres Naturales (FOPREDEN)</t>
  </si>
  <si>
    <t>Fondo de Desastres Naturales (FONDEN)</t>
  </si>
  <si>
    <t xml:space="preserve">Gestión, promoción, supervisión y evaluación del aprovechamiento sustentable de la energía </t>
  </si>
  <si>
    <t>Fondos de Diversificación Energética</t>
  </si>
  <si>
    <t>Coordinación de la política energética en hidrocarburos</t>
  </si>
  <si>
    <t xml:space="preserve">Coordinación de la política energética en electricidad </t>
  </si>
  <si>
    <t>Conducción de la política energética</t>
  </si>
  <si>
    <t xml:space="preserve">Tratamiento de Aguas Residuales </t>
  </si>
  <si>
    <t>Sistema Nacional de Áreas Naturales Protegidas</t>
  </si>
  <si>
    <t>Regulación Ambiental</t>
  </si>
  <si>
    <t xml:space="preserve">Protección Forestal </t>
  </si>
  <si>
    <t xml:space="preserve">Programas de Calidad del Aire y Verificación Vehicular </t>
  </si>
  <si>
    <t>Programa de Manejo de Áreas Naturales Protegidas</t>
  </si>
  <si>
    <t xml:space="preserve">Programa de Conservación para el Desarrollo Sostenible </t>
  </si>
  <si>
    <t>Prevención y gestión integral de residuos</t>
  </si>
  <si>
    <t xml:space="preserve">Normativa Ambiental e Instrumentos para el Desarrollo Sustentable </t>
  </si>
  <si>
    <t xml:space="preserve">Investigación en Cambio Climático, Sustentabilidad y Crecimiento Verde </t>
  </si>
  <si>
    <t>Investigación científica y tecnológica</t>
  </si>
  <si>
    <t xml:space="preserve">Inspección y Vigilancia del Medio Ambiente y Recursos Naturales </t>
  </si>
  <si>
    <t>Infraestructura de agua potable, alcantarillado y saneamiento</t>
  </si>
  <si>
    <t>Fideicomisos Ambientales</t>
  </si>
  <si>
    <t xml:space="preserve">Conservación y Aprovechamiento Sustentable de la Vida Silvestre </t>
  </si>
  <si>
    <t>Capacitación Ambiental y Desarrollo Sustentable</t>
  </si>
  <si>
    <t>Programa de Prevención de Riesgos</t>
  </si>
  <si>
    <t>Emplear el Poder Naval de la Federación para salvaguardar la soberanía y seguridad nacionales</t>
  </si>
  <si>
    <t>Vigilancia epidemiológica</t>
  </si>
  <si>
    <t>Protección Contra Riesgos Sanitarios</t>
  </si>
  <si>
    <t>Promoción del comercio exterior y atracción de inversión extranjera directa</t>
  </si>
  <si>
    <t>Reconstrucción y Conservación de Carreteras</t>
  </si>
  <si>
    <t xml:space="preserve">Coordinación del Sistema Nacional de Protección Civil </t>
  </si>
  <si>
    <t xml:space="preserve">Aprobado 
anual
</t>
  </si>
  <si>
    <t>ANEXO 16 DEL DPEF 2016
EVOLUCIÓN DE LAS EROGACIONES PARA LA ADAPTACIÓN Y MITIGACIÓN DE LOS EFECTOS DEL CAMBIO CLIMÁTICO 
Enero-marzo
(Pesos)</t>
  </si>
  <si>
    <t>Atención a la Salud</t>
  </si>
  <si>
    <t>50 Instituto Mexicano del Seguro Social</t>
  </si>
  <si>
    <t>FAM Infraestructura Educativa Media Superior y Superior</t>
  </si>
  <si>
    <t>Educación Superior</t>
  </si>
  <si>
    <t>FAETA Educación Tecnológica</t>
  </si>
  <si>
    <t>Educación Media Superior</t>
  </si>
  <si>
    <t>FAETA Educación de Adultos</t>
  </si>
  <si>
    <t>FAM Infraestructura Educativa Básica</t>
  </si>
  <si>
    <t>FONE Fondo de Compensación</t>
  </si>
  <si>
    <t>FONE Gasto de Operación</t>
  </si>
  <si>
    <t>FONE Otros de Gasto Corriente</t>
  </si>
  <si>
    <t>FONE Servicios Personales</t>
  </si>
  <si>
    <t>Educación Básica</t>
  </si>
  <si>
    <t>Servicios de educación normal en el D.F.</t>
  </si>
  <si>
    <t>25 Previsiones y Aportaciones para los Sistemas de Educación Básica, Normal, Tecnológica y de Adultos</t>
  </si>
  <si>
    <t>Instituto Mexicano de la Juventud</t>
  </si>
  <si>
    <t>Subsidios para organismos descentralizados estatales</t>
  </si>
  <si>
    <t>Investigación Científica y Desarrollo Tecnológico</t>
  </si>
  <si>
    <t>Posgrado</t>
  </si>
  <si>
    <t>Apoyos para la atención a problemas estructurales de las UPES</t>
  </si>
  <si>
    <t>Apoyos a centros y organizaciones de educación</t>
  </si>
  <si>
    <t>Expansión de la Educación Media Superior y Superior</t>
  </si>
  <si>
    <t>Carrera Docente en UPES</t>
  </si>
  <si>
    <t xml:space="preserve">Programa Nacional de Becas </t>
  </si>
  <si>
    <t>Proyectos de infraestructura social del sector educativo</t>
  </si>
  <si>
    <t>Servicios de Educación Superior y Posgrado</t>
  </si>
  <si>
    <t>Programa Nacional de Becas 1/</t>
  </si>
  <si>
    <t>Programa de infraestructura física educativa</t>
  </si>
  <si>
    <t>Programa de Formación de Recursos Humanos basada en Competencias</t>
  </si>
  <si>
    <t>Servicios de Educación Media Superior</t>
  </si>
  <si>
    <t>Formación y certificación para el trabajo</t>
  </si>
  <si>
    <t>ANEXO 17 DEL DPEF 2016
EVOLUCIÓN DE LAS EROGACIONES PARA EL DESARROLLO DE LOS JÓVENES
Enero-marzo
(Pesos)</t>
  </si>
  <si>
    <t>Pemex Transformación Industrial</t>
  </si>
  <si>
    <t>Pemex-Exploración y Producción</t>
  </si>
  <si>
    <t>Comisión Nacional para el Uso Eficiente de la Energía</t>
  </si>
  <si>
    <t>Secretaría de Energía</t>
  </si>
  <si>
    <t>Procuraduría Federal de Protección al Ambiente</t>
  </si>
  <si>
    <t>Dirección General de Desarrollo de la Infraestructura Física</t>
  </si>
  <si>
    <t xml:space="preserve">Dirección General de Recursos Materiales y Servicios Generales </t>
  </si>
  <si>
    <r>
      <t xml:space="preserve">Desarrollo de Capacidades Educación </t>
    </r>
    <r>
      <rPr>
        <vertAlign val="superscript"/>
        <sz val="6"/>
        <rFont val="Soberana Sans"/>
        <family val="3"/>
      </rPr>
      <t>2_/</t>
    </r>
  </si>
  <si>
    <r>
      <t xml:space="preserve">Universidad Autónoma Agraria Antonio Narro </t>
    </r>
    <r>
      <rPr>
        <vertAlign val="superscript"/>
        <sz val="6"/>
        <rFont val="Soberana Sans"/>
        <family val="3"/>
      </rPr>
      <t>2_/</t>
    </r>
  </si>
  <si>
    <r>
      <t xml:space="preserve">Infraestructura Rural </t>
    </r>
    <r>
      <rPr>
        <vertAlign val="superscript"/>
        <sz val="6"/>
        <rFont val="Soberana Sans"/>
        <family val="3"/>
      </rPr>
      <t>2_/</t>
    </r>
  </si>
  <si>
    <t>51 Instituto de Seguridad y Servicios Sociales de los Trabajadores del Estado</t>
  </si>
  <si>
    <r>
      <t xml:space="preserve">Comisión Federal de Electricidad  </t>
    </r>
    <r>
      <rPr>
        <vertAlign val="superscript"/>
        <sz val="6"/>
        <rFont val="Soberana Sans"/>
        <family val="3"/>
      </rPr>
      <t>2_/</t>
    </r>
  </si>
  <si>
    <t>Subsidios a programas para jóvenes</t>
  </si>
  <si>
    <t>Articulación de políticas públicas integrales de juventud</t>
  </si>
  <si>
    <t>Procuraduría General de la República</t>
  </si>
  <si>
    <t>Instrumentación de la política laboral</t>
  </si>
  <si>
    <t>Capacitación para Incrementar la Productividad</t>
  </si>
  <si>
    <t>Ejecución de los programas y acciones de la Política Laboral</t>
  </si>
  <si>
    <t>Marina</t>
  </si>
  <si>
    <t>Programa de la Reforma Educativa</t>
  </si>
  <si>
    <t>Programa de Inclusión Digital</t>
  </si>
  <si>
    <t>Programa de Cultura Física y Deporte</t>
  </si>
  <si>
    <t>Programa de Apoyos a la Cultura</t>
  </si>
  <si>
    <t>Escuelas de Tiempo Completo</t>
  </si>
  <si>
    <t>Atención al deporte</t>
  </si>
  <si>
    <t>Producción y distribución de libros y materiales culturales</t>
  </si>
  <si>
    <t>Producción y transmisión de materiales educativos</t>
  </si>
  <si>
    <t>Programa nacional de financiamiento al microempresario y a la mujer rural</t>
  </si>
  <si>
    <t>09</t>
  </si>
  <si>
    <t>Sistema educativo militar</t>
  </si>
  <si>
    <t>Derechos humanos</t>
  </si>
  <si>
    <t>Programa de Seguridad Pública de la Secretaría de la Defensa Nacional</t>
  </si>
  <si>
    <t>DEFENSA NACIONAL</t>
  </si>
  <si>
    <t>07</t>
  </si>
  <si>
    <t>Detección y prevención de ilícitos financieros</t>
  </si>
  <si>
    <t>HACIENDA Y CRÉDITO PÚBLICO</t>
  </si>
  <si>
    <t>06</t>
  </si>
  <si>
    <t>Subsidios en materia de seguridad pública</t>
  </si>
  <si>
    <t>Programa Nacional de Prevención del Delito</t>
  </si>
  <si>
    <t>Otorgamiento de subsidios para la implementación de la reforma al sistema de justicia penal</t>
  </si>
  <si>
    <t>Programa de Derechos Humanos</t>
  </si>
  <si>
    <t>Coordinación con las instancias que integran el Sistema Nacional de Seguridad Pública</t>
  </si>
  <si>
    <t>Operativos para la prevención y disuasión del delito</t>
  </si>
  <si>
    <t>Servicios de protección, custodia, vigilancia y seguridad de personas, bienes e instalaciones</t>
  </si>
  <si>
    <t>Gobernación</t>
  </si>
  <si>
    <t>04</t>
  </si>
  <si>
    <t>ANEXO 19 DEL DPEF 2016
ACCIONES PARA LA PREVENCIÓN DEL DELITO, COMBATE A LAS ADICCIONES, RESCATE DE ESPACIOS PÚBLICOS Y PROMOCIÓN DE PROYECTOS PRODUCTIVOS
Enero-marzo
(Pesos)</t>
  </si>
  <si>
    <t>Prestaciones sociales</t>
  </si>
  <si>
    <t>Atención a la Salud</t>
  </si>
  <si>
    <t xml:space="preserve">50 Instituto Mexicano del Seguro Social </t>
  </si>
  <si>
    <t>Regulación y Supervisión de los sectores Telecomunicaciones y Radiodifusión</t>
  </si>
  <si>
    <t>43 Instituto Federal de Telecomunicaciones</t>
  </si>
  <si>
    <r>
      <t xml:space="preserve">FONE Servicios Personales </t>
    </r>
    <r>
      <rPr>
        <vertAlign val="superscript"/>
        <sz val="6"/>
        <color theme="1"/>
        <rFont val="Soberana Sans"/>
        <family val="3"/>
      </rPr>
      <t>14_/</t>
    </r>
  </si>
  <si>
    <t>FASSA</t>
  </si>
  <si>
    <r>
      <t xml:space="preserve">FAETA Educación de Adultos </t>
    </r>
    <r>
      <rPr>
        <vertAlign val="superscript"/>
        <sz val="6"/>
        <color theme="1"/>
        <rFont val="Soberana Sans"/>
        <family val="3"/>
      </rPr>
      <t>13_/</t>
    </r>
  </si>
  <si>
    <t>Servicios de educación básica en el D.F.</t>
  </si>
  <si>
    <t>Becas para la población atendida por el sector educativo</t>
  </si>
  <si>
    <t xml:space="preserve">25 Previsiones y Aportaciones para los Sistemas de Educación Básica, Normal, Tecnológica y de Adultos </t>
  </si>
  <si>
    <t xml:space="preserve">22 Instituto Nacional Electoral </t>
  </si>
  <si>
    <t xml:space="preserve">Seguro de vida para jefas de familia </t>
  </si>
  <si>
    <r>
      <t xml:space="preserve">PROSPERA Programa de Inclusión Social </t>
    </r>
    <r>
      <rPr>
        <vertAlign val="superscript"/>
        <sz val="6"/>
        <color theme="1"/>
        <rFont val="Soberana Sans"/>
        <family val="3"/>
      </rPr>
      <t>12_/</t>
    </r>
  </si>
  <si>
    <t>Programa de Atención a Jornaleros Agrícolas</t>
  </si>
  <si>
    <r>
      <t xml:space="preserve">Programa de Abasto Social de Leche a cargo de Liconsa, S.A. de C.V. </t>
    </r>
    <r>
      <rPr>
        <vertAlign val="superscript"/>
        <sz val="6"/>
        <color theme="1"/>
        <rFont val="Soberana Sans"/>
        <family val="3"/>
      </rPr>
      <t>11_/</t>
    </r>
  </si>
  <si>
    <t>Adquisición de leche nacional</t>
  </si>
  <si>
    <t xml:space="preserve">20 Desarrollo Social </t>
  </si>
  <si>
    <t>Investigar y perseguir los delitos federales de carácter especial</t>
  </si>
  <si>
    <t>Servicios de asistencia social integral</t>
  </si>
  <si>
    <t xml:space="preserve">Seguro Médico Siglo XXI </t>
  </si>
  <si>
    <r>
      <t xml:space="preserve">Salud materna, sexual y reproductiva </t>
    </r>
    <r>
      <rPr>
        <vertAlign val="superscript"/>
        <sz val="6"/>
        <color theme="1"/>
        <rFont val="Soberana Sans"/>
        <family val="3"/>
      </rPr>
      <t>8_/</t>
    </r>
  </si>
  <si>
    <t>Proyectos de infraestructura social de salud</t>
  </si>
  <si>
    <r>
      <t xml:space="preserve">Protección y restitución de los derechos de las niñas, niños y adolescentes </t>
    </r>
    <r>
      <rPr>
        <vertAlign val="superscript"/>
        <sz val="6"/>
        <color theme="1"/>
        <rFont val="Soberana Sans"/>
        <family val="3"/>
      </rPr>
      <t>10_/</t>
    </r>
  </si>
  <si>
    <r>
      <t xml:space="preserve">PROSPERA Programa de Inclusión Social </t>
    </r>
    <r>
      <rPr>
        <vertAlign val="superscript"/>
        <sz val="6"/>
        <color theme="1"/>
        <rFont val="Soberana Sans"/>
        <family val="3"/>
      </rPr>
      <t>9_/</t>
    </r>
  </si>
  <si>
    <t>Programa de vacunación</t>
  </si>
  <si>
    <r>
      <t>Programa de estancias infantiles para apoyar a madres trabajadoras</t>
    </r>
    <r>
      <rPr>
        <vertAlign val="superscript"/>
        <sz val="6"/>
        <color theme="1"/>
        <rFont val="Soberana Sans"/>
        <family val="3"/>
      </rPr>
      <t xml:space="preserve"> </t>
    </r>
  </si>
  <si>
    <t>Programa de Atención a Personas con Discapacidad</t>
  </si>
  <si>
    <r>
      <t xml:space="preserve">Prevención y atención contra las adicciones </t>
    </r>
    <r>
      <rPr>
        <vertAlign val="superscript"/>
        <sz val="6"/>
        <color theme="1"/>
        <rFont val="Soberana Sans"/>
        <family val="3"/>
      </rPr>
      <t>8_/</t>
    </r>
  </si>
  <si>
    <t>Formación y capacitación de recursos humanos para la salud</t>
  </si>
  <si>
    <t xml:space="preserve">Apoyos para la protección de las personas en estado de necesidad </t>
  </si>
  <si>
    <r>
      <t xml:space="preserve">Subsidios para organismos descentralizados estatales </t>
    </r>
    <r>
      <rPr>
        <vertAlign val="superscript"/>
        <sz val="6"/>
        <color theme="1"/>
        <rFont val="Soberana Sans"/>
        <family val="3"/>
      </rPr>
      <t>7_/</t>
    </r>
  </si>
  <si>
    <r>
      <t>Servicios de Educación Media Superior</t>
    </r>
    <r>
      <rPr>
        <vertAlign val="superscript"/>
        <sz val="6"/>
        <color theme="1"/>
        <rFont val="Soberana Sans"/>
        <family val="3"/>
      </rPr>
      <t>4_/</t>
    </r>
  </si>
  <si>
    <t xml:space="preserve">Proyectos de infraestructura social del sector educativo </t>
  </si>
  <si>
    <t xml:space="preserve">Programa para el Desarrollo Profesional Docente </t>
  </si>
  <si>
    <t>Programa Nacional de Inglés</t>
  </si>
  <si>
    <r>
      <t xml:space="preserve">Programa Nacional de Becas </t>
    </r>
    <r>
      <rPr>
        <vertAlign val="superscript"/>
        <sz val="6"/>
        <color theme="1"/>
        <rFont val="Soberana Sans"/>
        <family val="3"/>
      </rPr>
      <t>6_/</t>
    </r>
  </si>
  <si>
    <t xml:space="preserve">Programa de la Reforma Educativa </t>
  </si>
  <si>
    <r>
      <t xml:space="preserve">Producción y transmisión de materiales educativos </t>
    </r>
    <r>
      <rPr>
        <vertAlign val="superscript"/>
        <sz val="6"/>
        <color theme="1"/>
        <rFont val="Soberana Sans"/>
        <family val="3"/>
      </rPr>
      <t>5_/</t>
    </r>
  </si>
  <si>
    <t>Producción y distribución de libros y materiales educativos</t>
  </si>
  <si>
    <t>Políticas de igualdad de género en el sector educativo</t>
  </si>
  <si>
    <t>Fortalecimiento a la educación temprana y el desarrollo infantil</t>
  </si>
  <si>
    <r>
      <t>Expansión de la Educación Media Superior y Superior</t>
    </r>
    <r>
      <rPr>
        <vertAlign val="superscript"/>
        <sz val="6"/>
        <color theme="1"/>
        <rFont val="Soberana Sans"/>
        <family val="3"/>
      </rPr>
      <t xml:space="preserve"> </t>
    </r>
  </si>
  <si>
    <r>
      <t xml:space="preserve">Evaluaciones de la calidad de la educación </t>
    </r>
    <r>
      <rPr>
        <vertAlign val="superscript"/>
        <sz val="6"/>
        <color theme="1"/>
        <rFont val="Soberana Sans"/>
        <family val="3"/>
      </rPr>
      <t>4_/</t>
    </r>
  </si>
  <si>
    <t>Educación para Adultos (INEA)</t>
  </si>
  <si>
    <t>Educación Inicial y Básica Comunitaria</t>
  </si>
  <si>
    <t xml:space="preserve">11 Educación Pública </t>
  </si>
  <si>
    <r>
      <t>Desarrollo y aplicación de programas educativos en materia agropecuaria</t>
    </r>
    <r>
      <rPr>
        <vertAlign val="superscript"/>
        <sz val="6"/>
        <color theme="1"/>
        <rFont val="Soberana Sans"/>
        <family val="3"/>
      </rPr>
      <t xml:space="preserve"> 3_/</t>
    </r>
  </si>
  <si>
    <t xml:space="preserve">08 Agricultura, Ganadería, Desarrollo Rural, Pesca y Alimentación </t>
  </si>
  <si>
    <t>Atención, protección, servicios y asistencia consulares</t>
  </si>
  <si>
    <t xml:space="preserve">Secretaría Ejecutiva del Sistema Nacional para la Protección Integral de Niñas, Niños y Adolescentes
</t>
  </si>
  <si>
    <t>Instituto Nacional de Migración</t>
  </si>
  <si>
    <t>Dirección General del Registro Nacional de Población e Identificación Personal</t>
  </si>
  <si>
    <t>Coordinación General de la Comisión Mexicana de Ayuda a Refugiados</t>
  </si>
  <si>
    <t>Consejo Nacional para Prevenir la Discriminación</t>
  </si>
  <si>
    <t>Atención a Personas con Discapacidad</t>
  </si>
  <si>
    <t>Atender asuntos relativos a la aplicación del Mecanismo Nacional de Promoción, Protección y Supervisión de la Convención sobre los derechos de las Personas con Discapacidad.</t>
  </si>
  <si>
    <t>Atender asuntos relacionados con víctimas del delito</t>
  </si>
  <si>
    <t>Fondo para la Accesibilidad de las Personas con discapacidad</t>
  </si>
  <si>
    <t>Servicios a grupos con necesidades especiales</t>
  </si>
  <si>
    <t>Desarrollo integral de las personas con discapacidad</t>
  </si>
  <si>
    <t xml:space="preserve">Programa de vivienda digna </t>
  </si>
  <si>
    <t xml:space="preserve">14 Trabajo y Previsión Social </t>
  </si>
  <si>
    <t>Programa de Desarrollo Comunitario "Comunidad DIFerente"</t>
  </si>
  <si>
    <t xml:space="preserve">Instituto Nacional de Rehabilitación </t>
  </si>
  <si>
    <t xml:space="preserve">Asistencia social y protección del paciente </t>
  </si>
  <si>
    <t xml:space="preserve">12 Salud </t>
  </si>
  <si>
    <r>
      <t xml:space="preserve">Programa para la Inclusión y la Equidad Educativa </t>
    </r>
    <r>
      <rPr>
        <vertAlign val="superscript"/>
        <sz val="6"/>
        <color theme="1"/>
        <rFont val="Soberana Sans"/>
        <family val="3"/>
      </rPr>
      <t>3_/</t>
    </r>
  </si>
  <si>
    <r>
      <t>Apoyos a centros y organizaciones de educación</t>
    </r>
    <r>
      <rPr>
        <vertAlign val="superscript"/>
        <sz val="6"/>
        <color theme="1"/>
        <rFont val="Soberana Sans"/>
        <family val="3"/>
      </rPr>
      <t xml:space="preserve"> </t>
    </r>
  </si>
  <si>
    <t xml:space="preserve">Consejo Nacional para Prevenir la Discriminación </t>
  </si>
  <si>
    <t xml:space="preserve">(d) </t>
  </si>
  <si>
    <t xml:space="preserve">Autorizado al periodo </t>
  </si>
  <si>
    <r>
      <t xml:space="preserve">Atención a la Salud </t>
    </r>
    <r>
      <rPr>
        <vertAlign val="superscript"/>
        <sz val="6"/>
        <color theme="1"/>
        <rFont val="Soberana Sans"/>
        <family val="3"/>
      </rPr>
      <t>15_/</t>
    </r>
  </si>
  <si>
    <t>ANEXO 14 DEL DPEF 2016
EVOLUCIÓN DE LAS EROGACIONES CORRESPONDIENTES AL ANEXO RECURSOS PARA LA ATENCIÓN DE GRUPOS VULNERABLES
Enero-marzo
(Pesos)</t>
  </si>
  <si>
    <t>ANEXO 18 DEL DPEF 2016
EVOLUCIÓN DE LAS EROGACIONES CORRESPONDIENTES AL ANEXO RECURSOS PARA LA ATENCIÓN DE NIÑAS, NIÑOS Y ADOLESCENTES
Enero-marzo
(Pesos)</t>
  </si>
  <si>
    <t>ANEXO 10 DEL DPEF 2016
EVOLUCIÓN DE LAS EROGACIONES PARA EL DESARROLLO INTEGRAL DE LOS PUEBLOS Y COMUNIDADES INDÍGENAS
Enero-marzo
(Pesos)</t>
  </si>
  <si>
    <r>
      <t xml:space="preserve">Nota: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 xml:space="preserve">2_/ </t>
    </r>
    <r>
      <rPr>
        <sz val="6"/>
        <rFont val="Soberana Sans"/>
        <family val="3"/>
      </rPr>
      <t xml:space="preserve">El presupuesto aprobado anual no incluye 150 mdp correspondientes al Fondo de Apoyo a Migrantes del Ramo 23 Provisiones Salariales y Económicas, los cuales se reportarán dentro de este Anexo en el transcurso del año.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</si>
  <si>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rFont val="Soberana Sans"/>
        <family val="3"/>
      </rPr>
      <t>1_/</t>
    </r>
    <r>
      <rPr>
        <sz val="6"/>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 xml:space="preserve">2_/ </t>
    </r>
    <r>
      <rPr>
        <sz val="6"/>
        <rFont val="Soberana Sans"/>
        <family val="3"/>
      </rPr>
      <t xml:space="preserve">El importe del calendario difiere de lo publicado en el Anexo 11 del DPEF 2016, como resultado de la aplicación de reducciones a los Programas Presupuestarios indicadas por la Cámara de Diputados del H. Congreso de la Unión.
Fuente: Dependencias y entidades de la Administración Pública Federal.
</t>
    </r>
  </si>
  <si>
    <t>ANEXO 11 DEL DPEF 2016
EVOLUCIÓN DE LAS EROGACIONES CORRESPONDIENTES AL PROGRAMA ESPECIAL CONCURRENTE PARA EL DESARROLLO RURAL SUSTENTABLE
Enero-marzo
(Millones de pesos)</t>
  </si>
  <si>
    <r>
      <t xml:space="preserve">TOTAL  </t>
    </r>
    <r>
      <rPr>
        <b/>
        <vertAlign val="superscript"/>
        <sz val="6"/>
        <rFont val="Soberana Sans"/>
        <family val="3"/>
      </rPr>
      <t>2_/</t>
    </r>
  </si>
  <si>
    <t>Centro de Investigaciones en Óptica, A.C.</t>
  </si>
  <si>
    <t>Instituto Nacional de Astrofísica, Óptica y Electrónica</t>
  </si>
  <si>
    <r>
      <t xml:space="preserve">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 xml:space="preserve">2_/ </t>
    </r>
    <r>
      <rPr>
        <sz val="6"/>
        <color theme="1"/>
        <rFont val="Soberana Sans"/>
        <family val="3"/>
      </rPr>
      <t xml:space="preserve">Considera tanto las ampliaciones como las reducciones aprobadas por la H. Cámara de Diputados en el DPEF 2016.
</t>
    </r>
    <r>
      <rPr>
        <vertAlign val="superscript"/>
        <sz val="6"/>
        <color theme="1"/>
        <rFont val="Soberana Sans"/>
        <family val="3"/>
      </rPr>
      <t>3_/</t>
    </r>
    <r>
      <rPr>
        <sz val="6"/>
        <color theme="1"/>
        <rFont val="Soberana Sans"/>
        <family val="3"/>
      </rPr>
      <t xml:space="preserve"> Se adicionan 250 millones de pesos para equipamiento del Instituto Politécnico Nacional.
Fuente: Dependencias y Entidades de la Administración Pública Federal.
</t>
    </r>
  </si>
  <si>
    <t>ANEXO 12 DEL DPEF 2016
EVOLUCIÓN DE LAS EROGACIONES CORRESPONDIENTES AL PROGRAMA DE CIENCIA, TECNOLOGÍA E INNOVACIÓN
Enero-marzo
(Pesos)</t>
  </si>
  <si>
    <t>Actividades derivadas del trabajo legislativo</t>
  </si>
  <si>
    <t>08  Agricultura, Ganadería, Desarrollo Rural, Pesca y Alimentación</t>
  </si>
  <si>
    <r>
      <t xml:space="preserve">GYR Instituto Mexicano del Seguro Social </t>
    </r>
    <r>
      <rPr>
        <b/>
        <vertAlign val="superscript"/>
        <sz val="6"/>
        <rFont val="Soberana Sans"/>
        <family val="3"/>
      </rPr>
      <t>3_/ 4_/</t>
    </r>
  </si>
  <si>
    <r>
      <t xml:space="preserve">GYN Instituto de Seguridad y Servicios Sociales de los Trabajadores del Estado </t>
    </r>
    <r>
      <rPr>
        <b/>
        <vertAlign val="superscript"/>
        <sz val="6"/>
        <rFont val="Soberana Sans"/>
        <family val="3"/>
      </rPr>
      <t>3_/</t>
    </r>
  </si>
  <si>
    <r>
      <t xml:space="preserve">53 Comisión Federal de Electricidad </t>
    </r>
    <r>
      <rPr>
        <b/>
        <vertAlign val="superscript"/>
        <sz val="6"/>
        <rFont val="Soberana Sans"/>
        <family val="3"/>
      </rPr>
      <t>3_/</t>
    </r>
  </si>
  <si>
    <t xml:space="preserve">Operación Red de Fibra Óptica y apoyo tecnológico a los procesos productivos </t>
  </si>
  <si>
    <r>
      <t xml:space="preserve">Nota: Las sumas parciales pueden no coincidir con el total, así como los cálculos porcentuales, debido al redondeo de las cifras.
n.a.: No aplica.
</t>
    </r>
    <r>
      <rPr>
        <vertAlign val="superscript"/>
        <sz val="6"/>
        <rFont val="Soberana Sans"/>
        <family val="3"/>
      </rPr>
      <t xml:space="preserve">1_/ </t>
    </r>
    <r>
      <rPr>
        <sz val="6"/>
        <rFont val="Soberana Sans"/>
        <family val="3"/>
      </rPr>
      <t xml:space="preserve">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rFont val="Soberana Sans"/>
        <family val="3"/>
      </rPr>
      <t>2_/</t>
    </r>
    <r>
      <rPr>
        <sz val="6"/>
        <rFont val="Soberana Sans"/>
        <family val="3"/>
      </rPr>
      <t xml:space="preserve"> Incluye recursos por 10 millones de pesos para el desarrollo de proyectos y actividades a cargo de la Comisión de Igualdad de Género y 4.0 millones de pesos para la operación de la Unidad de Igualdad de Género. 
</t>
    </r>
    <r>
      <rPr>
        <vertAlign val="superscript"/>
        <sz val="6"/>
        <rFont val="Soberana Sans"/>
        <family val="3"/>
      </rPr>
      <t xml:space="preserve">3_/ </t>
    </r>
    <r>
      <rPr>
        <sz val="6"/>
        <rFont val="Soberana Sans"/>
        <family val="3"/>
      </rPr>
      <t xml:space="preserve">El presupuesto no se suma en el total por ser recursos propios.
</t>
    </r>
    <r>
      <rPr>
        <vertAlign val="superscript"/>
        <sz val="6"/>
        <rFont val="Soberana Sans"/>
        <family val="3"/>
      </rPr>
      <t>4_/</t>
    </r>
    <r>
      <rPr>
        <sz val="6"/>
        <rFont val="Soberana Sans"/>
        <family val="3"/>
      </rPr>
      <t xml:space="preserve"> El sobrejercicio obedece a la calendarización del presupuesto, situación que se regularizará en el transcurso del ejercicio con las adecuaciones al presupuesto.
Fuente: Dependencias y entidades de la Administración Pública Federal.</t>
    </r>
  </si>
  <si>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color theme="1"/>
        <rFont val="Soberana Sans"/>
        <family val="3"/>
      </rPr>
      <t>2_/</t>
    </r>
    <r>
      <rPr>
        <sz val="6"/>
        <color theme="1"/>
        <rFont val="Soberana Sans"/>
        <family val="3"/>
      </rPr>
      <t xml:space="preserve"> La reducción del presupuesto autorizado anual en varios de los programas se debe a los ajustes preventivos llevados a cabo por el Gobierno Federal ante el panorama económico mundial.
</t>
    </r>
    <r>
      <rPr>
        <vertAlign val="superscript"/>
        <sz val="6"/>
        <color theme="1"/>
        <rFont val="Soberana Sans"/>
        <family val="3"/>
      </rPr>
      <t>3_/</t>
    </r>
    <r>
      <rPr>
        <sz val="6"/>
        <color theme="1"/>
        <rFont val="Soberana Sans"/>
        <family val="3"/>
      </rPr>
      <t xml:space="preserve"> La disminución en el presupuesto autorizado anual respecto al aprobado anual se debe a la transferencia de recursos dentro del mismo programa, con la finalidad de cubrir oportunamente el pago de subsidios. Este movimiento se verá reflejado en el Segundo Informe Trimestral sobre la Situación Económica, las Finanzas Públicas y la Deuda Pública 2016.
</t>
    </r>
    <r>
      <rPr>
        <vertAlign val="superscript"/>
        <sz val="6"/>
        <color theme="1"/>
        <rFont val="Soberana Sans"/>
        <family val="3"/>
      </rPr>
      <t>4_/</t>
    </r>
    <r>
      <rPr>
        <sz val="6"/>
        <color theme="1"/>
        <rFont val="Soberana Sans"/>
        <family val="3"/>
      </rPr>
      <t xml:space="preserve"> La reducción presentada en el presupuesto aprobado anual del programa se debe a transferencias para el pago centralizado de servicios y la creación del fondo rotatorio.
Fuente: Dependencias y entidades de la Administración Pública Federal.</t>
    </r>
  </si>
  <si>
    <r>
      <t xml:space="preserve">Prevención y atención de VIH/SIDA y otras ITS </t>
    </r>
    <r>
      <rPr>
        <vertAlign val="superscript"/>
        <sz val="6"/>
        <color theme="1"/>
        <rFont val="Soberana Sans"/>
        <family val="3"/>
      </rPr>
      <t>4_/</t>
    </r>
  </si>
  <si>
    <r>
      <t xml:space="preserve">Autorizado 
anual </t>
    </r>
    <r>
      <rPr>
        <vertAlign val="superscript"/>
        <sz val="7"/>
        <color theme="1"/>
        <rFont val="Soberana Sans"/>
        <family val="3"/>
      </rPr>
      <t>2_/</t>
    </r>
  </si>
  <si>
    <t>52 Petróleos Mexicanos</t>
  </si>
  <si>
    <t>53 Comisión Federal de Electricidad</t>
  </si>
  <si>
    <r>
      <t xml:space="preserve">Nota: Las sumas parciales pueden no coincidir con el total, así como los cálculos porcentuales, debido al redondeo de las cifras.
n.a.: No aplica.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y que se concreta mediante el desembolso de efectivo o cualquier otro medio de pago.
</t>
    </r>
    <r>
      <rPr>
        <vertAlign val="superscript"/>
        <sz val="6"/>
        <color theme="1"/>
        <rFont val="Soberana Sans"/>
        <family val="3"/>
      </rPr>
      <t>2_/</t>
    </r>
    <r>
      <rPr>
        <sz val="6"/>
        <color theme="1"/>
        <rFont val="Soberana Sans"/>
        <family val="3"/>
      </rPr>
      <t xml:space="preserve"> Incluye los Proyectos de Infraestructura Productiva de Largo Plazo.
Fuente: Dependencias y entidades de la Administración Pública Federal.
</t>
    </r>
  </si>
  <si>
    <t>ANEXO 15 DEL DPEF 2016
EVOLUCIÓN DE LAS EROGACIONES PARA LA ESTRATEGIA NACIONAL PARA LA TRANSICIÓN ENERGÉTICA Y EL APROVECHAMIENTO SUSTENTABLE DE LA ENERGÍA
Enero-marzo
(Pesos)</t>
  </si>
  <si>
    <t xml:space="preserve">16 Medio Ambiente y Recursos Naturales </t>
  </si>
  <si>
    <r>
      <t xml:space="preserve"> 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t>
    </r>
  </si>
  <si>
    <t>Autorizado 
al periodo</t>
  </si>
  <si>
    <r>
      <t xml:space="preserve">Nota: Las sumas parciales pueden no coincidir con el total, así como los cálculos porcentuales, debido al redondeo de las cifras.
</t>
    </r>
    <r>
      <rPr>
        <vertAlign val="superscript"/>
        <sz val="6"/>
        <color theme="1"/>
        <rFont val="Soberana Sans"/>
        <family val="3"/>
      </rPr>
      <t xml:space="preserve">n.a.: No aplica.
1_/ </t>
    </r>
    <r>
      <rPr>
        <sz val="6"/>
        <color theme="1"/>
        <rFont val="Soberana Sans"/>
        <family val="3"/>
      </rPr>
      <t>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t>
    </r>
  </si>
  <si>
    <t>Autorizado al 
periodo</t>
  </si>
  <si>
    <r>
      <t xml:space="preserve">Autorizado 
anual </t>
    </r>
    <r>
      <rPr>
        <vertAlign val="superscript"/>
        <sz val="7"/>
        <color theme="1"/>
        <rFont val="Soberana Sans"/>
        <family val="3"/>
      </rPr>
      <t>2_/</t>
    </r>
    <r>
      <rPr>
        <sz val="7"/>
        <color theme="1"/>
        <rFont val="Soberana Sans"/>
        <family val="3"/>
      </rPr>
      <t xml:space="preserve"> </t>
    </r>
  </si>
  <si>
    <t>Atender asuntos de la niñez, la familia, adolescentes y personas adultas mayores</t>
  </si>
  <si>
    <r>
      <t xml:space="preserve">Nota: Las sumas parciales pueden no coincidir con el total, así como los cálculos porcentuales, debido al redondeo de las cifras.
</t>
    </r>
    <r>
      <rPr>
        <vertAlign val="superscript"/>
        <sz val="6"/>
        <color theme="1"/>
        <rFont val="Soberana Sans"/>
        <family val="3"/>
      </rPr>
      <t>1_/</t>
    </r>
    <r>
      <rPr>
        <sz val="6"/>
        <color theme="1"/>
        <rFont val="Soberana Sans"/>
        <family val="3"/>
      </rPr>
      <t xml:space="preserve"> De acuerdo con la Ley General de Contabilidad Gubernamental, corresponde al momento contable del gasto que refleja la cancelación total o parcial de las obligaciones de pago, que se concreta mediante el desembolso de efectivo o cualquier otro medio de pago. 
</t>
    </r>
    <r>
      <rPr>
        <vertAlign val="superscript"/>
        <sz val="6"/>
        <color theme="1"/>
        <rFont val="Soberana Sans"/>
        <family val="3"/>
      </rPr>
      <t>2_/</t>
    </r>
    <r>
      <rPr>
        <sz val="6"/>
        <color theme="1"/>
        <rFont val="Soberana Sans"/>
        <family val="3"/>
      </rPr>
      <t xml:space="preserve"> La reducción del presupuesto autorizado anual en varios de los programas se debe a los ajustes preventivos llevados a cabo por el Gobierno Federal ante el panorama económico mundial.
</t>
    </r>
    <r>
      <rPr>
        <vertAlign val="superscript"/>
        <sz val="6"/>
        <color theme="1"/>
        <rFont val="Soberana Sans"/>
        <family val="3"/>
      </rPr>
      <t>3_/</t>
    </r>
    <r>
      <rPr>
        <sz val="6"/>
        <color theme="1"/>
        <rFont val="Soberana Sans"/>
        <family val="3"/>
      </rPr>
      <t xml:space="preserve"> La disminución en el presupuesto autorizado anual respecto al aprobado anual de este programa, se debe a las transferencias de recursos realizada para el pago de patentes y regalías.
</t>
    </r>
    <r>
      <rPr>
        <vertAlign val="superscript"/>
        <sz val="6"/>
        <color theme="1"/>
        <rFont val="Soberana Sans"/>
        <family val="3"/>
      </rPr>
      <t>4_/</t>
    </r>
    <r>
      <rPr>
        <sz val="6"/>
        <color theme="1"/>
        <rFont val="Soberana Sans"/>
        <family val="3"/>
      </rPr>
      <t xml:space="preserve"> La reducción del presupuesto autorizado anual respecto al aprobado anual se explica por el traspaso de recursos entre partidas del capítulo de servicios personales.
</t>
    </r>
    <r>
      <rPr>
        <vertAlign val="superscript"/>
        <sz val="6"/>
        <color theme="1"/>
        <rFont val="Soberana Sans"/>
        <family val="3"/>
      </rPr>
      <t>5_/</t>
    </r>
    <r>
      <rPr>
        <sz val="6"/>
        <color theme="1"/>
        <rFont val="Soberana Sans"/>
        <family val="3"/>
      </rPr>
      <t xml:space="preserve"> La disminución que presenta el presupuesto autorizado respecto al aprobado deriva de las transferencias de recursos a diversas unidades responsables, a fin de dar cumplimiento a diversos compromisos de pago.
</t>
    </r>
    <r>
      <rPr>
        <vertAlign val="superscript"/>
        <sz val="6"/>
        <color theme="1"/>
        <rFont val="Soberana Sans"/>
        <family val="3"/>
      </rPr>
      <t>6_/</t>
    </r>
    <r>
      <rPr>
        <sz val="6"/>
        <color theme="1"/>
        <rFont val="Soberana Sans"/>
        <family val="3"/>
      </rPr>
      <t xml:space="preserve"> La reducción del presupuesto autorizado con respecto al aprobado del programa, es resultado de la transferencia de recursos a la Dirección General de Relaciones Internacionales, la cual tiene el propósito de apoyar el Programa Jóvenes en Acción 2016.
</t>
    </r>
    <r>
      <rPr>
        <vertAlign val="superscript"/>
        <sz val="6"/>
        <color theme="1"/>
        <rFont val="Soberana Sans"/>
        <family val="3"/>
      </rPr>
      <t>7_/</t>
    </r>
    <r>
      <rPr>
        <sz val="6"/>
        <color theme="1"/>
        <rFont val="Soberana Sans"/>
        <family val="3"/>
      </rPr>
      <t xml:space="preserve"> La disminución que presenta el presupuesto anual autorizado respecto al presupuesto anual aprobado del programa, se debe a que se transfirieron recursos a la Dirección General de Educación Superior Universitaria con el objeto de cubrir diversos compromisos de pago que se tienen con la Universidad de Guadalajara.
</t>
    </r>
    <r>
      <rPr>
        <vertAlign val="superscript"/>
        <sz val="6"/>
        <color theme="1"/>
        <rFont val="Soberana Sans"/>
        <family val="3"/>
      </rPr>
      <t>8_/</t>
    </r>
    <r>
      <rPr>
        <sz val="6"/>
        <color theme="1"/>
        <rFont val="Soberana Sans"/>
        <family val="3"/>
      </rPr>
      <t xml:space="preserve"> La reducción presentada en el presupuesto aprobado anual, se debe a transferencias para el pago centralizado de servicios y la creación del fondo rotatorio.
</t>
    </r>
    <r>
      <rPr>
        <vertAlign val="superscript"/>
        <sz val="6"/>
        <color theme="1"/>
        <rFont val="Soberana Sans"/>
        <family val="3"/>
      </rPr>
      <t>9_/</t>
    </r>
    <r>
      <rPr>
        <sz val="6"/>
        <color theme="1"/>
        <rFont val="Soberana Sans"/>
        <family val="3"/>
      </rPr>
      <t xml:space="preserve"> El programa presenta una reducción en el presupuesto autorizado anual respecto al aprobado anual, debido al traspaso de recursos dentro del mismo programa, con la finalidad de cubrir oportunamente el pago de subsidios. Este movimiento se verá reflejado en el Segundo Informe Trimestral sobre la Situación Económica, las Finanzas Públicas y la Deuda Pública 2016.
</t>
    </r>
    <r>
      <rPr>
        <vertAlign val="superscript"/>
        <sz val="6"/>
        <color theme="1"/>
        <rFont val="Soberana Sans"/>
        <family val="3"/>
      </rPr>
      <t>10_/</t>
    </r>
    <r>
      <rPr>
        <sz val="6"/>
        <color theme="1"/>
        <rFont val="Soberana Sans"/>
        <family val="3"/>
      </rPr>
      <t xml:space="preserve"> La reducción en el presupuesto autorizado anual respecto al aprobado anual se debe a que se transfirieron recursos que serán destinados a cubrir las necesidades y compromisos para la operación de las Unidades Administrativas, así como de los diversos Centros, a través de los cuales se brindan servicios de prevención, rehabilitación e integración social.
</t>
    </r>
    <r>
      <rPr>
        <vertAlign val="superscript"/>
        <sz val="6"/>
        <color theme="1"/>
        <rFont val="Soberana Sans"/>
        <family val="3"/>
      </rPr>
      <t>11_/</t>
    </r>
    <r>
      <rPr>
        <sz val="6"/>
        <color theme="1"/>
        <rFont val="Soberana Sans"/>
        <family val="3"/>
      </rPr>
      <t xml:space="preserve"> La variación presentada en el presupuesto pagado respecto al autorizado al período se debe a que una cuenta por liquidar certificada fue capturada el último día del mes, por lo que los recursos se recibieron y ejercieron en abril.
</t>
    </r>
    <r>
      <rPr>
        <vertAlign val="superscript"/>
        <sz val="6"/>
        <color theme="1"/>
        <rFont val="Soberana Sans"/>
        <family val="3"/>
      </rPr>
      <t>12_/</t>
    </r>
    <r>
      <rPr>
        <sz val="6"/>
        <color theme="1"/>
        <rFont val="Soberana Sans"/>
        <family val="3"/>
      </rPr>
      <t xml:space="preserve"> La disminución que presenta el presupuesto anual autorizado respecto al presupuesto anual aprobado en este programa, se debe a transferencias compensadas para cubrir el pago de comisiones por la entrega de apoyos a familias beneficiarias. De igual forma es derivado de que se transfieren recursos para atender los proyectos denominados Apoyo PROSPERA Programa de Inclusión Social y Sistema de Protección Social, financiado con recursos de contratos de préstamo entre los Estados Unidos Mexicanos, por conducto de la Secretaría de Hacienda y Crédito Público (SHCP) y los Bancos Interamericano de Desarrollo e Internacional de Reconstrucción y Fomento.
</t>
    </r>
    <r>
      <rPr>
        <vertAlign val="superscript"/>
        <sz val="6"/>
        <color theme="1"/>
        <rFont val="Soberana Sans"/>
        <family val="3"/>
      </rPr>
      <t>13_/</t>
    </r>
    <r>
      <rPr>
        <sz val="6"/>
        <color theme="1"/>
        <rFont val="Soberana Sans"/>
        <family val="3"/>
      </rPr>
      <t xml:space="preserve"> La reducción que presenta el programa en el presupuesto anual autorizado respecto al anual aprobado se debe a que, de conformidad con lo establecido en el artículo sexto transitorio del PEF 2016, los recursos del Fondo de Aportaciones para la Educación Tecnológica y de Adultos correspondientes a las entidades federativas que no hayan suscrito los convenios a los que hace referencia el artículo 42 de la Ley de Coordinación Fiscal deberán ser transferidos del Ramo General 33 Aportaciones Federales para Entidades Federativas y Municipios al Ramo 11 Educación Pública, a fin de que a través de éste se transfieran para esos mismos fines a dichas entidades federativas.
</t>
    </r>
    <r>
      <rPr>
        <vertAlign val="superscript"/>
        <sz val="6"/>
        <color theme="1"/>
        <rFont val="Soberana Sans"/>
        <family val="3"/>
      </rPr>
      <t>14_/</t>
    </r>
    <r>
      <rPr>
        <sz val="6"/>
        <color theme="1"/>
        <rFont val="Soberana Sans"/>
        <family val="3"/>
      </rPr>
      <t xml:space="preserve"> La variación presentada en el presupuesto pagado respecto al autorizado al período del programa se debe a que se pagará en los meses siguientes, conforme la Secretaría de Educación Pública gestione ante la SHCP la autorización para el pago de los servicios personales a los beneficiarios.
</t>
    </r>
    <r>
      <rPr>
        <vertAlign val="superscript"/>
        <sz val="6"/>
        <color theme="1"/>
        <rFont val="Soberana Sans"/>
        <family val="3"/>
      </rPr>
      <t>15_/</t>
    </r>
    <r>
      <rPr>
        <sz val="6"/>
        <color theme="1"/>
        <rFont val="Soberana Sans"/>
        <family val="3"/>
      </rPr>
      <t xml:space="preserve"> El sobrejercicio reportado en el gasto pagado con respecto al presupuesto autorizado al período, obedece a la calendarización, situación que se verá regularizada en el transcurso del ejercicio con las adecuaciones al presupuesto posteriores a la Evaluación Trimestral que se presenta al Consejo Técnico.
Fuente: Dependencias y Entidades de la Administración Pública Federal.
</t>
    </r>
  </si>
  <si>
    <r>
      <t xml:space="preserve">Nota: Las sumas parciales pueden no coincidir con el total, así como los cálculos porcentuales, debido al redondeo de las cifras.
n.a.: No aplica.
</t>
    </r>
    <r>
      <rPr>
        <vertAlign val="superscript"/>
        <sz val="6"/>
        <color theme="1"/>
        <rFont val="Soberana Sans"/>
        <family val="3"/>
      </rPr>
      <t xml:space="preserve">1_/ </t>
    </r>
    <r>
      <rPr>
        <sz val="6"/>
        <color theme="1"/>
        <rFont val="Soberana Sans"/>
        <family val="3"/>
      </rPr>
      <t xml:space="preserve">De acuerdo con la Ley General de Contabilidad Gubernamental, corresponde al momento contable del gasto, que refleja la cancelación total o parcial de las obligaciones de pago y que se concreta mediante el desembolso de efectivo o cualquier otro medio de pago.
Fuente: Dependencias y entidades de la Administración Pública Federal.
</t>
    </r>
  </si>
  <si>
    <t>ANEXO 13 DEL DPEF 2016
EVOLUCIÓN DE LAS EROGACIONES PARA LA IGUALDAD ENTRE MUJERES Y HOMBRES
Enero-marzo
(Pesos)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</si>
</sst>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_ ;[Red]\-#,##0\ "/>
    <numFmt numFmtId="165" formatCode="0.0"/>
    <numFmt numFmtId="166" formatCode="#,##0.0_ ;[Red]\-#,##0.0\ "/>
    <numFmt numFmtId="167" formatCode="#,##0.0000_ ;[Red]\-#,##0.0000\ "/>
    <numFmt numFmtId="168" formatCode="_-* #,##0_-;\-* #,##0_-;_-* &quot;-&quot;??_-;_-@_-"/>
    <numFmt numFmtId="169" formatCode="#,##0.0_ ;\-#,##0.0\ "/>
    <numFmt numFmtId="170" formatCode="#,##0.0"/>
    <numFmt numFmtId="171" formatCode="#,##0.000000"/>
    <numFmt numFmtId="172" formatCode="#,##0_ ;\-#,##0\ "/>
  </numFmts>
  <fonts count="40">
    <font>
      <sz val="11"/>
      <color theme="1"/>
      <name val="Calibri"/>
      <family val="2"/>
      <scheme val="minor"/>
    </font>
    <font>
      <sz val="11"/>
      <color theme="1"/>
      <name val="Calibri"/>
      <family val="2"/>
      <scheme val="minor"/>
    </font>
    <font>
      <sz val="10"/>
      <name val="Arial Narrow"/>
      <family val="2"/>
    </font>
    <font>
      <sz val="9"/>
      <color theme="1"/>
      <name val="Soberana Sans"/>
      <family val="3"/>
    </font>
    <font>
      <b/>
      <sz val="6"/>
      <name val="Soberana Sans"/>
      <family val="3"/>
    </font>
    <font>
      <b/>
      <sz val="6"/>
      <color theme="1"/>
      <name val="Soberana Sans"/>
      <family val="3"/>
    </font>
    <font>
      <sz val="6"/>
      <name val="Soberana Sans"/>
      <family val="3"/>
    </font>
    <font>
      <sz val="6"/>
      <color theme="1"/>
      <name val="Soberana Sans"/>
      <family val="3"/>
    </font>
    <font>
      <sz val="10"/>
      <name val="Arial"/>
      <family val="2"/>
    </font>
    <font>
      <u/>
      <sz val="11"/>
      <color theme="10"/>
      <name val="Calibri"/>
      <family val="2"/>
    </font>
    <font>
      <sz val="10"/>
      <color theme="1"/>
      <name val="Adobe Caslon Pro"/>
      <family val="2"/>
    </font>
    <font>
      <sz val="7"/>
      <color theme="1"/>
      <name val="Soberana Sans"/>
      <family val="3"/>
    </font>
    <font>
      <sz val="10"/>
      <color theme="1"/>
      <name val="Calibri"/>
      <family val="2"/>
    </font>
    <font>
      <sz val="11"/>
      <color theme="1"/>
      <name val="Gill Sans"/>
      <family val="2"/>
    </font>
    <font>
      <vertAlign val="superscript"/>
      <sz val="7"/>
      <color theme="1"/>
      <name val="Soberana Sans"/>
      <family val="3"/>
    </font>
    <font>
      <sz val="10"/>
      <name val="MS Sans Serif"/>
      <family val="2"/>
    </font>
    <font>
      <sz val="11"/>
      <color indexed="8"/>
      <name val="Calibri"/>
      <family val="2"/>
    </font>
    <font>
      <sz val="10"/>
      <color theme="1"/>
      <name val="Arial"/>
      <family val="2"/>
    </font>
    <font>
      <sz val="9"/>
      <color theme="1"/>
      <name val="Calibri"/>
      <family val="2"/>
      <scheme val="minor"/>
    </font>
    <font>
      <b/>
      <vertAlign val="superscript"/>
      <sz val="6"/>
      <name val="Soberana Sans"/>
      <family val="3"/>
    </font>
    <font>
      <sz val="9"/>
      <color theme="0"/>
      <name val="Soberana Sans"/>
      <family val="3"/>
    </font>
    <font>
      <sz val="6"/>
      <color theme="0"/>
      <name val="Soberana Sans"/>
      <family val="3"/>
    </font>
    <font>
      <b/>
      <sz val="9"/>
      <color theme="1"/>
      <name val="Soberana Sans"/>
      <family val="3"/>
    </font>
    <font>
      <sz val="10"/>
      <name val="Soberana Sans"/>
      <family val="3"/>
    </font>
    <font>
      <vertAlign val="superscript"/>
      <sz val="6"/>
      <name val="Soberana Sans"/>
      <family val="3"/>
    </font>
    <font>
      <b/>
      <sz val="10"/>
      <name val="Soberana Sans"/>
      <family val="3"/>
    </font>
    <font>
      <u/>
      <sz val="6"/>
      <color theme="0"/>
      <name val="Soberana Sans"/>
      <family val="3"/>
    </font>
    <font>
      <sz val="7"/>
      <name val="Soberana Sans"/>
      <family val="3"/>
    </font>
    <font>
      <sz val="10"/>
      <color theme="1"/>
      <name val="Soberana Sans"/>
      <family val="3"/>
    </font>
    <font>
      <sz val="8"/>
      <color theme="1"/>
      <name val="Soberana Sans"/>
      <family val="3"/>
    </font>
    <font>
      <vertAlign val="superscript"/>
      <sz val="6"/>
      <color theme="1"/>
      <name val="Soberana Sans"/>
      <family val="3"/>
    </font>
    <font>
      <b/>
      <sz val="6"/>
      <color theme="0"/>
      <name val="Soberana Sans"/>
      <family val="3"/>
    </font>
    <font>
      <sz val="8"/>
      <color theme="0" tint="-0.499984740745262"/>
      <name val="Soberana Sans"/>
      <family val="3"/>
    </font>
    <font>
      <sz val="9"/>
      <name val="Soberana Sans"/>
      <family val="3"/>
    </font>
    <font>
      <b/>
      <sz val="10"/>
      <color theme="1"/>
      <name val="Soberana Sans"/>
      <family val="3"/>
    </font>
    <font>
      <b/>
      <sz val="10"/>
      <color theme="0"/>
      <name val="Soberana Sans"/>
      <family val="3"/>
    </font>
    <font>
      <b/>
      <sz val="9"/>
      <color theme="0"/>
      <name val="Soberana Sans"/>
      <family val="3"/>
    </font>
    <font>
      <b/>
      <sz val="6"/>
      <color rgb="FFFF0000"/>
      <name val="Soberana Sans"/>
      <family val="3"/>
    </font>
    <font>
      <b/>
      <sz val="8"/>
      <name val="Arial"/>
      <family val="2"/>
    </font>
    <font>
      <sz val="8"/>
      <color theme="1"/>
      <name val="Calibri"/>
      <family val="2"/>
      <scheme val="minor"/>
    </font>
  </fonts>
  <fills count="23">
    <fill>
      <patternFill patternType="none"/>
    </fill>
    <fill>
      <patternFill patternType="gray125"/>
    </fill>
    <fill>
      <patternFill patternType="solid">
        <fgColor theme="9" tint="0.59999389629810485"/>
        <bgColor indexed="64"/>
      </patternFill>
    </fill>
    <fill>
      <patternFill patternType="solid">
        <fgColor theme="0"/>
        <bgColor indexed="64"/>
      </patternFill>
    </fill>
    <fill>
      <patternFill patternType="solid">
        <fgColor them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FFFF"/>
        <bgColor indexed="64"/>
      </patternFill>
    </fill>
    <fill>
      <patternFill patternType="solid">
        <fgColor rgb="FFC6E0B4"/>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E7E6E6"/>
        <bgColor indexed="64"/>
      </patternFill>
    </fill>
  </fills>
  <borders count="7">
    <border>
      <left/>
      <right/>
      <top/>
      <bottom/>
      <diagonal/>
    </border>
    <border>
      <left/>
      <right/>
      <top style="thin">
        <color indexed="64"/>
      </top>
      <bottom style="thin">
        <color indexed="64"/>
      </bottom>
      <diagonal/>
    </border>
    <border>
      <left/>
      <right/>
      <top/>
      <bottom style="thin">
        <color indexed="64"/>
      </bottom>
      <diagonal/>
    </border>
    <border>
      <left/>
      <right/>
      <top/>
      <bottom style="medium">
        <color auto="1"/>
      </bottom>
      <diagonal/>
    </border>
    <border>
      <left style="thin">
        <color rgb="FFB2B2B2"/>
      </left>
      <right style="thin">
        <color rgb="FFB2B2B2"/>
      </right>
      <top style="thin">
        <color rgb="FFB2B2B2"/>
      </top>
      <bottom style="thin">
        <color rgb="FFB2B2B2"/>
      </bottom>
      <diagonal/>
    </border>
    <border>
      <left/>
      <right/>
      <top style="thin">
        <color auto="1"/>
      </top>
      <bottom/>
      <diagonal/>
    </border>
    <border>
      <left/>
      <right/>
      <top style="medium">
        <color auto="1"/>
      </top>
      <bottom/>
      <diagonal/>
    </border>
  </borders>
  <cellStyleXfs count="559">
    <xf numFmtId="0" fontId="0" fillId="0" borderId="0"/>
    <xf numFmtId="43" fontId="1" fillId="0" borderId="0" applyFont="0" applyFill="0" applyBorder="0" applyAlignment="0" applyProtection="0"/>
    <xf numFmtId="0" fontId="2" fillId="0" borderId="0"/>
    <xf numFmtId="0" fontId="8" fillId="0" borderId="0"/>
    <xf numFmtId="0" fontId="9" fillId="0" borderId="0" applyNumberFormat="0" applyFill="0" applyBorder="0" applyAlignment="0" applyProtection="0">
      <alignment vertical="top"/>
      <protection locked="0"/>
    </xf>
    <xf numFmtId="43" fontId="10" fillId="0" borderId="0" applyFont="0" applyFill="0" applyBorder="0" applyAlignment="0" applyProtection="0"/>
    <xf numFmtId="0" fontId="1" fillId="0" borderId="0"/>
    <xf numFmtId="0" fontId="1" fillId="0" borderId="0"/>
    <xf numFmtId="0" fontId="8" fillId="0" borderId="0"/>
    <xf numFmtId="43" fontId="8" fillId="0" borderId="0" applyFont="0" applyFill="0" applyBorder="0" applyAlignment="0" applyProtection="0"/>
    <xf numFmtId="0" fontId="8" fillId="0" borderId="0"/>
    <xf numFmtId="43" fontId="1" fillId="0" borderId="0" applyFont="0" applyFill="0" applyBorder="0" applyAlignment="0" applyProtection="0"/>
    <xf numFmtId="0" fontId="12" fillId="0" borderId="0"/>
    <xf numFmtId="0" fontId="8" fillId="0" borderId="0"/>
    <xf numFmtId="0" fontId="13" fillId="0" borderId="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7"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1" fillId="0" borderId="0"/>
    <xf numFmtId="0" fontId="1" fillId="0" borderId="0"/>
    <xf numFmtId="0" fontId="8" fillId="0" borderId="0"/>
    <xf numFmtId="0" fontId="1" fillId="0" borderId="0"/>
    <xf numFmtId="0" fontId="1"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1" fillId="0" borderId="0"/>
    <xf numFmtId="0" fontId="1" fillId="0" borderId="0"/>
    <xf numFmtId="0" fontId="15"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8" fillId="0" borderId="0"/>
    <xf numFmtId="0" fontId="1" fillId="0" borderId="0"/>
    <xf numFmtId="0" fontId="8" fillId="0" borderId="0"/>
    <xf numFmtId="0" fontId="1" fillId="0" borderId="0"/>
    <xf numFmtId="0" fontId="1"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5" borderId="4" applyNumberFormat="0" applyFont="0" applyAlignment="0" applyProtection="0"/>
    <xf numFmtId="0" fontId="1" fillId="5" borderId="4" applyNumberFormat="0" applyFont="0" applyAlignment="0" applyProtection="0"/>
    <xf numFmtId="0" fontId="1" fillId="5" borderId="4" applyNumberFormat="0" applyFont="0" applyAlignment="0" applyProtection="0"/>
    <xf numFmtId="0" fontId="15" fillId="0" borderId="0"/>
    <xf numFmtId="43" fontId="1" fillId="0" borderId="0" applyFont="0" applyFill="0" applyBorder="0" applyAlignment="0" applyProtection="0"/>
    <xf numFmtId="0" fontId="2" fillId="0" borderId="0"/>
    <xf numFmtId="0" fontId="8" fillId="0" borderId="0"/>
    <xf numFmtId="0" fontId="2" fillId="0" borderId="0"/>
    <xf numFmtId="0" fontId="8" fillId="0" borderId="0"/>
    <xf numFmtId="43" fontId="16" fillId="0" borderId="0" applyFont="0" applyFill="0" applyBorder="0" applyAlignment="0" applyProtection="0"/>
    <xf numFmtId="43" fontId="2" fillId="0" borderId="0" applyFont="0" applyFill="0" applyBorder="0" applyAlignment="0" applyProtection="0"/>
    <xf numFmtId="0" fontId="2" fillId="0" borderId="0"/>
    <xf numFmtId="43" fontId="8" fillId="0" borderId="0" applyFont="0" applyFill="0" applyBorder="0" applyAlignment="0" applyProtection="0"/>
    <xf numFmtId="43" fontId="2" fillId="0" borderId="0" applyFont="0" applyFill="0" applyBorder="0" applyAlignment="0" applyProtection="0"/>
    <xf numFmtId="0" fontId="17" fillId="0" borderId="0"/>
    <xf numFmtId="0" fontId="8" fillId="0" borderId="0"/>
    <xf numFmtId="43" fontId="17" fillId="0" borderId="0" applyFont="0" applyFill="0" applyBorder="0" applyAlignment="0" applyProtection="0"/>
    <xf numFmtId="43" fontId="13" fillId="0" borderId="0" applyFont="0" applyFill="0" applyBorder="0" applyAlignment="0" applyProtection="0"/>
    <xf numFmtId="0" fontId="2" fillId="0" borderId="0"/>
    <xf numFmtId="43" fontId="12" fillId="0" borderId="0" applyFont="0" applyFill="0" applyBorder="0" applyAlignment="0" applyProtection="0"/>
    <xf numFmtId="0" fontId="2" fillId="0" borderId="0"/>
    <xf numFmtId="43" fontId="18" fillId="0" borderId="0" applyFont="0" applyFill="0" applyBorder="0" applyAlignment="0" applyProtection="0"/>
    <xf numFmtId="0" fontId="2" fillId="0" borderId="0"/>
    <xf numFmtId="0" fontId="12" fillId="0" borderId="0"/>
    <xf numFmtId="43" fontId="1" fillId="0" borderId="0" applyFont="0" applyFill="0" applyBorder="0" applyAlignment="0" applyProtection="0"/>
    <xf numFmtId="43" fontId="8" fillId="0" borderId="0" applyFont="0" applyFill="0" applyBorder="0" applyAlignment="0" applyProtection="0"/>
    <xf numFmtId="0" fontId="18" fillId="0" borderId="0"/>
    <xf numFmtId="0" fontId="18" fillId="0" borderId="0"/>
    <xf numFmtId="43" fontId="8" fillId="0" borderId="0" applyFont="0" applyFill="0" applyBorder="0" applyAlignment="0" applyProtection="0"/>
    <xf numFmtId="0" fontId="8" fillId="0" borderId="0"/>
    <xf numFmtId="0" fontId="1" fillId="0" borderId="0"/>
    <xf numFmtId="0" fontId="9" fillId="0" borderId="0" applyNumberFormat="0" applyFill="0" applyBorder="0" applyAlignment="0" applyProtection="0">
      <alignment vertical="top"/>
      <protection locked="0"/>
    </xf>
  </cellStyleXfs>
  <cellXfs count="353">
    <xf numFmtId="0" fontId="0" fillId="0" borderId="0" xfId="0"/>
    <xf numFmtId="0" fontId="3" fillId="0" borderId="0" xfId="0" applyFont="1" applyAlignment="1">
      <alignment vertical="top"/>
    </xf>
    <xf numFmtId="0" fontId="3" fillId="0" borderId="0" xfId="0" applyFont="1" applyFill="1" applyAlignment="1">
      <alignment vertical="top"/>
    </xf>
    <xf numFmtId="0" fontId="3" fillId="0" borderId="0" xfId="0" applyFont="1" applyBorder="1" applyAlignment="1">
      <alignment vertical="top"/>
    </xf>
    <xf numFmtId="0" fontId="4" fillId="0" borderId="0" xfId="2" applyFont="1" applyFill="1" applyBorder="1" applyAlignment="1">
      <alignment vertical="top"/>
    </xf>
    <xf numFmtId="0" fontId="6" fillId="0" borderId="0" xfId="2" applyFont="1" applyFill="1" applyBorder="1" applyAlignment="1">
      <alignment vertical="top"/>
    </xf>
    <xf numFmtId="0" fontId="7" fillId="0" borderId="0" xfId="0" applyFont="1" applyFill="1" applyBorder="1" applyAlignment="1">
      <alignment vertical="top"/>
    </xf>
    <xf numFmtId="164" fontId="7" fillId="0" borderId="0" xfId="0" applyNumberFormat="1" applyFont="1" applyFill="1" applyBorder="1" applyAlignment="1">
      <alignment vertical="top"/>
    </xf>
    <xf numFmtId="0" fontId="7" fillId="0" borderId="0" xfId="0" applyFont="1" applyBorder="1" applyAlignment="1">
      <alignment vertical="top"/>
    </xf>
    <xf numFmtId="164" fontId="7" fillId="0" borderId="0" xfId="0" applyNumberFormat="1" applyFont="1" applyBorder="1" applyAlignment="1">
      <alignment vertical="top"/>
    </xf>
    <xf numFmtId="0" fontId="6" fillId="0" borderId="0" xfId="2" applyFont="1" applyFill="1" applyBorder="1" applyAlignment="1">
      <alignment horizontal="left" vertical="top" wrapText="1"/>
    </xf>
    <xf numFmtId="164" fontId="4" fillId="0" borderId="0" xfId="1" applyNumberFormat="1" applyFont="1" applyFill="1" applyBorder="1" applyAlignment="1">
      <alignment vertical="top"/>
    </xf>
    <xf numFmtId="165" fontId="5" fillId="0" borderId="0" xfId="0" applyNumberFormat="1" applyFont="1" applyFill="1" applyBorder="1" applyAlignment="1">
      <alignment horizontal="right" vertical="top"/>
    </xf>
    <xf numFmtId="164" fontId="6" fillId="0" borderId="0" xfId="1" applyNumberFormat="1" applyFont="1" applyFill="1" applyBorder="1" applyAlignment="1">
      <alignment vertical="top" wrapText="1"/>
    </xf>
    <xf numFmtId="165" fontId="7" fillId="0" borderId="0" xfId="0" applyNumberFormat="1" applyFont="1" applyFill="1" applyBorder="1" applyAlignment="1">
      <alignment horizontal="right" vertical="top"/>
    </xf>
    <xf numFmtId="164" fontId="7" fillId="0" borderId="0" xfId="1" applyNumberFormat="1" applyFont="1" applyFill="1" applyBorder="1" applyAlignment="1">
      <alignment vertical="top"/>
    </xf>
    <xf numFmtId="164" fontId="6" fillId="0" borderId="0" xfId="1" applyNumberFormat="1" applyFont="1" applyFill="1" applyBorder="1" applyAlignment="1">
      <alignment vertical="top"/>
    </xf>
    <xf numFmtId="0" fontId="6" fillId="0" borderId="3" xfId="2" applyFont="1" applyFill="1" applyBorder="1" applyAlignment="1">
      <alignment horizontal="left" vertical="top" wrapText="1"/>
    </xf>
    <xf numFmtId="164" fontId="6" fillId="0" borderId="3" xfId="1" applyNumberFormat="1" applyFont="1" applyFill="1" applyBorder="1" applyAlignment="1">
      <alignment vertical="top" wrapText="1"/>
    </xf>
    <xf numFmtId="165" fontId="7" fillId="0" borderId="3" xfId="0" applyNumberFormat="1" applyFont="1" applyFill="1" applyBorder="1" applyAlignment="1">
      <alignment horizontal="right" vertical="top"/>
    </xf>
    <xf numFmtId="0" fontId="11" fillId="3" borderId="0" xfId="0" applyFont="1" applyFill="1" applyBorder="1" applyAlignment="1">
      <alignment horizontal="center" vertical="top"/>
    </xf>
    <xf numFmtId="0" fontId="11" fillId="3" borderId="0" xfId="0" applyFont="1" applyFill="1" applyBorder="1" applyAlignment="1">
      <alignment vertical="top"/>
    </xf>
    <xf numFmtId="0" fontId="4" fillId="4" borderId="0" xfId="2" applyFont="1" applyFill="1" applyBorder="1" applyAlignment="1">
      <alignment vertical="top"/>
    </xf>
    <xf numFmtId="164" fontId="4" fillId="4" borderId="0" xfId="1" applyNumberFormat="1" applyFont="1" applyFill="1" applyBorder="1" applyAlignment="1">
      <alignment vertical="top"/>
    </xf>
    <xf numFmtId="165" fontId="5" fillId="4" borderId="0" xfId="0" applyNumberFormat="1" applyFont="1" applyFill="1" applyBorder="1" applyAlignment="1">
      <alignment horizontal="right" vertical="top"/>
    </xf>
    <xf numFmtId="164" fontId="4" fillId="4" borderId="0" xfId="1" applyNumberFormat="1" applyFont="1" applyFill="1" applyBorder="1" applyAlignment="1">
      <alignment vertical="top" wrapText="1"/>
    </xf>
    <xf numFmtId="0" fontId="7" fillId="4" borderId="0" xfId="0" applyFont="1" applyFill="1" applyBorder="1" applyAlignment="1">
      <alignment vertical="top"/>
    </xf>
    <xf numFmtId="0" fontId="11" fillId="3" borderId="2" xfId="0" applyFont="1" applyFill="1" applyBorder="1" applyAlignment="1">
      <alignment horizontal="center" wrapText="1"/>
    </xf>
    <xf numFmtId="0" fontId="11" fillId="3" borderId="2" xfId="0" applyFont="1" applyFill="1" applyBorder="1" applyAlignment="1">
      <alignment horizontal="center"/>
    </xf>
    <xf numFmtId="0" fontId="6" fillId="0" borderId="3" xfId="0" applyFont="1" applyFill="1" applyBorder="1" applyAlignment="1">
      <alignment vertical="top"/>
    </xf>
    <xf numFmtId="166" fontId="4" fillId="0" borderId="0" xfId="2" applyNumberFormat="1" applyFont="1" applyFill="1" applyBorder="1" applyAlignment="1">
      <alignment vertical="top"/>
    </xf>
    <xf numFmtId="0" fontId="6" fillId="0" borderId="0" xfId="2" applyFont="1" applyFill="1" applyBorder="1" applyAlignment="1">
      <alignment horizontal="left" vertical="top"/>
    </xf>
    <xf numFmtId="3" fontId="6" fillId="0" borderId="0" xfId="1" applyNumberFormat="1" applyFont="1" applyFill="1" applyBorder="1" applyAlignment="1">
      <alignment vertical="top" wrapText="1"/>
    </xf>
    <xf numFmtId="0" fontId="6" fillId="0" borderId="0" xfId="0" applyFont="1" applyFill="1" applyBorder="1" applyAlignment="1">
      <alignment vertical="top"/>
    </xf>
    <xf numFmtId="3" fontId="11" fillId="3" borderId="0" xfId="0" applyNumberFormat="1"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1" xfId="0" applyFont="1" applyFill="1" applyBorder="1" applyAlignment="1">
      <alignment horizontal="center" vertical="center" wrapText="1"/>
    </xf>
    <xf numFmtId="164" fontId="3" fillId="0" borderId="0" xfId="0" applyNumberFormat="1" applyFont="1" applyAlignment="1">
      <alignment vertical="top"/>
    </xf>
    <xf numFmtId="167" fontId="3" fillId="0" borderId="0" xfId="0" applyNumberFormat="1" applyFont="1" applyAlignment="1">
      <alignment vertical="top"/>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20" fillId="0" borderId="0" xfId="0" applyFont="1" applyAlignment="1">
      <alignment vertical="top"/>
    </xf>
    <xf numFmtId="0" fontId="21" fillId="0" borderId="0" xfId="2" applyFont="1" applyFill="1" applyBorder="1" applyAlignment="1">
      <alignment vertical="top"/>
    </xf>
    <xf numFmtId="0" fontId="21" fillId="0" borderId="0" xfId="0" applyFont="1" applyFill="1" applyBorder="1" applyAlignment="1">
      <alignment vertical="top"/>
    </xf>
    <xf numFmtId="0" fontId="0" fillId="0" borderId="0" xfId="0" applyAlignment="1">
      <alignment horizontal="left"/>
    </xf>
    <xf numFmtId="0" fontId="0" fillId="0" borderId="0" xfId="0" applyNumberFormat="1"/>
    <xf numFmtId="168" fontId="3" fillId="0" borderId="0" xfId="1" applyNumberFormat="1" applyFont="1" applyAlignment="1">
      <alignment vertical="top"/>
    </xf>
    <xf numFmtId="169" fontId="7" fillId="0" borderId="0" xfId="0" applyNumberFormat="1" applyFont="1" applyAlignment="1">
      <alignment vertical="top"/>
    </xf>
    <xf numFmtId="43" fontId="7" fillId="0" borderId="0" xfId="0" applyNumberFormat="1" applyFont="1" applyAlignment="1">
      <alignment vertical="top"/>
    </xf>
    <xf numFmtId="164" fontId="7" fillId="0" borderId="0" xfId="0" applyNumberFormat="1" applyFont="1" applyAlignment="1">
      <alignment vertical="top"/>
    </xf>
    <xf numFmtId="164" fontId="11" fillId="0" borderId="0" xfId="0" applyNumberFormat="1" applyFont="1" applyBorder="1" applyAlignment="1">
      <alignment vertical="center"/>
    </xf>
    <xf numFmtId="3" fontId="3" fillId="0" borderId="0" xfId="0" applyNumberFormat="1" applyFont="1" applyAlignment="1">
      <alignment vertical="top"/>
    </xf>
    <xf numFmtId="0" fontId="6" fillId="3" borderId="0" xfId="7" applyFont="1" applyFill="1" applyBorder="1" applyAlignment="1">
      <alignment vertical="top"/>
    </xf>
    <xf numFmtId="0" fontId="7" fillId="0" borderId="3" xfId="0" applyFont="1" applyFill="1" applyBorder="1" applyAlignment="1">
      <alignment vertical="top"/>
    </xf>
    <xf numFmtId="3" fontId="7" fillId="0" borderId="3" xfId="1" applyNumberFormat="1" applyFont="1" applyFill="1" applyBorder="1" applyAlignment="1">
      <alignment vertical="top"/>
    </xf>
    <xf numFmtId="170" fontId="6" fillId="3" borderId="0" xfId="556" applyNumberFormat="1" applyFont="1" applyFill="1" applyBorder="1" applyAlignment="1">
      <alignment horizontal="right"/>
    </xf>
    <xf numFmtId="170" fontId="6" fillId="3" borderId="0" xfId="8" applyNumberFormat="1" applyFont="1" applyFill="1" applyBorder="1" applyAlignment="1">
      <alignment horizontal="right"/>
    </xf>
    <xf numFmtId="0" fontId="6" fillId="3" borderId="0" xfId="557" applyFont="1" applyFill="1" applyBorder="1" applyAlignment="1">
      <alignment vertical="center"/>
    </xf>
    <xf numFmtId="0" fontId="6" fillId="3" borderId="0" xfId="7" applyFont="1" applyFill="1" applyBorder="1" applyAlignment="1"/>
    <xf numFmtId="0" fontId="22" fillId="0" borderId="0" xfId="0" applyFont="1" applyAlignment="1">
      <alignment vertical="top"/>
    </xf>
    <xf numFmtId="170" fontId="4" fillId="3" borderId="0" xfId="11" applyNumberFormat="1" applyFont="1" applyFill="1" applyBorder="1" applyAlignment="1">
      <alignment horizontal="right" vertical="center"/>
    </xf>
    <xf numFmtId="0" fontId="4" fillId="3" borderId="0" xfId="557" applyFont="1" applyFill="1" applyBorder="1" applyAlignment="1">
      <alignment vertical="center"/>
    </xf>
    <xf numFmtId="0" fontId="4" fillId="3" borderId="0" xfId="7" applyFont="1" applyFill="1" applyBorder="1" applyAlignment="1"/>
    <xf numFmtId="170" fontId="7" fillId="3" borderId="0" xfId="556" applyNumberFormat="1" applyFont="1" applyFill="1" applyBorder="1" applyAlignment="1">
      <alignment horizontal="right"/>
    </xf>
    <xf numFmtId="0" fontId="4" fillId="3" borderId="0" xfId="7" applyFont="1" applyFill="1" applyBorder="1" applyAlignment="1">
      <alignment vertical="center"/>
    </xf>
    <xf numFmtId="0" fontId="6" fillId="3" borderId="0" xfId="557" applyFont="1" applyFill="1" applyBorder="1" applyAlignment="1">
      <alignment horizontal="left" vertical="center"/>
    </xf>
    <xf numFmtId="0" fontId="23" fillId="3" borderId="0" xfId="556" applyFont="1" applyFill="1" applyBorder="1"/>
    <xf numFmtId="170" fontId="6" fillId="3" borderId="0" xfId="11" applyNumberFormat="1" applyFont="1" applyFill="1" applyBorder="1" applyAlignment="1">
      <alignment horizontal="right" vertical="center"/>
    </xf>
    <xf numFmtId="0" fontId="6" fillId="3" borderId="0" xfId="7" applyFont="1" applyFill="1" applyBorder="1" applyAlignment="1">
      <alignment vertical="center"/>
    </xf>
    <xf numFmtId="170" fontId="5" fillId="3" borderId="0" xfId="556" applyNumberFormat="1" applyFont="1" applyFill="1" applyBorder="1" applyAlignment="1">
      <alignment horizontal="right"/>
    </xf>
    <xf numFmtId="170" fontId="4" fillId="3" borderId="0" xfId="8" applyNumberFormat="1" applyFont="1" applyFill="1" applyBorder="1" applyAlignment="1">
      <alignment horizontal="right"/>
    </xf>
    <xf numFmtId="170" fontId="4" fillId="4" borderId="0" xfId="11" applyNumberFormat="1" applyFont="1" applyFill="1" applyBorder="1" applyAlignment="1">
      <alignment horizontal="right" vertical="center"/>
    </xf>
    <xf numFmtId="170" fontId="5" fillId="4" borderId="0" xfId="556" applyNumberFormat="1" applyFont="1" applyFill="1" applyBorder="1" applyAlignment="1">
      <alignment horizontal="right"/>
    </xf>
    <xf numFmtId="0" fontId="4" fillId="4" borderId="0" xfId="557" applyFont="1" applyFill="1" applyBorder="1" applyAlignment="1">
      <alignment vertical="center"/>
    </xf>
    <xf numFmtId="170" fontId="4" fillId="3" borderId="0" xfId="556" applyNumberFormat="1" applyFont="1" applyFill="1" applyBorder="1" applyAlignment="1">
      <alignment horizontal="right"/>
    </xf>
    <xf numFmtId="0" fontId="4" fillId="3" borderId="0" xfId="7" applyFont="1" applyFill="1" applyBorder="1" applyAlignment="1">
      <alignment horizontal="left"/>
    </xf>
    <xf numFmtId="0" fontId="6" fillId="0" borderId="0" xfId="557" applyFont="1" applyFill="1" applyBorder="1" applyAlignment="1">
      <alignment vertical="center"/>
    </xf>
    <xf numFmtId="170" fontId="7" fillId="3" borderId="0" xfId="7" applyNumberFormat="1" applyFont="1" applyFill="1" applyBorder="1" applyAlignment="1">
      <alignment horizontal="right"/>
    </xf>
    <xf numFmtId="170" fontId="6" fillId="0" borderId="0" xfId="556" applyNumberFormat="1" applyFont="1" applyFill="1" applyBorder="1" applyAlignment="1">
      <alignment horizontal="right"/>
    </xf>
    <xf numFmtId="170" fontId="6" fillId="0" borderId="0" xfId="8" applyNumberFormat="1" applyFont="1" applyFill="1" applyBorder="1" applyAlignment="1">
      <alignment horizontal="right"/>
    </xf>
    <xf numFmtId="170" fontId="4" fillId="0" borderId="0" xfId="11" applyNumberFormat="1" applyFont="1" applyFill="1" applyBorder="1" applyAlignment="1">
      <alignment horizontal="right" vertical="center"/>
    </xf>
    <xf numFmtId="0" fontId="25" fillId="3" borderId="0" xfId="556" applyFont="1" applyFill="1" applyBorder="1"/>
    <xf numFmtId="0" fontId="4" fillId="4" borderId="0" xfId="7" applyFont="1" applyFill="1" applyBorder="1" applyAlignment="1"/>
    <xf numFmtId="0" fontId="7" fillId="3" borderId="0" xfId="7" applyFont="1" applyFill="1" applyBorder="1" applyAlignment="1"/>
    <xf numFmtId="0" fontId="26" fillId="3" borderId="0" xfId="558" applyFont="1" applyFill="1" applyBorder="1" applyAlignment="1" applyProtection="1">
      <alignment vertical="center"/>
    </xf>
    <xf numFmtId="0" fontId="4" fillId="3" borderId="0" xfId="558" applyFont="1" applyFill="1" applyBorder="1" applyAlignment="1" applyProtection="1">
      <alignment vertical="center"/>
    </xf>
    <xf numFmtId="0" fontId="11" fillId="18" borderId="1" xfId="0" applyFont="1" applyFill="1" applyBorder="1" applyAlignment="1">
      <alignment horizontal="center" vertical="center" wrapText="1"/>
    </xf>
    <xf numFmtId="0" fontId="3" fillId="0" borderId="0" xfId="0" applyFont="1" applyAlignment="1">
      <alignment horizontal="left" vertical="center"/>
    </xf>
    <xf numFmtId="0" fontId="28" fillId="0" borderId="0" xfId="0" applyFont="1" applyAlignment="1">
      <alignment vertical="center"/>
    </xf>
    <xf numFmtId="0" fontId="28" fillId="0" borderId="0" xfId="0" applyFont="1" applyBorder="1" applyAlignment="1">
      <alignment vertical="center"/>
    </xf>
    <xf numFmtId="0" fontId="25" fillId="0" borderId="0" xfId="0" applyFont="1" applyAlignment="1">
      <alignment vertical="center"/>
    </xf>
    <xf numFmtId="0" fontId="29" fillId="0" borderId="0" xfId="0" applyFont="1" applyAlignment="1">
      <alignment vertical="top"/>
    </xf>
    <xf numFmtId="3" fontId="29" fillId="0" borderId="0" xfId="0" applyNumberFormat="1" applyFont="1" applyAlignment="1">
      <alignment vertical="top"/>
    </xf>
    <xf numFmtId="170" fontId="29" fillId="0" borderId="0" xfId="0" applyNumberFormat="1" applyFont="1" applyAlignment="1">
      <alignment vertical="top"/>
    </xf>
    <xf numFmtId="169" fontId="3" fillId="0" borderId="0" xfId="1" applyNumberFormat="1" applyFont="1" applyAlignment="1">
      <alignment vertical="top"/>
    </xf>
    <xf numFmtId="170" fontId="3" fillId="0" borderId="0" xfId="0" applyNumberFormat="1" applyFont="1" applyAlignment="1">
      <alignment vertical="top"/>
    </xf>
    <xf numFmtId="0" fontId="11" fillId="0" borderId="0" xfId="0" applyFont="1" applyAlignment="1">
      <alignment horizontal="left" vertical="top"/>
    </xf>
    <xf numFmtId="0" fontId="11" fillId="0" borderId="0" xfId="0" applyFont="1" applyBorder="1" applyAlignment="1">
      <alignment horizontal="left" vertical="top"/>
    </xf>
    <xf numFmtId="164" fontId="11" fillId="0" borderId="0" xfId="0" applyNumberFormat="1" applyFont="1" applyAlignment="1">
      <alignment horizontal="left" vertical="top"/>
    </xf>
    <xf numFmtId="0" fontId="3" fillId="0" borderId="0" xfId="0" applyFont="1" applyAlignment="1">
      <alignment horizontal="left" vertical="top"/>
    </xf>
    <xf numFmtId="0" fontId="20" fillId="0" borderId="0" xfId="0" applyFont="1" applyAlignment="1">
      <alignment horizontal="left" vertical="top"/>
    </xf>
    <xf numFmtId="0" fontId="21" fillId="0" borderId="3" xfId="0" applyFont="1" applyFill="1" applyBorder="1" applyAlignment="1">
      <alignment vertical="top"/>
    </xf>
    <xf numFmtId="164" fontId="6" fillId="4" borderId="0" xfId="1" applyNumberFormat="1" applyFont="1" applyFill="1" applyBorder="1" applyAlignment="1">
      <alignment vertical="top" wrapText="1"/>
    </xf>
    <xf numFmtId="0" fontId="6" fillId="4" borderId="0" xfId="2" applyFont="1" applyFill="1" applyBorder="1" applyAlignment="1">
      <alignment vertical="top"/>
    </xf>
    <xf numFmtId="164" fontId="4" fillId="0" borderId="0" xfId="1" applyNumberFormat="1" applyFont="1" applyFill="1" applyBorder="1" applyAlignment="1">
      <alignment vertical="top" wrapText="1"/>
    </xf>
    <xf numFmtId="0" fontId="31" fillId="0" borderId="0" xfId="2" applyFont="1" applyFill="1" applyBorder="1" applyAlignment="1">
      <alignment vertical="top"/>
    </xf>
    <xf numFmtId="0" fontId="6" fillId="0" borderId="0" xfId="2" applyFont="1" applyFill="1" applyBorder="1" applyAlignment="1">
      <alignment vertical="top" wrapText="1"/>
    </xf>
    <xf numFmtId="0" fontId="6" fillId="4" borderId="0" xfId="2" applyFont="1" applyFill="1" applyBorder="1" applyAlignment="1">
      <alignment horizontal="left" vertical="top" wrapText="1"/>
    </xf>
    <xf numFmtId="0" fontId="28" fillId="0" borderId="0" xfId="0" applyFont="1" applyAlignment="1">
      <alignment vertical="top"/>
    </xf>
    <xf numFmtId="165" fontId="28" fillId="0" borderId="0" xfId="0" applyNumberFormat="1" applyFont="1" applyAlignment="1">
      <alignment vertical="top"/>
    </xf>
    <xf numFmtId="43" fontId="28" fillId="0" borderId="0" xfId="1" applyFont="1" applyFill="1" applyAlignment="1">
      <alignment vertical="top"/>
    </xf>
    <xf numFmtId="170" fontId="28" fillId="0" borderId="0" xfId="1" applyNumberFormat="1" applyFont="1" applyFill="1" applyAlignment="1">
      <alignment horizontal="right" vertical="top"/>
    </xf>
    <xf numFmtId="170" fontId="28" fillId="0" borderId="0" xfId="1" applyNumberFormat="1" applyFont="1" applyAlignment="1">
      <alignment horizontal="right" vertical="top"/>
    </xf>
    <xf numFmtId="170" fontId="28" fillId="0" borderId="0" xfId="0" applyNumberFormat="1" applyFont="1" applyAlignment="1">
      <alignment vertical="top"/>
    </xf>
    <xf numFmtId="0" fontId="23" fillId="0" borderId="0" xfId="0" applyFont="1" applyAlignment="1">
      <alignment vertical="top"/>
    </xf>
    <xf numFmtId="0" fontId="7" fillId="0" borderId="0" xfId="0" applyFont="1" applyBorder="1" applyAlignment="1">
      <alignment vertical="center" wrapText="1"/>
    </xf>
    <xf numFmtId="0" fontId="6" fillId="0" borderId="0" xfId="0" applyFont="1" applyBorder="1" applyAlignment="1">
      <alignment vertical="center"/>
    </xf>
    <xf numFmtId="3" fontId="7" fillId="0" borderId="0" xfId="1" applyNumberFormat="1" applyFont="1" applyFill="1" applyBorder="1" applyAlignment="1">
      <alignment vertical="top"/>
    </xf>
    <xf numFmtId="3" fontId="6" fillId="0" borderId="0" xfId="3" applyNumberFormat="1" applyFont="1" applyFill="1" applyBorder="1" applyAlignment="1">
      <alignment horizontal="right" vertical="top" wrapText="1"/>
    </xf>
    <xf numFmtId="3" fontId="6" fillId="0" borderId="0" xfId="9" applyNumberFormat="1" applyFont="1" applyFill="1" applyBorder="1" applyAlignment="1">
      <alignment vertical="top"/>
    </xf>
    <xf numFmtId="0" fontId="7" fillId="0" borderId="0" xfId="0" applyFont="1" applyFill="1" applyBorder="1" applyAlignment="1">
      <alignment vertical="top" wrapText="1"/>
    </xf>
    <xf numFmtId="3" fontId="4" fillId="4" borderId="0" xfId="3" applyNumberFormat="1" applyFont="1" applyFill="1" applyBorder="1" applyAlignment="1">
      <alignment vertical="top" wrapText="1"/>
    </xf>
    <xf numFmtId="0" fontId="4" fillId="4" borderId="0" xfId="0" applyFont="1" applyFill="1" applyBorder="1" applyAlignment="1">
      <alignment vertical="top"/>
    </xf>
    <xf numFmtId="3" fontId="6" fillId="0" borderId="0" xfId="10" applyNumberFormat="1" applyFont="1" applyFill="1" applyBorder="1" applyAlignment="1">
      <alignment vertical="top"/>
    </xf>
    <xf numFmtId="0" fontId="7" fillId="0" borderId="0" xfId="0" applyFont="1" applyFill="1" applyBorder="1" applyAlignment="1">
      <alignment horizontal="left" vertical="top"/>
    </xf>
    <xf numFmtId="0" fontId="21" fillId="0" borderId="0" xfId="0" applyFont="1" applyFill="1" applyBorder="1" applyAlignment="1">
      <alignment horizontal="left" vertical="top"/>
    </xf>
    <xf numFmtId="165" fontId="4" fillId="4" borderId="0" xfId="3" applyNumberFormat="1" applyFont="1" applyFill="1" applyBorder="1" applyAlignment="1">
      <alignment horizontal="right" vertical="top" wrapText="1"/>
    </xf>
    <xf numFmtId="170" fontId="5" fillId="4" borderId="0" xfId="0" applyNumberFormat="1" applyFont="1" applyFill="1" applyBorder="1" applyAlignment="1">
      <alignment vertical="top"/>
    </xf>
    <xf numFmtId="3" fontId="5" fillId="4" borderId="0" xfId="0" applyNumberFormat="1" applyFont="1" applyFill="1" applyBorder="1" applyAlignment="1">
      <alignment vertical="top"/>
    </xf>
    <xf numFmtId="3" fontId="7" fillId="0" borderId="0" xfId="9" applyNumberFormat="1" applyFont="1" applyFill="1" applyBorder="1" applyAlignment="1">
      <alignment vertical="top"/>
    </xf>
    <xf numFmtId="3" fontId="7" fillId="0" borderId="0" xfId="0" applyNumberFormat="1" applyFont="1" applyFill="1" applyBorder="1" applyAlignment="1">
      <alignment vertical="top"/>
    </xf>
    <xf numFmtId="3" fontId="4" fillId="4" borderId="0" xfId="1" applyNumberFormat="1" applyFont="1" applyFill="1" applyBorder="1" applyAlignment="1">
      <alignment vertical="top" wrapText="1"/>
    </xf>
    <xf numFmtId="3" fontId="4" fillId="4" borderId="0" xfId="9" applyNumberFormat="1" applyFont="1" applyFill="1" applyBorder="1" applyAlignment="1">
      <alignment vertical="top"/>
    </xf>
    <xf numFmtId="3" fontId="6" fillId="0" borderId="0" xfId="3" applyNumberFormat="1" applyFont="1" applyFill="1" applyBorder="1" applyAlignment="1">
      <alignment vertical="top" wrapText="1"/>
    </xf>
    <xf numFmtId="170" fontId="4" fillId="4" borderId="0" xfId="3" applyNumberFormat="1" applyFont="1" applyFill="1" applyBorder="1" applyAlignment="1">
      <alignment vertical="top" wrapText="1"/>
    </xf>
    <xf numFmtId="0" fontId="28" fillId="0" borderId="0" xfId="0" applyFont="1" applyFill="1" applyAlignment="1">
      <alignment vertical="top"/>
    </xf>
    <xf numFmtId="0" fontId="6" fillId="0" borderId="0" xfId="2" applyFont="1" applyFill="1" applyBorder="1" applyAlignment="1">
      <alignment horizontal="left" vertical="top" indent="2"/>
    </xf>
    <xf numFmtId="3" fontId="4" fillId="0" borderId="0" xfId="3" applyNumberFormat="1" applyFont="1" applyFill="1" applyBorder="1" applyAlignment="1">
      <alignment vertical="top" wrapText="1"/>
    </xf>
    <xf numFmtId="3" fontId="4" fillId="0" borderId="0" xfId="2" applyNumberFormat="1" applyFont="1" applyFill="1" applyBorder="1" applyAlignment="1">
      <alignment vertical="top"/>
    </xf>
    <xf numFmtId="165" fontId="28" fillId="0" borderId="0" xfId="0" applyNumberFormat="1" applyFont="1" applyFill="1" applyAlignment="1">
      <alignment vertical="top"/>
    </xf>
    <xf numFmtId="170" fontId="29" fillId="0" borderId="0" xfId="1" applyNumberFormat="1" applyFont="1" applyFill="1" applyAlignment="1">
      <alignment horizontal="right" vertical="top"/>
    </xf>
    <xf numFmtId="3" fontId="32" fillId="0" borderId="0" xfId="0" applyNumberFormat="1" applyFont="1" applyFill="1" applyAlignment="1">
      <alignment vertical="top"/>
    </xf>
    <xf numFmtId="0" fontId="25" fillId="0" borderId="0" xfId="0" applyFont="1" applyFill="1" applyAlignment="1">
      <alignment horizontal="left" vertical="top" wrapText="1"/>
    </xf>
    <xf numFmtId="165" fontId="7" fillId="0" borderId="0" xfId="0" applyNumberFormat="1" applyFont="1" applyFill="1" applyAlignment="1">
      <alignment vertical="top"/>
    </xf>
    <xf numFmtId="43" fontId="7" fillId="0" borderId="0" xfId="1" applyFont="1" applyFill="1" applyAlignment="1">
      <alignment vertical="top"/>
    </xf>
    <xf numFmtId="170" fontId="7" fillId="0" borderId="0" xfId="1" applyNumberFormat="1" applyFont="1" applyFill="1" applyAlignment="1">
      <alignment horizontal="right" vertical="top"/>
    </xf>
    <xf numFmtId="170" fontId="7" fillId="0" borderId="0" xfId="1" applyNumberFormat="1" applyFont="1" applyAlignment="1">
      <alignment horizontal="right" vertical="top"/>
    </xf>
    <xf numFmtId="170" fontId="25" fillId="0" borderId="0" xfId="0" applyNumberFormat="1" applyFont="1" applyAlignment="1">
      <alignment vertical="center"/>
    </xf>
    <xf numFmtId="0" fontId="33" fillId="0" borderId="0" xfId="0" applyFont="1" applyAlignment="1">
      <alignment vertical="top"/>
    </xf>
    <xf numFmtId="0" fontId="3" fillId="0" borderId="0" xfId="0" applyFont="1" applyFill="1" applyBorder="1" applyAlignment="1">
      <alignment vertical="top"/>
    </xf>
    <xf numFmtId="170" fontId="6" fillId="0" borderId="0" xfId="1" applyNumberFormat="1" applyFont="1" applyFill="1" applyBorder="1" applyAlignment="1">
      <alignment horizontal="right" vertical="top"/>
    </xf>
    <xf numFmtId="3" fontId="6" fillId="0" borderId="0" xfId="0" applyNumberFormat="1" applyFont="1" applyBorder="1" applyAlignment="1">
      <alignment vertical="top"/>
    </xf>
    <xf numFmtId="0" fontId="6" fillId="3" borderId="0" xfId="0" applyFont="1" applyFill="1" applyBorder="1" applyAlignment="1">
      <alignment horizontal="left" vertical="top" wrapText="1"/>
    </xf>
    <xf numFmtId="0" fontId="6" fillId="0" borderId="0" xfId="0" applyFont="1" applyFill="1" applyBorder="1" applyAlignment="1">
      <alignment horizontal="center" vertical="top"/>
    </xf>
    <xf numFmtId="170" fontId="4" fillId="4" borderId="0" xfId="1" applyNumberFormat="1" applyFont="1" applyFill="1" applyBorder="1" applyAlignment="1">
      <alignment horizontal="right" vertical="top"/>
    </xf>
    <xf numFmtId="0" fontId="6" fillId="0" borderId="0" xfId="14" applyFont="1" applyFill="1" applyBorder="1" applyAlignment="1">
      <alignment horizontal="center" vertical="top"/>
    </xf>
    <xf numFmtId="3" fontId="6" fillId="0" borderId="0" xfId="0" applyNumberFormat="1" applyFont="1" applyFill="1" applyBorder="1" applyAlignment="1">
      <alignment vertical="top"/>
    </xf>
    <xf numFmtId="0" fontId="6" fillId="0" borderId="0" xfId="0" applyFont="1" applyFill="1" applyBorder="1" applyAlignment="1">
      <alignment horizontal="left" vertical="top" wrapText="1"/>
    </xf>
    <xf numFmtId="170" fontId="6" fillId="3" borderId="0" xfId="1" applyNumberFormat="1" applyFont="1" applyFill="1" applyBorder="1" applyAlignment="1">
      <alignment horizontal="right" vertical="top"/>
    </xf>
    <xf numFmtId="170" fontId="6" fillId="4" borderId="0" xfId="1" applyNumberFormat="1" applyFont="1" applyFill="1" applyBorder="1" applyAlignment="1">
      <alignment horizontal="right" vertical="top"/>
    </xf>
    <xf numFmtId="3" fontId="6" fillId="3" borderId="0" xfId="0" applyNumberFormat="1" applyFont="1" applyFill="1" applyBorder="1" applyAlignment="1">
      <alignment vertical="top"/>
    </xf>
    <xf numFmtId="0" fontId="11" fillId="0" borderId="0" xfId="0" applyFont="1" applyFill="1" applyBorder="1" applyAlignment="1">
      <alignment horizontal="center"/>
    </xf>
    <xf numFmtId="0" fontId="11" fillId="4" borderId="0" xfId="0" applyFont="1" applyFill="1" applyBorder="1" applyAlignment="1">
      <alignment horizontal="center"/>
    </xf>
    <xf numFmtId="0" fontId="11" fillId="3" borderId="0" xfId="0" applyFont="1" applyFill="1" applyBorder="1" applyAlignment="1">
      <alignment horizontal="center"/>
    </xf>
    <xf numFmtId="170" fontId="4" fillId="0" borderId="0" xfId="1" applyNumberFormat="1" applyFont="1" applyFill="1" applyBorder="1" applyAlignment="1">
      <alignment horizontal="right" vertical="top"/>
    </xf>
    <xf numFmtId="3" fontId="5" fillId="0" borderId="0" xfId="0" applyNumberFormat="1" applyFont="1" applyFill="1" applyBorder="1" applyAlignment="1">
      <alignment vertical="top"/>
    </xf>
    <xf numFmtId="0" fontId="4" fillId="0" borderId="0" xfId="4" applyFont="1" applyFill="1" applyBorder="1" applyAlignment="1" applyProtection="1">
      <alignment vertical="top" wrapText="1"/>
    </xf>
    <xf numFmtId="0" fontId="4" fillId="0" borderId="0" xfId="4" applyFont="1" applyFill="1" applyBorder="1" applyAlignment="1" applyProtection="1">
      <alignment horizontal="center" vertical="top"/>
    </xf>
    <xf numFmtId="171" fontId="11" fillId="3" borderId="0" xfId="0" applyNumberFormat="1" applyFont="1" applyFill="1" applyBorder="1" applyAlignment="1">
      <alignment horizontal="center" vertical="center"/>
    </xf>
    <xf numFmtId="3" fontId="28" fillId="0" borderId="0" xfId="0" applyNumberFormat="1" applyFont="1" applyAlignment="1">
      <alignment vertical="center"/>
    </xf>
    <xf numFmtId="0" fontId="7" fillId="0" borderId="0" xfId="0" applyFont="1" applyFill="1" applyBorder="1" applyAlignment="1">
      <alignment horizontal="left" vertical="top" wrapText="1"/>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170" fontId="29" fillId="0" borderId="0" xfId="1" applyNumberFormat="1" applyFont="1" applyAlignment="1">
      <alignment horizontal="right" vertical="top"/>
    </xf>
    <xf numFmtId="1" fontId="28" fillId="0" borderId="0" xfId="0" applyNumberFormat="1" applyFont="1" applyAlignment="1">
      <alignment vertical="top"/>
    </xf>
    <xf numFmtId="3" fontId="6" fillId="0" borderId="3" xfId="9" applyNumberFormat="1" applyFont="1" applyFill="1" applyBorder="1" applyAlignment="1">
      <alignment vertical="top"/>
    </xf>
    <xf numFmtId="3" fontId="6" fillId="0" borderId="3" xfId="3" applyNumberFormat="1" applyFont="1" applyFill="1" applyBorder="1" applyAlignment="1">
      <alignment horizontal="right" vertical="top" wrapText="1"/>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28" fillId="0" borderId="0" xfId="0" applyFont="1" applyFill="1" applyBorder="1"/>
    <xf numFmtId="0" fontId="28" fillId="0" borderId="0" xfId="0" applyFont="1"/>
    <xf numFmtId="3" fontId="28" fillId="0" borderId="0" xfId="0" applyNumberFormat="1" applyFont="1"/>
    <xf numFmtId="0" fontId="28" fillId="0" borderId="0" xfId="0" applyFont="1" applyAlignment="1">
      <alignment horizontal="left"/>
    </xf>
    <xf numFmtId="168" fontId="28" fillId="0" borderId="0" xfId="1" applyNumberFormat="1" applyFont="1" applyFill="1" applyBorder="1"/>
    <xf numFmtId="168" fontId="29" fillId="0" borderId="0" xfId="1" applyNumberFormat="1" applyFont="1" applyFill="1" applyBorder="1"/>
    <xf numFmtId="3" fontId="6" fillId="0" borderId="2" xfId="0" applyNumberFormat="1" applyFont="1" applyFill="1" applyBorder="1" applyAlignment="1">
      <alignment horizontal="center" vertical="top"/>
    </xf>
    <xf numFmtId="3" fontId="6" fillId="0" borderId="2" xfId="1" applyNumberFormat="1" applyFont="1" applyFill="1" applyBorder="1" applyAlignment="1">
      <alignment vertical="top"/>
    </xf>
    <xf numFmtId="0" fontId="6" fillId="0" borderId="2" xfId="2" applyFont="1" applyFill="1" applyBorder="1" applyAlignment="1">
      <alignment vertical="top" wrapText="1"/>
    </xf>
    <xf numFmtId="0" fontId="7" fillId="0" borderId="2" xfId="2" applyFont="1" applyFill="1" applyBorder="1" applyAlignment="1">
      <alignment horizontal="left" vertical="top"/>
    </xf>
    <xf numFmtId="0" fontId="34" fillId="0" borderId="0" xfId="0" applyFont="1" applyFill="1" applyBorder="1"/>
    <xf numFmtId="170" fontId="4" fillId="0" borderId="0" xfId="0" applyNumberFormat="1" applyFont="1" applyFill="1" applyBorder="1" applyAlignment="1">
      <alignment horizontal="right" vertical="top"/>
    </xf>
    <xf numFmtId="3" fontId="4" fillId="0" borderId="0" xfId="0" applyNumberFormat="1" applyFont="1" applyFill="1" applyBorder="1" applyAlignment="1">
      <alignment horizontal="center" vertical="top"/>
    </xf>
    <xf numFmtId="3" fontId="6" fillId="0" borderId="0" xfId="1" applyNumberFormat="1" applyFont="1" applyFill="1" applyBorder="1" applyAlignment="1">
      <alignment vertical="top"/>
    </xf>
    <xf numFmtId="0" fontId="5" fillId="0" borderId="0" xfId="2" applyFont="1" applyFill="1" applyBorder="1" applyAlignment="1">
      <alignment horizontal="left" vertical="top"/>
    </xf>
    <xf numFmtId="170" fontId="4" fillId="20" borderId="0" xfId="0" applyNumberFormat="1" applyFont="1" applyFill="1" applyBorder="1" applyAlignment="1">
      <alignment horizontal="right" vertical="top"/>
    </xf>
    <xf numFmtId="3" fontId="4" fillId="20" borderId="0" xfId="0" applyNumberFormat="1" applyFont="1" applyFill="1" applyBorder="1" applyAlignment="1">
      <alignment horizontal="center" vertical="top"/>
    </xf>
    <xf numFmtId="3" fontId="4" fillId="20" borderId="0" xfId="9" applyNumberFormat="1" applyFont="1" applyFill="1" applyBorder="1" applyAlignment="1">
      <alignment vertical="top"/>
    </xf>
    <xf numFmtId="0" fontId="4" fillId="20" borderId="0" xfId="2" applyFont="1" applyFill="1" applyBorder="1" applyAlignment="1">
      <alignment vertical="top" wrapText="1"/>
    </xf>
    <xf numFmtId="0" fontId="5" fillId="20" borderId="0" xfId="2" applyFont="1" applyFill="1" applyBorder="1" applyAlignment="1">
      <alignment horizontal="left" vertical="top"/>
    </xf>
    <xf numFmtId="3" fontId="6" fillId="0" borderId="0" xfId="0" applyNumberFormat="1" applyFont="1" applyFill="1" applyBorder="1" applyAlignment="1">
      <alignment horizontal="center" vertical="top"/>
    </xf>
    <xf numFmtId="0" fontId="7" fillId="0" borderId="0" xfId="2" applyFont="1" applyFill="1" applyBorder="1" applyAlignment="1">
      <alignment horizontal="left" vertical="top"/>
    </xf>
    <xf numFmtId="3" fontId="4" fillId="0" borderId="0" xfId="9" applyNumberFormat="1" applyFont="1" applyFill="1" applyBorder="1" applyAlignment="1">
      <alignment vertical="top"/>
    </xf>
    <xf numFmtId="0" fontId="4" fillId="0" borderId="0" xfId="2" applyFont="1" applyFill="1" applyBorder="1" applyAlignment="1">
      <alignment vertical="top" wrapText="1"/>
    </xf>
    <xf numFmtId="3" fontId="4" fillId="0" borderId="0" xfId="1" applyNumberFormat="1" applyFont="1" applyFill="1" applyBorder="1" applyAlignment="1">
      <alignment vertical="top"/>
    </xf>
    <xf numFmtId="0" fontId="35" fillId="0" borderId="0" xfId="0" applyFont="1" applyFill="1" applyBorder="1" applyAlignment="1">
      <alignment horizontal="center" vertical="center"/>
    </xf>
    <xf numFmtId="166" fontId="3" fillId="0" borderId="0" xfId="0" applyNumberFormat="1" applyFont="1" applyAlignment="1">
      <alignment vertical="top"/>
    </xf>
    <xf numFmtId="165" fontId="4" fillId="0" borderId="0" xfId="7" applyNumberFormat="1" applyFont="1" applyFill="1" applyBorder="1" applyAlignment="1">
      <alignment horizontal="right" vertical="top"/>
    </xf>
    <xf numFmtId="170" fontId="4" fillId="0" borderId="0" xfId="13" applyNumberFormat="1" applyFont="1" applyFill="1" applyBorder="1" applyAlignment="1">
      <alignment horizontal="right" vertical="center" wrapText="1"/>
    </xf>
    <xf numFmtId="3" fontId="5" fillId="0" borderId="0" xfId="1" applyNumberFormat="1" applyFont="1" applyFill="1" applyBorder="1" applyAlignment="1">
      <alignment vertical="top"/>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11" fillId="3" borderId="0" xfId="0" applyFont="1" applyFill="1" applyBorder="1" applyAlignment="1">
      <alignment horizontal="center" vertical="center"/>
    </xf>
    <xf numFmtId="0" fontId="11" fillId="3" borderId="0" xfId="0" applyFont="1" applyFill="1" applyBorder="1" applyAlignment="1">
      <alignment horizontal="center" vertical="center" wrapText="1"/>
    </xf>
    <xf numFmtId="0" fontId="20" fillId="0" borderId="0" xfId="0" applyFont="1" applyFill="1" applyBorder="1"/>
    <xf numFmtId="0" fontId="28" fillId="0" borderId="0" xfId="0" applyFont="1" applyAlignment="1"/>
    <xf numFmtId="3" fontId="29" fillId="0" borderId="0" xfId="0" applyNumberFormat="1" applyFont="1" applyFill="1" applyBorder="1"/>
    <xf numFmtId="0" fontId="6" fillId="0" borderId="2" xfId="2" applyFont="1" applyFill="1" applyBorder="1" applyAlignment="1">
      <alignment vertical="top"/>
    </xf>
    <xf numFmtId="3" fontId="36" fillId="0" borderId="0" xfId="0" applyNumberFormat="1" applyFont="1" applyFill="1" applyBorder="1" applyAlignment="1">
      <alignment horizontal="center" vertical="center"/>
    </xf>
    <xf numFmtId="0" fontId="37" fillId="0" borderId="0" xfId="2" applyFont="1" applyFill="1" applyBorder="1" applyAlignment="1">
      <alignment vertical="top"/>
    </xf>
    <xf numFmtId="3" fontId="28" fillId="0" borderId="0" xfId="0" applyNumberFormat="1" applyFont="1" applyFill="1" applyBorder="1"/>
    <xf numFmtId="168" fontId="28" fillId="0" borderId="0" xfId="0" applyNumberFormat="1" applyFont="1" applyFill="1" applyBorder="1"/>
    <xf numFmtId="168" fontId="29" fillId="0" borderId="0" xfId="0" applyNumberFormat="1" applyFont="1" applyFill="1" applyBorder="1"/>
    <xf numFmtId="0" fontId="5" fillId="22" borderId="0" xfId="2" quotePrefix="1" applyFont="1" applyFill="1" applyBorder="1" applyAlignment="1">
      <alignment horizontal="left" vertical="top"/>
    </xf>
    <xf numFmtId="0" fontId="4" fillId="22" borderId="0" xfId="2" applyFont="1" applyFill="1" applyBorder="1" applyAlignment="1">
      <alignment vertical="top"/>
    </xf>
    <xf numFmtId="3" fontId="4" fillId="22" borderId="0" xfId="1" applyNumberFormat="1" applyFont="1" applyFill="1" applyBorder="1" applyAlignment="1">
      <alignment vertical="top"/>
    </xf>
    <xf numFmtId="3" fontId="6" fillId="22" borderId="0" xfId="0" applyNumberFormat="1" applyFont="1" applyFill="1" applyBorder="1" applyAlignment="1">
      <alignment horizontal="center" vertical="top"/>
    </xf>
    <xf numFmtId="170" fontId="4" fillId="22" borderId="0" xfId="0" applyNumberFormat="1" applyFont="1" applyFill="1" applyBorder="1" applyAlignment="1">
      <alignment horizontal="right" vertical="top"/>
    </xf>
    <xf numFmtId="0" fontId="5" fillId="22" borderId="0" xfId="0" applyFont="1" applyFill="1" applyAlignment="1">
      <alignment vertical="center"/>
    </xf>
    <xf numFmtId="170" fontId="6" fillId="0" borderId="0" xfId="0" applyNumberFormat="1" applyFont="1" applyFill="1" applyBorder="1" applyAlignment="1">
      <alignment horizontal="right" vertical="top"/>
    </xf>
    <xf numFmtId="170" fontId="6" fillId="0" borderId="2" xfId="0" applyNumberFormat="1" applyFont="1" applyFill="1" applyBorder="1" applyAlignment="1">
      <alignment horizontal="right" vertical="top"/>
    </xf>
    <xf numFmtId="3" fontId="5" fillId="0" borderId="0" xfId="1" applyNumberFormat="1" applyFont="1"/>
    <xf numFmtId="3" fontId="7" fillId="0" borderId="0" xfId="1" applyNumberFormat="1" applyFont="1"/>
    <xf numFmtId="3" fontId="5" fillId="22" borderId="0" xfId="1" applyNumberFormat="1" applyFont="1" applyFill="1"/>
    <xf numFmtId="3" fontId="5" fillId="22" borderId="0" xfId="1" applyNumberFormat="1" applyFont="1" applyFill="1" applyBorder="1"/>
    <xf numFmtId="3" fontId="7" fillId="0" borderId="2" xfId="1" applyNumberFormat="1" applyFont="1" applyBorder="1"/>
    <xf numFmtId="0" fontId="7" fillId="0" borderId="0" xfId="0" applyFont="1" applyAlignment="1">
      <alignment horizontal="justify" vertical="top"/>
    </xf>
    <xf numFmtId="0" fontId="7" fillId="3" borderId="0" xfId="0" applyFont="1" applyFill="1" applyBorder="1" applyAlignment="1">
      <alignment vertical="center"/>
    </xf>
    <xf numFmtId="0" fontId="7" fillId="0" borderId="0" xfId="0" applyFont="1" applyFill="1" applyBorder="1" applyAlignment="1">
      <alignment horizontal="justify" vertical="center" wrapText="1"/>
    </xf>
    <xf numFmtId="0" fontId="4" fillId="0" borderId="0" xfId="0" applyFont="1" applyFill="1" applyBorder="1" applyAlignment="1">
      <alignment horizontal="justify" vertical="center"/>
    </xf>
    <xf numFmtId="0" fontId="5" fillId="0" borderId="0" xfId="0" applyFont="1" applyFill="1" applyBorder="1" applyAlignment="1">
      <alignment horizontal="justify" vertical="center"/>
    </xf>
    <xf numFmtId="0" fontId="5" fillId="0" borderId="0" xfId="0" applyFont="1" applyFill="1" applyBorder="1" applyAlignment="1">
      <alignment horizontal="justify" vertical="center" wrapText="1"/>
    </xf>
    <xf numFmtId="0" fontId="7" fillId="0" borderId="0" xfId="0" applyFont="1" applyFill="1" applyBorder="1" applyAlignment="1">
      <alignment horizontal="justify" vertical="center"/>
    </xf>
    <xf numFmtId="0" fontId="7" fillId="3" borderId="0" xfId="0" applyFont="1" applyFill="1" applyBorder="1" applyAlignment="1">
      <alignment horizontal="justify" vertical="center" wrapText="1"/>
    </xf>
    <xf numFmtId="0" fontId="7" fillId="3" borderId="0" xfId="0" applyFont="1" applyFill="1" applyBorder="1" applyAlignment="1">
      <alignment horizontal="justify" vertical="center"/>
    </xf>
    <xf numFmtId="165" fontId="7" fillId="0" borderId="2" xfId="0" applyNumberFormat="1" applyFont="1" applyFill="1" applyBorder="1" applyAlignment="1">
      <alignment horizontal="right" vertical="top"/>
    </xf>
    <xf numFmtId="164" fontId="4" fillId="0" borderId="2" xfId="1" applyNumberFormat="1" applyFont="1" applyFill="1" applyBorder="1" applyAlignment="1">
      <alignment vertical="top"/>
    </xf>
    <xf numFmtId="0" fontId="7" fillId="0" borderId="2" xfId="0" applyFont="1" applyFill="1" applyBorder="1" applyAlignment="1">
      <alignment horizontal="justify" vertical="center" wrapText="1"/>
    </xf>
    <xf numFmtId="0" fontId="4" fillId="0" borderId="2" xfId="0" applyFont="1" applyFill="1" applyBorder="1" applyAlignment="1">
      <alignment horizontal="justify" vertical="center"/>
    </xf>
    <xf numFmtId="0" fontId="4" fillId="0" borderId="0" xfId="2" applyFont="1" applyFill="1" applyBorder="1" applyAlignment="1">
      <alignment horizontal="left" vertical="top"/>
    </xf>
    <xf numFmtId="172" fontId="5" fillId="0" borderId="0" xfId="1" applyNumberFormat="1" applyFont="1" applyFill="1" applyBorder="1" applyAlignment="1">
      <alignment vertical="center"/>
    </xf>
    <xf numFmtId="172" fontId="7" fillId="3" borderId="0" xfId="1" applyNumberFormat="1" applyFont="1" applyFill="1" applyBorder="1" applyAlignment="1">
      <alignment vertical="center"/>
    </xf>
    <xf numFmtId="172" fontId="7" fillId="0" borderId="0" xfId="1" applyNumberFormat="1" applyFont="1" applyFill="1" applyBorder="1" applyAlignment="1">
      <alignment vertical="center"/>
    </xf>
    <xf numFmtId="172" fontId="7" fillId="0" borderId="2" xfId="1" applyNumberFormat="1" applyFont="1" applyFill="1" applyBorder="1" applyAlignment="1">
      <alignment vertical="center"/>
    </xf>
    <xf numFmtId="0" fontId="0" fillId="0" borderId="0" xfId="0" applyFill="1"/>
    <xf numFmtId="172" fontId="5" fillId="22" borderId="0" xfId="1" applyNumberFormat="1" applyFont="1" applyFill="1" applyBorder="1" applyAlignment="1">
      <alignment vertical="center"/>
    </xf>
    <xf numFmtId="164" fontId="4" fillId="22" borderId="0" xfId="1" applyNumberFormat="1" applyFont="1" applyFill="1" applyBorder="1" applyAlignment="1">
      <alignment vertical="top"/>
    </xf>
    <xf numFmtId="165" fontId="5" fillId="22" borderId="0" xfId="0" applyNumberFormat="1" applyFont="1" applyFill="1" applyBorder="1" applyAlignment="1">
      <alignment horizontal="right" vertical="top"/>
    </xf>
    <xf numFmtId="168" fontId="5" fillId="22" borderId="0" xfId="1" applyNumberFormat="1" applyFont="1" applyFill="1" applyBorder="1" applyAlignment="1">
      <alignment vertical="center"/>
    </xf>
    <xf numFmtId="0" fontId="28" fillId="0" borderId="0" xfId="0" applyFont="1" applyFill="1" applyAlignment="1">
      <alignment vertical="center"/>
    </xf>
    <xf numFmtId="0" fontId="7" fillId="0" borderId="0" xfId="0" applyFont="1" applyFill="1" applyBorder="1" applyAlignment="1">
      <alignment vertical="center"/>
    </xf>
    <xf numFmtId="0" fontId="7" fillId="0" borderId="0" xfId="0" applyFont="1" applyFill="1" applyAlignment="1">
      <alignment vertical="top"/>
    </xf>
    <xf numFmtId="0" fontId="18" fillId="0" borderId="0" xfId="0" applyFont="1"/>
    <xf numFmtId="0" fontId="18" fillId="0" borderId="0" xfId="0" applyFont="1" applyAlignment="1">
      <alignment horizontal="left"/>
    </xf>
    <xf numFmtId="0" fontId="18" fillId="0" borderId="0" xfId="0" applyNumberFormat="1" applyFont="1"/>
    <xf numFmtId="172" fontId="0" fillId="0" borderId="0" xfId="0" applyNumberFormat="1"/>
    <xf numFmtId="172" fontId="3" fillId="0" borderId="0" xfId="0" applyNumberFormat="1" applyFont="1" applyAlignment="1">
      <alignment vertical="top"/>
    </xf>
    <xf numFmtId="168" fontId="29" fillId="0" borderId="0" xfId="1" applyNumberFormat="1" applyFont="1" applyAlignment="1">
      <alignment vertical="top"/>
    </xf>
    <xf numFmtId="168" fontId="38" fillId="0" borderId="0" xfId="1" applyNumberFormat="1" applyFont="1" applyBorder="1"/>
    <xf numFmtId="168" fontId="39" fillId="0" borderId="0" xfId="1" applyNumberFormat="1" applyFont="1" applyBorder="1"/>
    <xf numFmtId="0" fontId="7" fillId="0" borderId="0" xfId="0" applyFont="1" applyFill="1" applyAlignment="1">
      <alignment vertical="center" wrapText="1"/>
    </xf>
    <xf numFmtId="0" fontId="0" fillId="0" borderId="0" xfId="0" applyFill="1" applyAlignment="1"/>
    <xf numFmtId="0" fontId="7" fillId="3" borderId="0" xfId="0" applyFont="1" applyFill="1" applyBorder="1" applyAlignment="1">
      <alignment vertical="justify" wrapText="1"/>
    </xf>
    <xf numFmtId="0" fontId="7" fillId="0" borderId="0" xfId="0" applyFont="1" applyAlignment="1">
      <alignment vertical="center"/>
    </xf>
    <xf numFmtId="0" fontId="7" fillId="0" borderId="0" xfId="0" applyFont="1" applyFill="1" applyAlignment="1">
      <alignment vertical="center"/>
    </xf>
    <xf numFmtId="170" fontId="5" fillId="0" borderId="0" xfId="0" applyNumberFormat="1" applyFont="1" applyFill="1" applyBorder="1" applyAlignment="1">
      <alignment horizontal="right" vertical="top"/>
    </xf>
    <xf numFmtId="170" fontId="5" fillId="22" borderId="0" xfId="0" applyNumberFormat="1" applyFont="1" applyFill="1" applyBorder="1" applyAlignment="1">
      <alignment horizontal="right" vertical="top"/>
    </xf>
    <xf numFmtId="170" fontId="7" fillId="0" borderId="0" xfId="0" applyNumberFormat="1" applyFont="1" applyFill="1" applyBorder="1" applyAlignment="1">
      <alignment horizontal="right" vertical="top"/>
    </xf>
    <xf numFmtId="170" fontId="7" fillId="0" borderId="0" xfId="1" applyNumberFormat="1" applyFont="1" applyFill="1" applyBorder="1" applyAlignment="1">
      <alignment vertical="center"/>
    </xf>
    <xf numFmtId="170" fontId="5" fillId="22" borderId="0" xfId="0" applyNumberFormat="1" applyFont="1" applyFill="1" applyBorder="1" applyAlignment="1">
      <alignment horizontal="right" vertical="center"/>
    </xf>
    <xf numFmtId="170" fontId="7" fillId="0" borderId="2" xfId="0" applyNumberFormat="1" applyFont="1" applyFill="1" applyBorder="1" applyAlignment="1">
      <alignment horizontal="right" vertical="top"/>
    </xf>
    <xf numFmtId="0" fontId="4" fillId="0" borderId="0" xfId="0" applyFont="1" applyFill="1" applyBorder="1" applyAlignment="1">
      <alignment horizontal="justify" vertical="center" wrapText="1"/>
    </xf>
    <xf numFmtId="0" fontId="6" fillId="3" borderId="2" xfId="7" applyFont="1" applyFill="1" applyBorder="1" applyAlignment="1"/>
    <xf numFmtId="0" fontId="6" fillId="3" borderId="2" xfId="557" applyFont="1" applyFill="1" applyBorder="1" applyAlignment="1">
      <alignment vertical="center"/>
    </xf>
    <xf numFmtId="170" fontId="6" fillId="3" borderId="2" xfId="8" applyNumberFormat="1" applyFont="1" applyFill="1" applyBorder="1" applyAlignment="1">
      <alignment horizontal="right"/>
    </xf>
    <xf numFmtId="170" fontId="6" fillId="3" borderId="2" xfId="556" applyNumberFormat="1" applyFont="1" applyFill="1" applyBorder="1" applyAlignment="1">
      <alignment horizontal="right"/>
    </xf>
    <xf numFmtId="164" fontId="4" fillId="22" borderId="0" xfId="1" applyNumberFormat="1" applyFont="1" applyFill="1" applyBorder="1" applyAlignment="1">
      <alignment vertical="top" wrapText="1"/>
    </xf>
    <xf numFmtId="0" fontId="7" fillId="22" borderId="0" xfId="0" applyFont="1" applyFill="1" applyBorder="1" applyAlignment="1">
      <alignment vertical="top"/>
    </xf>
    <xf numFmtId="0" fontId="6" fillId="22" borderId="0" xfId="2" applyFont="1" applyFill="1" applyBorder="1" applyAlignment="1">
      <alignment horizontal="left" vertical="top" wrapText="1"/>
    </xf>
    <xf numFmtId="164" fontId="6" fillId="22" borderId="0" xfId="1" applyNumberFormat="1" applyFont="1" applyFill="1" applyBorder="1" applyAlignment="1">
      <alignment vertical="top" wrapText="1"/>
    </xf>
    <xf numFmtId="165" fontId="7" fillId="22" borderId="0" xfId="0" applyNumberFormat="1" applyFont="1" applyFill="1" applyBorder="1" applyAlignment="1">
      <alignment horizontal="right" vertical="top"/>
    </xf>
    <xf numFmtId="0" fontId="28" fillId="0" borderId="0" xfId="0" applyFont="1" applyAlignment="1">
      <alignment wrapText="1"/>
    </xf>
    <xf numFmtId="43" fontId="5" fillId="0" borderId="0" xfId="1" applyFont="1" applyFill="1" applyBorder="1" applyAlignment="1">
      <alignment vertical="top" wrapText="1"/>
    </xf>
    <xf numFmtId="0" fontId="3" fillId="0" borderId="0" xfId="0" applyFont="1" applyAlignment="1">
      <alignment vertical="center"/>
    </xf>
    <xf numFmtId="0" fontId="20" fillId="0" borderId="0" xfId="0" applyFont="1" applyFill="1" applyBorder="1" applyAlignment="1">
      <alignment vertical="center"/>
    </xf>
    <xf numFmtId="0" fontId="28" fillId="0" borderId="0" xfId="0" applyFont="1" applyFill="1" applyBorder="1" applyAlignment="1">
      <alignment vertical="center"/>
    </xf>
    <xf numFmtId="0" fontId="3" fillId="0" borderId="0" xfId="0" applyFont="1" applyFill="1" applyAlignment="1">
      <alignment vertical="center"/>
    </xf>
    <xf numFmtId="0" fontId="7" fillId="0" borderId="0" xfId="0" applyFont="1" applyFill="1" applyBorder="1" applyAlignment="1">
      <alignment horizontal="left" vertical="top" wrapText="1"/>
    </xf>
    <xf numFmtId="0" fontId="7" fillId="0" borderId="0" xfId="0" applyFont="1" applyBorder="1" applyAlignment="1">
      <alignment horizontal="left" vertical="top" wrapText="1"/>
    </xf>
    <xf numFmtId="0" fontId="7" fillId="0" borderId="0" xfId="0" applyFont="1" applyBorder="1" applyAlignment="1">
      <alignment horizontal="left" vertical="center" wrapText="1"/>
    </xf>
    <xf numFmtId="0" fontId="25" fillId="2" borderId="0" xfId="0" applyFont="1" applyFill="1" applyAlignment="1">
      <alignment horizontal="center" vertical="top" wrapText="1"/>
    </xf>
    <xf numFmtId="0" fontId="3" fillId="2" borderId="0" xfId="0" applyFont="1" applyFill="1" applyAlignment="1">
      <alignment vertical="center" wrapText="1"/>
    </xf>
    <xf numFmtId="0" fontId="11" fillId="3" borderId="0"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2" xfId="0" applyFont="1" applyFill="1" applyBorder="1" applyAlignment="1">
      <alignment horizontal="center" vertical="top"/>
    </xf>
    <xf numFmtId="0" fontId="11" fillId="3" borderId="0" xfId="0" applyFont="1" applyFill="1" applyBorder="1" applyAlignment="1">
      <alignment horizontal="center" vertical="center" wrapText="1"/>
    </xf>
    <xf numFmtId="0" fontId="6" fillId="0" borderId="6" xfId="0" applyFont="1" applyFill="1" applyBorder="1" applyAlignment="1">
      <alignment horizontal="left" vertical="top" wrapText="1"/>
    </xf>
    <xf numFmtId="0" fontId="6" fillId="0" borderId="6" xfId="0" applyFont="1" applyFill="1" applyBorder="1" applyAlignment="1">
      <alignment horizontal="left" vertical="top"/>
    </xf>
    <xf numFmtId="0" fontId="27" fillId="3" borderId="0" xfId="558" applyFont="1" applyFill="1" applyBorder="1" applyAlignment="1" applyProtection="1">
      <alignment horizontal="center" vertical="center"/>
    </xf>
    <xf numFmtId="0" fontId="27" fillId="3" borderId="2" xfId="558" applyFont="1" applyFill="1" applyBorder="1" applyAlignment="1" applyProtection="1">
      <alignment horizontal="center" vertical="center"/>
    </xf>
    <xf numFmtId="0" fontId="6" fillId="3" borderId="0" xfId="7" applyFont="1" applyFill="1" applyBorder="1" applyAlignment="1">
      <alignment horizontal="justify" vertical="top" wrapText="1"/>
    </xf>
    <xf numFmtId="0" fontId="0" fillId="0" borderId="0" xfId="0" applyAlignment="1">
      <alignment horizontal="justify" vertical="top" wrapText="1"/>
    </xf>
    <xf numFmtId="0" fontId="25" fillId="19" borderId="0" xfId="0" applyFont="1" applyFill="1" applyAlignment="1">
      <alignment horizontal="center" vertical="center" wrapText="1"/>
    </xf>
    <xf numFmtId="0" fontId="3" fillId="19" borderId="0" xfId="0" applyFont="1" applyFill="1" applyAlignment="1">
      <alignment horizontal="left" vertical="center" wrapText="1"/>
    </xf>
    <xf numFmtId="0" fontId="11" fillId="3" borderId="5" xfId="0" applyFont="1" applyFill="1" applyBorder="1" applyAlignment="1">
      <alignment horizontal="center" vertical="center" wrapText="1"/>
    </xf>
    <xf numFmtId="0" fontId="11" fillId="3" borderId="0" xfId="0" applyFont="1" applyFill="1" applyBorder="1" applyAlignment="1">
      <alignment vertical="center"/>
    </xf>
    <xf numFmtId="0" fontId="11" fillId="3" borderId="2" xfId="0" applyFont="1" applyFill="1" applyBorder="1" applyAlignment="1">
      <alignment vertical="center"/>
    </xf>
    <xf numFmtId="0" fontId="7" fillId="0" borderId="0" xfId="0" applyFont="1" applyAlignment="1">
      <alignment horizontal="left" vertical="center"/>
    </xf>
    <xf numFmtId="0" fontId="27" fillId="3" borderId="0" xfId="0" applyFont="1" applyFill="1" applyBorder="1" applyAlignment="1">
      <alignment horizontal="center" vertical="center"/>
    </xf>
    <xf numFmtId="0" fontId="27" fillId="3" borderId="2" xfId="0" applyFont="1" applyFill="1" applyBorder="1" applyAlignment="1">
      <alignment horizontal="center" vertical="center"/>
    </xf>
    <xf numFmtId="0" fontId="7" fillId="0" borderId="0" xfId="0" applyFont="1" applyBorder="1" applyAlignment="1">
      <alignment horizontal="left" vertical="top"/>
    </xf>
    <xf numFmtId="0" fontId="30" fillId="0" borderId="0" xfId="0" applyFont="1" applyAlignment="1">
      <alignment horizontal="left" vertical="center" wrapText="1"/>
    </xf>
    <xf numFmtId="0" fontId="6" fillId="0" borderId="6" xfId="0" applyFont="1" applyBorder="1" applyAlignment="1">
      <alignment horizontal="left" vertical="top" wrapText="1"/>
    </xf>
    <xf numFmtId="0" fontId="6" fillId="0" borderId="6" xfId="0" applyFont="1" applyBorder="1" applyAlignment="1">
      <alignment horizontal="left" vertical="top"/>
    </xf>
    <xf numFmtId="0" fontId="25" fillId="2" borderId="0" xfId="0" applyFont="1" applyFill="1" applyAlignment="1">
      <alignment horizontal="center" vertical="center" wrapText="1"/>
    </xf>
    <xf numFmtId="0" fontId="27" fillId="0" borderId="0" xfId="0" applyFont="1" applyFill="1" applyBorder="1" applyAlignment="1">
      <alignment horizontal="center" vertical="center"/>
    </xf>
    <xf numFmtId="0" fontId="27" fillId="0" borderId="2" xfId="0" applyFont="1" applyFill="1" applyBorder="1" applyAlignment="1">
      <alignment horizontal="center" vertical="center"/>
    </xf>
    <xf numFmtId="0" fontId="11" fillId="0" borderId="0" xfId="0" applyFont="1" applyFill="1" applyBorder="1" applyAlignment="1">
      <alignment horizontal="center" vertical="center"/>
    </xf>
    <xf numFmtId="0" fontId="11" fillId="0" borderId="2" xfId="0" applyFont="1" applyFill="1" applyBorder="1" applyAlignment="1">
      <alignment horizontal="center" vertical="center"/>
    </xf>
    <xf numFmtId="0" fontId="5" fillId="22" borderId="0" xfId="0" applyFont="1" applyFill="1" applyBorder="1" applyAlignment="1">
      <alignment horizontal="justify" vertical="center" wrapText="1"/>
    </xf>
    <xf numFmtId="0" fontId="7" fillId="0" borderId="0" xfId="0" applyFont="1" applyAlignment="1">
      <alignment vertical="center"/>
    </xf>
    <xf numFmtId="0" fontId="7" fillId="3" borderId="0" xfId="0" applyFont="1" applyFill="1" applyBorder="1" applyAlignment="1">
      <alignment vertical="center" wrapText="1"/>
    </xf>
    <xf numFmtId="0" fontId="7" fillId="0" borderId="0" xfId="0" applyFont="1" applyFill="1" applyBorder="1" applyAlignment="1">
      <alignment vertical="center" wrapText="1"/>
    </xf>
    <xf numFmtId="0" fontId="7" fillId="3" borderId="0" xfId="0" applyFont="1" applyFill="1" applyBorder="1" applyAlignment="1">
      <alignment horizontal="left" vertical="center" wrapText="1"/>
    </xf>
    <xf numFmtId="0" fontId="7" fillId="3" borderId="0" xfId="0" applyFont="1" applyFill="1" applyBorder="1" applyAlignment="1">
      <alignment horizontal="left" vertical="justify" wrapText="1"/>
    </xf>
    <xf numFmtId="0" fontId="30" fillId="0" borderId="0" xfId="0" applyFont="1" applyAlignment="1">
      <alignment horizontal="justify" vertical="center" wrapText="1"/>
    </xf>
    <xf numFmtId="0" fontId="4" fillId="4" borderId="0" xfId="0" applyFont="1" applyFill="1" applyBorder="1" applyAlignment="1">
      <alignment horizontal="left" vertical="top" wrapText="1"/>
    </xf>
    <xf numFmtId="0" fontId="7" fillId="0" borderId="6" xfId="0" applyFont="1" applyBorder="1" applyAlignment="1">
      <alignment horizontal="left" vertical="top" wrapText="1"/>
    </xf>
    <xf numFmtId="0" fontId="7" fillId="0" borderId="0" xfId="0" applyFont="1" applyBorder="1" applyAlignment="1">
      <alignment horizontal="justify" vertical="top" wrapText="1"/>
    </xf>
    <xf numFmtId="0" fontId="4" fillId="22" borderId="0" xfId="0" applyFont="1" applyFill="1" applyBorder="1" applyAlignment="1">
      <alignment horizontal="left" vertical="top" wrapText="1"/>
    </xf>
    <xf numFmtId="0" fontId="4" fillId="4" borderId="0" xfId="14" applyFont="1" applyFill="1" applyBorder="1" applyAlignment="1">
      <alignment horizontal="left" vertical="top" wrapText="1"/>
    </xf>
    <xf numFmtId="0" fontId="11" fillId="0" borderId="0" xfId="0" applyFont="1" applyFill="1" applyBorder="1" applyAlignment="1">
      <alignment horizontal="left" vertical="center"/>
    </xf>
    <xf numFmtId="0" fontId="11" fillId="0" borderId="2" xfId="0" applyFont="1" applyFill="1" applyBorder="1" applyAlignment="1">
      <alignment horizontal="left" vertical="center"/>
    </xf>
    <xf numFmtId="0" fontId="27" fillId="0" borderId="0" xfId="0" applyFont="1" applyFill="1" applyBorder="1" applyAlignment="1">
      <alignment horizontal="center" vertical="center" wrapText="1"/>
    </xf>
    <xf numFmtId="0" fontId="27" fillId="0" borderId="2" xfId="0" applyFont="1" applyFill="1" applyBorder="1" applyAlignment="1">
      <alignment horizontal="center" vertical="center" wrapText="1"/>
    </xf>
    <xf numFmtId="0" fontId="7" fillId="0" borderId="5" xfId="0" applyFont="1" applyBorder="1" applyAlignment="1">
      <alignment horizontal="left" vertical="top" wrapText="1"/>
    </xf>
    <xf numFmtId="0" fontId="7" fillId="0" borderId="5" xfId="0" applyFont="1" applyBorder="1" applyAlignment="1">
      <alignment horizontal="left" vertical="top"/>
    </xf>
    <xf numFmtId="0" fontId="5" fillId="21" borderId="0" xfId="2" applyFont="1" applyFill="1" applyBorder="1" applyAlignment="1">
      <alignment horizontal="left" vertical="top"/>
    </xf>
    <xf numFmtId="0" fontId="5" fillId="20" borderId="0" xfId="2" applyFont="1" applyFill="1" applyBorder="1" applyAlignment="1">
      <alignment horizontal="left" vertical="top" wrapText="1"/>
    </xf>
    <xf numFmtId="0" fontId="7" fillId="3" borderId="0" xfId="0" applyFont="1" applyFill="1" applyBorder="1" applyAlignment="1">
      <alignment horizontal="justify" vertical="center" wrapText="1"/>
    </xf>
    <xf numFmtId="0" fontId="7" fillId="3" borderId="0" xfId="0" applyFont="1" applyFill="1" applyAlignment="1">
      <alignment horizontal="justify" vertical="center" wrapText="1"/>
    </xf>
    <xf numFmtId="0" fontId="5" fillId="0" borderId="0" xfId="0" applyFont="1" applyFill="1" applyBorder="1" applyAlignment="1">
      <alignment horizontal="justify" vertical="center" wrapText="1"/>
    </xf>
    <xf numFmtId="0" fontId="7" fillId="0" borderId="0" xfId="0" applyFont="1" applyBorder="1" applyAlignment="1">
      <alignment horizontal="left" vertical="center"/>
    </xf>
  </cellXfs>
  <cellStyles count="559">
    <cellStyle name="_x0008__x0002_" xfId="542"/>
    <cellStyle name="20% - Énfasis1 2" xfId="15"/>
    <cellStyle name="20% - Énfasis2 2" xfId="16"/>
    <cellStyle name="20% - Énfasis3 2" xfId="17"/>
    <cellStyle name="20% - Énfasis4 2" xfId="18"/>
    <cellStyle name="20% - Énfasis5 2" xfId="19"/>
    <cellStyle name="20% - Énfasis6 2" xfId="20"/>
    <cellStyle name="40% - Énfasis1 2" xfId="21"/>
    <cellStyle name="40% - Énfasis2 2" xfId="22"/>
    <cellStyle name="40% - Énfasis3 2" xfId="23"/>
    <cellStyle name="40% - Énfasis4 2" xfId="24"/>
    <cellStyle name="40% - Énfasis5 2" xfId="25"/>
    <cellStyle name="40% - Énfasis6 2" xfId="26"/>
    <cellStyle name="Hipervínculo 2" xfId="4"/>
    <cellStyle name="Hipervínculo 2 2" xfId="558"/>
    <cellStyle name="Millares" xfId="1" builtinId="3"/>
    <cellStyle name="Millares 10" xfId="27"/>
    <cellStyle name="Millares 10 2" xfId="28"/>
    <cellStyle name="Millares 100" xfId="29"/>
    <cellStyle name="Millares 101" xfId="30"/>
    <cellStyle name="Millares 102" xfId="31"/>
    <cellStyle name="Millares 103" xfId="32"/>
    <cellStyle name="Millares 104" xfId="33"/>
    <cellStyle name="Millares 105" xfId="34"/>
    <cellStyle name="Millares 106" xfId="35"/>
    <cellStyle name="Millares 107" xfId="36"/>
    <cellStyle name="Millares 108" xfId="37"/>
    <cellStyle name="Millares 109" xfId="38"/>
    <cellStyle name="Millares 11" xfId="39"/>
    <cellStyle name="Millares 110" xfId="40"/>
    <cellStyle name="Millares 111" xfId="41"/>
    <cellStyle name="Millares 112" xfId="42"/>
    <cellStyle name="Millares 113" xfId="43"/>
    <cellStyle name="Millares 114" xfId="44"/>
    <cellStyle name="Millares 115" xfId="45"/>
    <cellStyle name="Millares 116" xfId="46"/>
    <cellStyle name="Millares 117" xfId="47"/>
    <cellStyle name="Millares 118" xfId="48"/>
    <cellStyle name="Millares 119" xfId="49"/>
    <cellStyle name="Millares 12" xfId="50"/>
    <cellStyle name="Millares 120" xfId="51"/>
    <cellStyle name="Millares 121" xfId="52"/>
    <cellStyle name="Millares 122" xfId="53"/>
    <cellStyle name="Millares 123" xfId="54"/>
    <cellStyle name="Millares 124" xfId="55"/>
    <cellStyle name="Millares 125" xfId="56"/>
    <cellStyle name="Millares 126" xfId="57"/>
    <cellStyle name="Millares 127" xfId="58"/>
    <cellStyle name="Millares 128" xfId="59"/>
    <cellStyle name="Millares 129" xfId="60"/>
    <cellStyle name="Millares 13" xfId="61"/>
    <cellStyle name="Millares 130" xfId="62"/>
    <cellStyle name="Millares 131" xfId="63"/>
    <cellStyle name="Millares 132" xfId="64"/>
    <cellStyle name="Millares 132 2" xfId="65"/>
    <cellStyle name="Millares 133" xfId="66"/>
    <cellStyle name="Millares 134" xfId="67"/>
    <cellStyle name="Millares 135" xfId="68"/>
    <cellStyle name="Millares 136" xfId="69"/>
    <cellStyle name="Millares 137" xfId="70"/>
    <cellStyle name="Millares 138" xfId="71"/>
    <cellStyle name="Millares 139" xfId="72"/>
    <cellStyle name="Millares 14" xfId="73"/>
    <cellStyle name="Millares 140" xfId="74"/>
    <cellStyle name="Millares 141" xfId="75"/>
    <cellStyle name="Millares 142" xfId="76"/>
    <cellStyle name="Millares 143" xfId="77"/>
    <cellStyle name="Millares 144" xfId="78"/>
    <cellStyle name="Millares 145" xfId="79"/>
    <cellStyle name="Millares 146" xfId="80"/>
    <cellStyle name="Millares 147" xfId="81"/>
    <cellStyle name="Millares 148" xfId="82"/>
    <cellStyle name="Millares 149" xfId="83"/>
    <cellStyle name="Millares 15" xfId="84"/>
    <cellStyle name="Millares 150" xfId="85"/>
    <cellStyle name="Millares 151" xfId="86"/>
    <cellStyle name="Millares 151 2" xfId="87"/>
    <cellStyle name="Millares 152" xfId="88"/>
    <cellStyle name="Millares 153" xfId="89"/>
    <cellStyle name="Millares 153 2" xfId="90"/>
    <cellStyle name="Millares 154" xfId="91"/>
    <cellStyle name="Millares 155" xfId="92"/>
    <cellStyle name="Millares 156" xfId="93"/>
    <cellStyle name="Millares 157" xfId="94"/>
    <cellStyle name="Millares 158" xfId="95"/>
    <cellStyle name="Millares 159" xfId="96"/>
    <cellStyle name="Millares 16" xfId="97"/>
    <cellStyle name="Millares 160" xfId="98"/>
    <cellStyle name="Millares 161" xfId="99"/>
    <cellStyle name="Millares 162" xfId="100"/>
    <cellStyle name="Millares 163" xfId="101"/>
    <cellStyle name="Millares 164" xfId="102"/>
    <cellStyle name="Millares 165" xfId="103"/>
    <cellStyle name="Millares 166" xfId="104"/>
    <cellStyle name="Millares 167" xfId="105"/>
    <cellStyle name="Millares 168" xfId="106"/>
    <cellStyle name="Millares 169" xfId="107"/>
    <cellStyle name="Millares 17" xfId="108"/>
    <cellStyle name="Millares 170" xfId="109"/>
    <cellStyle name="Millares 171" xfId="110"/>
    <cellStyle name="Millares 172" xfId="111"/>
    <cellStyle name="Millares 173" xfId="112"/>
    <cellStyle name="Millares 174" xfId="113"/>
    <cellStyle name="Millares 175" xfId="114"/>
    <cellStyle name="Millares 176" xfId="115"/>
    <cellStyle name="Millares 177" xfId="116"/>
    <cellStyle name="Millares 178" xfId="117"/>
    <cellStyle name="Millares 179" xfId="118"/>
    <cellStyle name="Millares 18" xfId="119"/>
    <cellStyle name="Millares 180" xfId="120"/>
    <cellStyle name="Millares 181" xfId="121"/>
    <cellStyle name="Millares 182" xfId="122"/>
    <cellStyle name="Millares 183" xfId="123"/>
    <cellStyle name="Millares 184" xfId="124"/>
    <cellStyle name="Millares 185" xfId="125"/>
    <cellStyle name="Millares 186" xfId="126"/>
    <cellStyle name="Millares 187" xfId="127"/>
    <cellStyle name="Millares 188" xfId="128"/>
    <cellStyle name="Millares 189" xfId="129"/>
    <cellStyle name="Millares 19" xfId="130"/>
    <cellStyle name="Millares 190" xfId="131"/>
    <cellStyle name="Millares 191" xfId="132"/>
    <cellStyle name="Millares 192" xfId="133"/>
    <cellStyle name="Millares 193" xfId="134"/>
    <cellStyle name="Millares 194" xfId="135"/>
    <cellStyle name="Millares 195" xfId="136"/>
    <cellStyle name="Millares 196" xfId="137"/>
    <cellStyle name="Millares 197" xfId="138"/>
    <cellStyle name="Millares 198" xfId="139"/>
    <cellStyle name="Millares 199" xfId="140"/>
    <cellStyle name="Millares 2" xfId="5"/>
    <cellStyle name="Millares 2 2" xfId="9"/>
    <cellStyle name="Millares 2 2 2" xfId="537"/>
    <cellStyle name="Millares 2 2 3" xfId="552"/>
    <cellStyle name="Millares 2 3" xfId="11"/>
    <cellStyle name="Millares 2 4" xfId="539"/>
    <cellStyle name="Millares 2 5" xfId="544"/>
    <cellStyle name="Millares 20" xfId="141"/>
    <cellStyle name="Millares 200" xfId="142"/>
    <cellStyle name="Millares 201" xfId="143"/>
    <cellStyle name="Millares 202" xfId="144"/>
    <cellStyle name="Millares 203" xfId="145"/>
    <cellStyle name="Millares 204" xfId="146"/>
    <cellStyle name="Millares 205" xfId="147"/>
    <cellStyle name="Millares 206" xfId="148"/>
    <cellStyle name="Millares 207" xfId="149"/>
    <cellStyle name="Millares 208" xfId="150"/>
    <cellStyle name="Millares 209" xfId="151"/>
    <cellStyle name="Millares 21" xfId="152"/>
    <cellStyle name="Millares 210" xfId="153"/>
    <cellStyle name="Millares 211" xfId="154"/>
    <cellStyle name="Millares 212" xfId="155"/>
    <cellStyle name="Millares 213" xfId="156"/>
    <cellStyle name="Millares 214" xfId="157"/>
    <cellStyle name="Millares 215" xfId="158"/>
    <cellStyle name="Millares 216" xfId="159"/>
    <cellStyle name="Millares 217" xfId="160"/>
    <cellStyle name="Millares 218" xfId="161"/>
    <cellStyle name="Millares 219" xfId="162"/>
    <cellStyle name="Millares 22" xfId="163"/>
    <cellStyle name="Millares 220" xfId="164"/>
    <cellStyle name="Millares 221" xfId="165"/>
    <cellStyle name="Millares 222" xfId="166"/>
    <cellStyle name="Millares 223" xfId="167"/>
    <cellStyle name="Millares 224" xfId="168"/>
    <cellStyle name="Millares 225" xfId="169"/>
    <cellStyle name="Millares 226" xfId="170"/>
    <cellStyle name="Millares 227" xfId="171"/>
    <cellStyle name="Millares 228" xfId="172"/>
    <cellStyle name="Millares 229" xfId="173"/>
    <cellStyle name="Millares 23" xfId="174"/>
    <cellStyle name="Millares 230" xfId="175"/>
    <cellStyle name="Millares 231" xfId="176"/>
    <cellStyle name="Millares 232" xfId="177"/>
    <cellStyle name="Millares 233" xfId="178"/>
    <cellStyle name="Millares 234" xfId="179"/>
    <cellStyle name="Millares 235" xfId="180"/>
    <cellStyle name="Millares 236" xfId="181"/>
    <cellStyle name="Millares 237" xfId="182"/>
    <cellStyle name="Millares 238" xfId="531"/>
    <cellStyle name="Millares 24" xfId="183"/>
    <cellStyle name="Millares 25" xfId="184"/>
    <cellStyle name="Millares 26" xfId="185"/>
    <cellStyle name="Millares 27" xfId="186"/>
    <cellStyle name="Millares 28" xfId="187"/>
    <cellStyle name="Millares 29" xfId="188"/>
    <cellStyle name="Millares 3" xfId="189"/>
    <cellStyle name="Millares 3 2" xfId="190"/>
    <cellStyle name="Millares 3 2 2" xfId="191"/>
    <cellStyle name="Millares 3 3" xfId="192"/>
    <cellStyle name="Millares 3 4" xfId="536"/>
    <cellStyle name="Millares 3 5" xfId="555"/>
    <cellStyle name="Millares 30" xfId="193"/>
    <cellStyle name="Millares 31" xfId="194"/>
    <cellStyle name="Millares 32" xfId="195"/>
    <cellStyle name="Millares 33" xfId="196"/>
    <cellStyle name="Millares 34" xfId="197"/>
    <cellStyle name="Millares 35" xfId="198"/>
    <cellStyle name="Millares 36" xfId="199"/>
    <cellStyle name="Millares 36 2" xfId="200"/>
    <cellStyle name="Millares 37" xfId="201"/>
    <cellStyle name="Millares 38" xfId="202"/>
    <cellStyle name="Millares 39" xfId="203"/>
    <cellStyle name="Millares 4" xfId="204"/>
    <cellStyle name="Millares 4 2" xfId="540"/>
    <cellStyle name="Millares 4 3" xfId="543"/>
    <cellStyle name="Millares 4 4" xfId="546"/>
    <cellStyle name="Millares 40" xfId="205"/>
    <cellStyle name="Millares 41" xfId="206"/>
    <cellStyle name="Millares 42" xfId="207"/>
    <cellStyle name="Millares 43" xfId="208"/>
    <cellStyle name="Millares 44" xfId="209"/>
    <cellStyle name="Millares 44 2" xfId="210"/>
    <cellStyle name="Millares 45" xfId="211"/>
    <cellStyle name="Millares 46" xfId="212"/>
    <cellStyle name="Millares 47" xfId="213"/>
    <cellStyle name="Millares 48" xfId="214"/>
    <cellStyle name="Millares 49" xfId="215"/>
    <cellStyle name="Millares 5" xfId="216"/>
    <cellStyle name="Millares 5 2" xfId="548"/>
    <cellStyle name="Millares 50" xfId="217"/>
    <cellStyle name="Millares 51" xfId="218"/>
    <cellStyle name="Millares 52" xfId="219"/>
    <cellStyle name="Millares 53" xfId="220"/>
    <cellStyle name="Millares 54" xfId="221"/>
    <cellStyle name="Millares 55" xfId="222"/>
    <cellStyle name="Millares 56" xfId="223"/>
    <cellStyle name="Millares 57" xfId="224"/>
    <cellStyle name="Millares 58" xfId="225"/>
    <cellStyle name="Millares 58 2" xfId="226"/>
    <cellStyle name="Millares 59" xfId="227"/>
    <cellStyle name="Millares 6" xfId="228"/>
    <cellStyle name="Millares 6 2" xfId="551"/>
    <cellStyle name="Millares 60" xfId="229"/>
    <cellStyle name="Millares 61" xfId="230"/>
    <cellStyle name="Millares 62" xfId="231"/>
    <cellStyle name="Millares 63" xfId="232"/>
    <cellStyle name="Millares 64" xfId="233"/>
    <cellStyle name="Millares 65" xfId="234"/>
    <cellStyle name="Millares 66" xfId="235"/>
    <cellStyle name="Millares 67" xfId="236"/>
    <cellStyle name="Millares 68" xfId="237"/>
    <cellStyle name="Millares 69" xfId="238"/>
    <cellStyle name="Millares 7" xfId="239"/>
    <cellStyle name="Millares 70" xfId="240"/>
    <cellStyle name="Millares 70 2" xfId="241"/>
    <cellStyle name="Millares 71" xfId="242"/>
    <cellStyle name="Millares 72" xfId="243"/>
    <cellStyle name="Millares 73" xfId="244"/>
    <cellStyle name="Millares 74" xfId="245"/>
    <cellStyle name="Millares 75" xfId="246"/>
    <cellStyle name="Millares 76" xfId="247"/>
    <cellStyle name="Millares 77" xfId="248"/>
    <cellStyle name="Millares 78" xfId="249"/>
    <cellStyle name="Millares 79" xfId="250"/>
    <cellStyle name="Millares 8" xfId="251"/>
    <cellStyle name="Millares 80" xfId="252"/>
    <cellStyle name="Millares 81" xfId="253"/>
    <cellStyle name="Millares 82" xfId="254"/>
    <cellStyle name="Millares 83" xfId="255"/>
    <cellStyle name="Millares 84" xfId="256"/>
    <cellStyle name="Millares 85" xfId="257"/>
    <cellStyle name="Millares 86" xfId="258"/>
    <cellStyle name="Millares 87" xfId="259"/>
    <cellStyle name="Millares 88" xfId="260"/>
    <cellStyle name="Millares 89" xfId="261"/>
    <cellStyle name="Millares 9" xfId="262"/>
    <cellStyle name="Millares 90" xfId="263"/>
    <cellStyle name="Millares 91" xfId="264"/>
    <cellStyle name="Millares 92" xfId="265"/>
    <cellStyle name="Millares 93" xfId="266"/>
    <cellStyle name="Millares 94" xfId="267"/>
    <cellStyle name="Millares 95" xfId="268"/>
    <cellStyle name="Millares 96" xfId="269"/>
    <cellStyle name="Millares 97" xfId="270"/>
    <cellStyle name="Millares 98" xfId="271"/>
    <cellStyle name="Millares 99" xfId="272"/>
    <cellStyle name="Millares 99 2" xfId="273"/>
    <cellStyle name="Normal" xfId="0" builtinId="0"/>
    <cellStyle name="Normal 10" xfId="274"/>
    <cellStyle name="Normal 100" xfId="275"/>
    <cellStyle name="Normal 101" xfId="276"/>
    <cellStyle name="Normal 102" xfId="277"/>
    <cellStyle name="Normal 103" xfId="278"/>
    <cellStyle name="Normal 104" xfId="279"/>
    <cellStyle name="Normal 105" xfId="280"/>
    <cellStyle name="Normal 106" xfId="281"/>
    <cellStyle name="Normal 107" xfId="282"/>
    <cellStyle name="Normal 108" xfId="283"/>
    <cellStyle name="Normal 109" xfId="284"/>
    <cellStyle name="Normal 11" xfId="285"/>
    <cellStyle name="Normal 11 2" xfId="549"/>
    <cellStyle name="Normal 110" xfId="286"/>
    <cellStyle name="Normal 111" xfId="287"/>
    <cellStyle name="Normal 112" xfId="288"/>
    <cellStyle name="Normal 113" xfId="289"/>
    <cellStyle name="Normal 114" xfId="290"/>
    <cellStyle name="Normal 115" xfId="291"/>
    <cellStyle name="Normal 116" xfId="292"/>
    <cellStyle name="Normal 117" xfId="293"/>
    <cellStyle name="Normal 118" xfId="294"/>
    <cellStyle name="Normal 118 2" xfId="295"/>
    <cellStyle name="Normal 119" xfId="296"/>
    <cellStyle name="Normal 12" xfId="297"/>
    <cellStyle name="Normal 120" xfId="298"/>
    <cellStyle name="Normal 121" xfId="299"/>
    <cellStyle name="Normal 122" xfId="300"/>
    <cellStyle name="Normal 123" xfId="301"/>
    <cellStyle name="Normal 124" xfId="302"/>
    <cellStyle name="Normal 125" xfId="303"/>
    <cellStyle name="Normal 126" xfId="304"/>
    <cellStyle name="Normal 127" xfId="305"/>
    <cellStyle name="Normal 128" xfId="306"/>
    <cellStyle name="Normal 129" xfId="307"/>
    <cellStyle name="Normal 13" xfId="308"/>
    <cellStyle name="Normal 130" xfId="309"/>
    <cellStyle name="Normal 131" xfId="310"/>
    <cellStyle name="Normal 132" xfId="311"/>
    <cellStyle name="Normal 132 2" xfId="312"/>
    <cellStyle name="Normal 133" xfId="313"/>
    <cellStyle name="Normal 134" xfId="314"/>
    <cellStyle name="Normal 135" xfId="315"/>
    <cellStyle name="Normal 136" xfId="316"/>
    <cellStyle name="Normal 137" xfId="317"/>
    <cellStyle name="Normal 138" xfId="318"/>
    <cellStyle name="Normal 139" xfId="319"/>
    <cellStyle name="Normal 14" xfId="320"/>
    <cellStyle name="Normal 140" xfId="321"/>
    <cellStyle name="Normal 140 2" xfId="322"/>
    <cellStyle name="Normal 141" xfId="323"/>
    <cellStyle name="Normal 142" xfId="324"/>
    <cellStyle name="Normal 143" xfId="325"/>
    <cellStyle name="Normal 144" xfId="326"/>
    <cellStyle name="Normal 145" xfId="327"/>
    <cellStyle name="Normal 146" xfId="328"/>
    <cellStyle name="Normal 147" xfId="329"/>
    <cellStyle name="Normal 148" xfId="330"/>
    <cellStyle name="Normal 149" xfId="331"/>
    <cellStyle name="Normal 15" xfId="332"/>
    <cellStyle name="Normal 150" xfId="333"/>
    <cellStyle name="Normal 151" xfId="334"/>
    <cellStyle name="Normal 152" xfId="335"/>
    <cellStyle name="Normal 153" xfId="336"/>
    <cellStyle name="Normal 154" xfId="337"/>
    <cellStyle name="Normal 155" xfId="338"/>
    <cellStyle name="Normal 156" xfId="339"/>
    <cellStyle name="Normal 157" xfId="340"/>
    <cellStyle name="Normal 158" xfId="341"/>
    <cellStyle name="Normal 159" xfId="342"/>
    <cellStyle name="Normal 16" xfId="343"/>
    <cellStyle name="Normal 160" xfId="344"/>
    <cellStyle name="Normal 161" xfId="345"/>
    <cellStyle name="Normal 162" xfId="346"/>
    <cellStyle name="Normal 163" xfId="347"/>
    <cellStyle name="Normal 164" xfId="348"/>
    <cellStyle name="Normal 165" xfId="349"/>
    <cellStyle name="Normal 166" xfId="350"/>
    <cellStyle name="Normal 167" xfId="351"/>
    <cellStyle name="Normal 168" xfId="352"/>
    <cellStyle name="Normal 169" xfId="353"/>
    <cellStyle name="Normal 17" xfId="354"/>
    <cellStyle name="Normal 170" xfId="355"/>
    <cellStyle name="Normal 171" xfId="356"/>
    <cellStyle name="Normal 172" xfId="357"/>
    <cellStyle name="Normal 173" xfId="358"/>
    <cellStyle name="Normal 174" xfId="359"/>
    <cellStyle name="Normal 175" xfId="360"/>
    <cellStyle name="Normal 176" xfId="361"/>
    <cellStyle name="Normal 177" xfId="362"/>
    <cellStyle name="Normal 178" xfId="363"/>
    <cellStyle name="Normal 179" xfId="364"/>
    <cellStyle name="Normal 18" xfId="365"/>
    <cellStyle name="Normal 180" xfId="366"/>
    <cellStyle name="Normal 181" xfId="367"/>
    <cellStyle name="Normal 182" xfId="368"/>
    <cellStyle name="Normal 183" xfId="369"/>
    <cellStyle name="Normal 184" xfId="370"/>
    <cellStyle name="Normal 185" xfId="371"/>
    <cellStyle name="Normal 186" xfId="372"/>
    <cellStyle name="Normal 187" xfId="373"/>
    <cellStyle name="Normal 188" xfId="374"/>
    <cellStyle name="Normal 189" xfId="375"/>
    <cellStyle name="Normal 19" xfId="376"/>
    <cellStyle name="Normal 190" xfId="377"/>
    <cellStyle name="Normal 191" xfId="378"/>
    <cellStyle name="Normal 192" xfId="379"/>
    <cellStyle name="Normal 193" xfId="380"/>
    <cellStyle name="Normal 194" xfId="381"/>
    <cellStyle name="Normal 195" xfId="382"/>
    <cellStyle name="Normal 196" xfId="383"/>
    <cellStyle name="Normal 197" xfId="384"/>
    <cellStyle name="Normal 198" xfId="385"/>
    <cellStyle name="Normal 199" xfId="386"/>
    <cellStyle name="Normal 2" xfId="3"/>
    <cellStyle name="Normal 2 2" xfId="7"/>
    <cellStyle name="Normal 2 2 2" xfId="13"/>
    <cellStyle name="Normal 2 2 3" xfId="556"/>
    <cellStyle name="Normal 2 3" xfId="8"/>
    <cellStyle name="Normal 2 3 2" xfId="538"/>
    <cellStyle name="Normal 2 3 3" xfId="530"/>
    <cellStyle name="Normal 2 4" xfId="387"/>
    <cellStyle name="Normal 2 4 2" xfId="388"/>
    <cellStyle name="Normal 2 4 3" xfId="533"/>
    <cellStyle name="Normal 2 5" xfId="14"/>
    <cellStyle name="Normal 20" xfId="389"/>
    <cellStyle name="Normal 200" xfId="390"/>
    <cellStyle name="Normal 201" xfId="391"/>
    <cellStyle name="Normal 202" xfId="392"/>
    <cellStyle name="Normal 203" xfId="393"/>
    <cellStyle name="Normal 204" xfId="394"/>
    <cellStyle name="Normal 205" xfId="395"/>
    <cellStyle name="Normal 206" xfId="396"/>
    <cellStyle name="Normal 207" xfId="397"/>
    <cellStyle name="Normal 208" xfId="398"/>
    <cellStyle name="Normal 209" xfId="399"/>
    <cellStyle name="Normal 21" xfId="400"/>
    <cellStyle name="Normal 210" xfId="401"/>
    <cellStyle name="Normal 211" xfId="402"/>
    <cellStyle name="Normal 212" xfId="403"/>
    <cellStyle name="Normal 213" xfId="404"/>
    <cellStyle name="Normal 214" xfId="405"/>
    <cellStyle name="Normal 215" xfId="406"/>
    <cellStyle name="Normal 216" xfId="407"/>
    <cellStyle name="Normal 217" xfId="408"/>
    <cellStyle name="Normal 218" xfId="409"/>
    <cellStyle name="Normal 219" xfId="410"/>
    <cellStyle name="Normal 22" xfId="411"/>
    <cellStyle name="Normal 220" xfId="412"/>
    <cellStyle name="Normal 221" xfId="413"/>
    <cellStyle name="Normal 222" xfId="414"/>
    <cellStyle name="Normal 223" xfId="415"/>
    <cellStyle name="Normal 224" xfId="416"/>
    <cellStyle name="Normal 225" xfId="417"/>
    <cellStyle name="Normal 226" xfId="418"/>
    <cellStyle name="Normal 227" xfId="419"/>
    <cellStyle name="Normal 228" xfId="420"/>
    <cellStyle name="Normal 229" xfId="421"/>
    <cellStyle name="Normal 23" xfId="422"/>
    <cellStyle name="Normal 230" xfId="423"/>
    <cellStyle name="Normal 231" xfId="424"/>
    <cellStyle name="Normal 232" xfId="425"/>
    <cellStyle name="Normal 233" xfId="426"/>
    <cellStyle name="Normal 234" xfId="427"/>
    <cellStyle name="Normal 235" xfId="428"/>
    <cellStyle name="Normal 236" xfId="429"/>
    <cellStyle name="Normal 237" xfId="430"/>
    <cellStyle name="Normal 238" xfId="431"/>
    <cellStyle name="Normal 239" xfId="432"/>
    <cellStyle name="Normal 24" xfId="433"/>
    <cellStyle name="Normal 240" xfId="434"/>
    <cellStyle name="Normal 241" xfId="435"/>
    <cellStyle name="Normal 242" xfId="436"/>
    <cellStyle name="Normal 25" xfId="437"/>
    <cellStyle name="Normal 26" xfId="438"/>
    <cellStyle name="Normal 27" xfId="439"/>
    <cellStyle name="Normal 28" xfId="440"/>
    <cellStyle name="Normal 29" xfId="441"/>
    <cellStyle name="Normal 3" xfId="12"/>
    <cellStyle name="Normal 3 2" xfId="6"/>
    <cellStyle name="Normal 3 2 2" xfId="554"/>
    <cellStyle name="Normal 3 2 2 2" xfId="557"/>
    <cellStyle name="Normal 3 2 3" xfId="535"/>
    <cellStyle name="Normal 3 3" xfId="442"/>
    <cellStyle name="Normal 30" xfId="443"/>
    <cellStyle name="Normal 31" xfId="444"/>
    <cellStyle name="Normal 32" xfId="445"/>
    <cellStyle name="Normal 33" xfId="446"/>
    <cellStyle name="Normal 34" xfId="447"/>
    <cellStyle name="Normal 35" xfId="448"/>
    <cellStyle name="Normal 36" xfId="449"/>
    <cellStyle name="Normal 37" xfId="450"/>
    <cellStyle name="Normal 38" xfId="451"/>
    <cellStyle name="Normal 39" xfId="452"/>
    <cellStyle name="Normal 4" xfId="453"/>
    <cellStyle name="Normal 4 2" xfId="454"/>
    <cellStyle name="Normal 4 2 2" xfId="455"/>
    <cellStyle name="Normal 4 2 3" xfId="456"/>
    <cellStyle name="Normal 4 2 4" xfId="550"/>
    <cellStyle name="Normal 4 3" xfId="545"/>
    <cellStyle name="Normal 4 4" xfId="553"/>
    <cellStyle name="Normal 40" xfId="457"/>
    <cellStyle name="Normal 41" xfId="458"/>
    <cellStyle name="Normal 42" xfId="459"/>
    <cellStyle name="Normal 43" xfId="460"/>
    <cellStyle name="Normal 44" xfId="461"/>
    <cellStyle name="Normal 45" xfId="462"/>
    <cellStyle name="Normal 46" xfId="463"/>
    <cellStyle name="Normal 47" xfId="464"/>
    <cellStyle name="Normal 48" xfId="465"/>
    <cellStyle name="Normal 48 2" xfId="466"/>
    <cellStyle name="Normal 49" xfId="467"/>
    <cellStyle name="Normal 5" xfId="468"/>
    <cellStyle name="Normal 5 2" xfId="469"/>
    <cellStyle name="Normal 5 3" xfId="541"/>
    <cellStyle name="Normal 50" xfId="470"/>
    <cellStyle name="Normal 51" xfId="471"/>
    <cellStyle name="Normal 52" xfId="472"/>
    <cellStyle name="Normal 53" xfId="473"/>
    <cellStyle name="Normal 54" xfId="474"/>
    <cellStyle name="Normal 55" xfId="475"/>
    <cellStyle name="Normal 56" xfId="476"/>
    <cellStyle name="Normal 57" xfId="477"/>
    <cellStyle name="Normal 58" xfId="478"/>
    <cellStyle name="Normal 59" xfId="479"/>
    <cellStyle name="Normal 6" xfId="480"/>
    <cellStyle name="Normal 6 2" xfId="534"/>
    <cellStyle name="Normal 60" xfId="481"/>
    <cellStyle name="Normal 61" xfId="482"/>
    <cellStyle name="Normal 62" xfId="483"/>
    <cellStyle name="Normal 63" xfId="484"/>
    <cellStyle name="Normal 63 2" xfId="485"/>
    <cellStyle name="Normal 64" xfId="486"/>
    <cellStyle name="Normal 65" xfId="487"/>
    <cellStyle name="Normal 66" xfId="488"/>
    <cellStyle name="Normal 67" xfId="489"/>
    <cellStyle name="Normal 67 2" xfId="490"/>
    <cellStyle name="Normal 68" xfId="491"/>
    <cellStyle name="Normal 69" xfId="492"/>
    <cellStyle name="Normal 7" xfId="493"/>
    <cellStyle name="Normal 7 2" xfId="10"/>
    <cellStyle name="Normal 70" xfId="494"/>
    <cellStyle name="Normal 71" xfId="495"/>
    <cellStyle name="Normal 72" xfId="496"/>
    <cellStyle name="Normal 73" xfId="497"/>
    <cellStyle name="Normal 74" xfId="498"/>
    <cellStyle name="Normal 75" xfId="499"/>
    <cellStyle name="Normal 76" xfId="500"/>
    <cellStyle name="Normal 77" xfId="501"/>
    <cellStyle name="Normal 78" xfId="502"/>
    <cellStyle name="Normal 79" xfId="503"/>
    <cellStyle name="Normal 8" xfId="504"/>
    <cellStyle name="Normal 8 2" xfId="547"/>
    <cellStyle name="Normal 80" xfId="505"/>
    <cellStyle name="Normal 81" xfId="506"/>
    <cellStyle name="Normal 82" xfId="507"/>
    <cellStyle name="Normal 82 2" xfId="508"/>
    <cellStyle name="Normal 83" xfId="509"/>
    <cellStyle name="Normal 84" xfId="510"/>
    <cellStyle name="Normal 85" xfId="511"/>
    <cellStyle name="Normal 86" xfId="512"/>
    <cellStyle name="Normal 87" xfId="513"/>
    <cellStyle name="Normal 88" xfId="514"/>
    <cellStyle name="Normal 89" xfId="515"/>
    <cellStyle name="Normal 9" xfId="516"/>
    <cellStyle name="Normal 9 2" xfId="532"/>
    <cellStyle name="Normal 90" xfId="517"/>
    <cellStyle name="Normal 91" xfId="518"/>
    <cellStyle name="Normal 92" xfId="519"/>
    <cellStyle name="Normal 93" xfId="520"/>
    <cellStyle name="Normal 94" xfId="521"/>
    <cellStyle name="Normal 95" xfId="522"/>
    <cellStyle name="Normal 96" xfId="523"/>
    <cellStyle name="Normal 97" xfId="524"/>
    <cellStyle name="Normal 98" xfId="525"/>
    <cellStyle name="Normal 99" xfId="526"/>
    <cellStyle name="Normal_Hoja1" xfId="2"/>
    <cellStyle name="Notas 2" xfId="527"/>
    <cellStyle name="Notas 2 2" xfId="528"/>
    <cellStyle name="Notas 3" xfId="529"/>
  </cellStyles>
  <dxfs count="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E7E6E6"/>
      <color rgb="FFF2F2F2"/>
      <color rgb="FFC6E0B4"/>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externalLink" Target="externalLinks/externalLink41.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os%20%20c/drive%20D/UPCP-Informes%20Trimestrales/2015/1&#176;%20trimestre/Consultas/para%20Semarnat-G&#233;nero%20y%20pobreza.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bro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finanzaspublicas.hacienda.gob.mx/ECONOMIA/ECO'99/ECOAG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Hoja4"/>
      <sheetName val="Anexo 7"/>
      <sheetName val="Anexo 10"/>
      <sheetName val="Anexo 29"/>
      <sheetName val="Libro4"/>
      <sheetName val="Índice"/>
      <sheetName val="Anexo 25"/>
      <sheetName val="Anexo 30"/>
      <sheetName val="Índice (2)"/>
      <sheetName val="Hoja5"/>
      <sheetName val="INDÍGENAS"/>
      <sheetName val="GÉNERO"/>
      <sheetName val="Gráfico1"/>
      <sheetName val="Sheet1"/>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sheetData sheetId="2"/>
      <sheetData sheetId="3"/>
      <sheetData sheetId="4"/>
      <sheetData sheetId="5"/>
      <sheetData sheetId="6"/>
      <sheetData sheetId="7"/>
      <sheetData sheetId="8"/>
      <sheetData sheetId="9"/>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10"/>
  <sheetViews>
    <sheetView showGridLines="0" tabSelected="1" zoomScale="145" zoomScaleNormal="145" workbookViewId="0">
      <selection sqref="A1:B1"/>
    </sheetView>
  </sheetViews>
  <sheetFormatPr baseColWidth="10" defaultRowHeight="12"/>
  <cols>
    <col min="1" max="1" width="4.5703125" style="1" customWidth="1"/>
    <col min="2" max="2" width="55.7109375" style="1" customWidth="1"/>
    <col min="3" max="6" width="14" style="1" customWidth="1"/>
    <col min="7" max="7" width="1.5703125" style="3" customWidth="1"/>
    <col min="8" max="9" width="13.28515625" style="1" customWidth="1"/>
    <col min="10" max="10" width="2.5703125" style="1" customWidth="1"/>
    <col min="11"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ht="34.5" customHeight="1">
      <c r="A1" s="300" t="s">
        <v>0</v>
      </c>
      <c r="B1" s="300"/>
      <c r="C1" s="91" t="s">
        <v>101</v>
      </c>
      <c r="F1" s="38"/>
      <c r="H1" s="38"/>
      <c r="I1" s="38"/>
    </row>
    <row r="2" spans="1:20" ht="12.75" customHeight="1">
      <c r="H2" s="39"/>
      <c r="I2" s="39"/>
    </row>
    <row r="3" spans="1:20" s="293" customFormat="1" ht="63" customHeight="1">
      <c r="A3" s="301" t="s">
        <v>719</v>
      </c>
      <c r="B3" s="301"/>
      <c r="C3" s="301"/>
      <c r="D3" s="301"/>
      <c r="E3" s="301"/>
      <c r="F3" s="301"/>
      <c r="G3" s="301"/>
      <c r="H3" s="301"/>
      <c r="I3" s="301"/>
    </row>
    <row r="4" spans="1:20" ht="12.75" customHeight="1">
      <c r="A4" s="302" t="s">
        <v>6</v>
      </c>
      <c r="B4" s="302" t="s">
        <v>37</v>
      </c>
      <c r="C4" s="34"/>
      <c r="D4" s="21"/>
      <c r="E4" s="304" t="s">
        <v>1</v>
      </c>
      <c r="F4" s="304"/>
      <c r="G4" s="20"/>
      <c r="H4" s="302" t="s">
        <v>5</v>
      </c>
      <c r="I4" s="302"/>
    </row>
    <row r="5" spans="1:20" ht="12" customHeight="1">
      <c r="A5" s="302"/>
      <c r="B5" s="302"/>
      <c r="C5" s="305" t="s">
        <v>2</v>
      </c>
      <c r="D5" s="305" t="s">
        <v>117</v>
      </c>
      <c r="E5" s="305" t="s">
        <v>4</v>
      </c>
      <c r="F5" s="37" t="s">
        <v>38</v>
      </c>
      <c r="G5" s="35"/>
      <c r="H5" s="303"/>
      <c r="I5" s="303"/>
    </row>
    <row r="6" spans="1:20" ht="17.25" customHeight="1">
      <c r="A6" s="302"/>
      <c r="B6" s="302"/>
      <c r="C6" s="305"/>
      <c r="D6" s="305"/>
      <c r="E6" s="305"/>
      <c r="F6" s="36" t="s">
        <v>116</v>
      </c>
      <c r="G6" s="36"/>
      <c r="H6" s="35" t="s">
        <v>117</v>
      </c>
      <c r="I6" s="35" t="s">
        <v>4</v>
      </c>
    </row>
    <row r="7" spans="1:20" ht="11.25" customHeight="1">
      <c r="A7" s="303"/>
      <c r="B7" s="303"/>
      <c r="C7" s="27" t="s">
        <v>8</v>
      </c>
      <c r="D7" s="27" t="s">
        <v>9</v>
      </c>
      <c r="E7" s="27" t="s">
        <v>10</v>
      </c>
      <c r="F7" s="28" t="s">
        <v>11</v>
      </c>
      <c r="G7" s="28"/>
      <c r="H7" s="28" t="s">
        <v>112</v>
      </c>
      <c r="I7" s="28" t="s">
        <v>113</v>
      </c>
    </row>
    <row r="8" spans="1:20" ht="12" customHeight="1">
      <c r="A8" s="4" t="s">
        <v>115</v>
      </c>
      <c r="B8" s="30"/>
      <c r="C8" s="11">
        <f t="shared" ref="C8:F8" si="0">C9+C11+C15+C20+C22+C32+C39+C42+C54+C56+C67+C69+C72+C75+C77</f>
        <v>85260364971.37204</v>
      </c>
      <c r="D8" s="11">
        <f t="shared" si="0"/>
        <v>80686738834.566147</v>
      </c>
      <c r="E8" s="11">
        <f t="shared" si="0"/>
        <v>21006312281.289719</v>
      </c>
      <c r="F8" s="11">
        <f t="shared" si="0"/>
        <v>20385427206.294628</v>
      </c>
      <c r="G8" s="11"/>
      <c r="H8" s="12">
        <f>IFERROR(+F8/D8*100,"n.a")</f>
        <v>25.264904122710092</v>
      </c>
      <c r="I8" s="12">
        <f>IFERROR(+F8/E8*100,"n.a.")</f>
        <v>97.044292845498106</v>
      </c>
      <c r="K8" s="48"/>
      <c r="L8" s="48"/>
      <c r="M8" s="48"/>
      <c r="N8" s="48"/>
      <c r="O8" s="48"/>
      <c r="P8" s="49"/>
      <c r="Q8" s="49"/>
      <c r="R8" s="50"/>
      <c r="S8" s="51"/>
      <c r="T8" s="51"/>
    </row>
    <row r="9" spans="1:20" ht="12" customHeight="1">
      <c r="A9" s="22" t="s">
        <v>77</v>
      </c>
      <c r="B9" s="22"/>
      <c r="C9" s="23">
        <f t="shared" ref="C9" si="1">+C10</f>
        <v>28790099</v>
      </c>
      <c r="D9" s="23">
        <f t="shared" ref="D9:F9" si="2">+D10</f>
        <v>29059758.059999999</v>
      </c>
      <c r="E9" s="23">
        <f t="shared" si="2"/>
        <v>4273500.2000000011</v>
      </c>
      <c r="F9" s="23">
        <f t="shared" si="2"/>
        <v>4234476.2000000011</v>
      </c>
      <c r="G9" s="23"/>
      <c r="H9" s="24">
        <f>IFERROR(+F9/D9*100,"n.a")</f>
        <v>14.571615466505373</v>
      </c>
      <c r="I9" s="24">
        <f>IFERROR(+F9/E9*100,"n.a.")</f>
        <v>99.086837529573529</v>
      </c>
      <c r="K9" s="48"/>
      <c r="L9" s="48"/>
      <c r="M9" s="48"/>
      <c r="N9" s="48"/>
      <c r="O9" s="48"/>
      <c r="P9" s="49"/>
      <c r="Q9" s="49"/>
      <c r="R9" s="50"/>
      <c r="S9" s="51"/>
      <c r="T9" s="51"/>
    </row>
    <row r="10" spans="1:20" ht="12" customHeight="1">
      <c r="A10" s="5"/>
      <c r="B10" s="5" t="s">
        <v>79</v>
      </c>
      <c r="C10" s="32">
        <v>28790099</v>
      </c>
      <c r="D10" s="32">
        <v>29059758.059999999</v>
      </c>
      <c r="E10" s="32">
        <v>4273500.2000000011</v>
      </c>
      <c r="F10" s="32">
        <v>4234476.2000000011</v>
      </c>
      <c r="G10" s="13"/>
      <c r="H10" s="14">
        <f>IFERROR(+F10/D10*100,"n.a")</f>
        <v>14.571615466505373</v>
      </c>
      <c r="I10" s="14">
        <f>IFERROR(+F10/E10*100,"n.a.")</f>
        <v>99.086837529573529</v>
      </c>
      <c r="K10" s="48"/>
      <c r="L10" s="48"/>
      <c r="M10" s="48"/>
      <c r="N10" s="48"/>
      <c r="O10" s="48"/>
      <c r="P10" s="49"/>
      <c r="Q10" s="49"/>
      <c r="R10" s="50"/>
      <c r="S10" s="51"/>
      <c r="T10" s="51"/>
    </row>
    <row r="11" spans="1:20" ht="12" customHeight="1">
      <c r="A11" s="22" t="s">
        <v>381</v>
      </c>
      <c r="B11" s="22"/>
      <c r="C11" s="25">
        <f>SUM(C12:C14)</f>
        <v>4097789327</v>
      </c>
      <c r="D11" s="25">
        <f t="shared" ref="D11" si="3">SUM(D12:D14)</f>
        <v>3231683275.7200003</v>
      </c>
      <c r="E11" s="25">
        <f>SUM(E12:E14)</f>
        <v>442719887.49000001</v>
      </c>
      <c r="F11" s="25">
        <f>SUM(F12:F14)</f>
        <v>383563777.14999998</v>
      </c>
      <c r="G11" s="25"/>
      <c r="H11" s="24">
        <f>IFERROR(+F11/D11*100,"n.a")</f>
        <v>11.868854229365784</v>
      </c>
      <c r="I11" s="24">
        <f>IFERROR(+F11/E11*100,"n.a.")</f>
        <v>86.638027337017647</v>
      </c>
      <c r="K11" s="48"/>
      <c r="L11" s="48"/>
      <c r="M11" s="48"/>
      <c r="N11" s="48"/>
      <c r="O11" s="48"/>
      <c r="P11" s="49"/>
      <c r="Q11" s="49"/>
      <c r="R11" s="50"/>
      <c r="S11" s="51"/>
      <c r="T11" s="51"/>
    </row>
    <row r="12" spans="1:20" ht="12" customHeight="1">
      <c r="A12" s="5"/>
      <c r="B12" s="5" t="s">
        <v>102</v>
      </c>
      <c r="C12" s="32">
        <v>1140404590</v>
      </c>
      <c r="D12" s="32">
        <v>580221676.79999995</v>
      </c>
      <c r="E12" s="32">
        <v>68432702.719999999</v>
      </c>
      <c r="F12" s="32">
        <v>15723300.029999999</v>
      </c>
      <c r="G12" s="13"/>
      <c r="H12" s="14">
        <f t="shared" ref="H12:H14" si="4">IFERROR(+F12/D12*100,"n.a")</f>
        <v>2.7098780791362533</v>
      </c>
      <c r="I12" s="14">
        <f t="shared" ref="I12:I14" si="5">IFERROR(+F12/E12*100,"n.a.")</f>
        <v>22.976295550292129</v>
      </c>
      <c r="K12" s="48"/>
      <c r="L12" s="48"/>
      <c r="M12" s="48"/>
      <c r="N12" s="48"/>
      <c r="O12" s="48"/>
      <c r="P12" s="49"/>
      <c r="Q12" s="49"/>
      <c r="R12" s="50"/>
      <c r="S12" s="51"/>
      <c r="T12" s="51"/>
    </row>
    <row r="13" spans="1:20" ht="12" customHeight="1">
      <c r="A13" s="5"/>
      <c r="B13" s="5" t="s">
        <v>65</v>
      </c>
      <c r="C13" s="32">
        <v>2080000000</v>
      </c>
      <c r="D13" s="32">
        <v>1993423046.1700001</v>
      </c>
      <c r="E13" s="32">
        <v>330960044.26999998</v>
      </c>
      <c r="F13" s="32">
        <v>328651156.17000002</v>
      </c>
      <c r="G13" s="13"/>
      <c r="H13" s="14">
        <f t="shared" si="4"/>
        <v>16.486774184809562</v>
      </c>
      <c r="I13" s="14">
        <f t="shared" si="5"/>
        <v>99.30236651221972</v>
      </c>
      <c r="K13" s="48"/>
      <c r="L13" s="48"/>
      <c r="M13" s="48"/>
      <c r="N13" s="48"/>
      <c r="O13" s="48"/>
      <c r="P13" s="49"/>
      <c r="Q13" s="49"/>
      <c r="R13" s="50"/>
      <c r="S13" s="51"/>
      <c r="T13" s="51"/>
    </row>
    <row r="14" spans="1:20" ht="12" customHeight="1">
      <c r="A14" s="5"/>
      <c r="B14" s="5" t="s">
        <v>81</v>
      </c>
      <c r="C14" s="32">
        <v>877384737</v>
      </c>
      <c r="D14" s="32">
        <v>658038552.75</v>
      </c>
      <c r="E14" s="32">
        <v>43327140.5</v>
      </c>
      <c r="F14" s="32">
        <v>39189320.950000003</v>
      </c>
      <c r="G14" s="13"/>
      <c r="H14" s="14">
        <f t="shared" si="4"/>
        <v>5.9554749165112657</v>
      </c>
      <c r="I14" s="14">
        <f t="shared" si="5"/>
        <v>90.449820823047403</v>
      </c>
      <c r="K14" s="48"/>
      <c r="L14" s="48"/>
      <c r="M14" s="48"/>
      <c r="N14" s="48"/>
      <c r="O14" s="48"/>
      <c r="P14" s="49"/>
      <c r="Q14" s="49"/>
      <c r="R14" s="50"/>
      <c r="S14" s="51"/>
      <c r="T14" s="51"/>
    </row>
    <row r="15" spans="1:20" ht="12" customHeight="1">
      <c r="A15" s="22" t="s">
        <v>12</v>
      </c>
      <c r="B15" s="22"/>
      <c r="C15" s="25">
        <f t="shared" ref="C15" si="6">SUM(C16:C19)</f>
        <v>6565159790.6407309</v>
      </c>
      <c r="D15" s="25">
        <f t="shared" ref="D15:F15" si="7">SUM(D16:D19)</f>
        <v>5309270989.8098717</v>
      </c>
      <c r="E15" s="25">
        <f t="shared" si="7"/>
        <v>1036661856.0002179</v>
      </c>
      <c r="F15" s="25">
        <f t="shared" si="7"/>
        <v>810431706.36119688</v>
      </c>
      <c r="G15" s="25"/>
      <c r="H15" s="24">
        <f>IFERROR(+F15/D15*100,"n.a")</f>
        <v>15.264463010395687</v>
      </c>
      <c r="I15" s="24">
        <f>IFERROR(+F15/E15*100,"n.a.")</f>
        <v>78.177054713685408</v>
      </c>
      <c r="K15" s="48"/>
      <c r="L15" s="48"/>
      <c r="M15" s="48"/>
      <c r="N15" s="48"/>
      <c r="O15" s="48"/>
      <c r="P15" s="49"/>
      <c r="Q15" s="49"/>
      <c r="R15" s="50"/>
      <c r="S15" s="51"/>
      <c r="T15" s="51"/>
    </row>
    <row r="16" spans="1:20" ht="12" customHeight="1">
      <c r="A16" s="5"/>
      <c r="B16" s="10" t="s">
        <v>103</v>
      </c>
      <c r="C16" s="32">
        <v>3549629278.1559539</v>
      </c>
      <c r="D16" s="32">
        <v>2653725275.9238381</v>
      </c>
      <c r="E16" s="32">
        <v>285554045.59533709</v>
      </c>
      <c r="F16" s="32">
        <v>285216396.36114872</v>
      </c>
      <c r="G16" s="13"/>
      <c r="H16" s="14">
        <f t="shared" ref="H16:H19" si="8">IFERROR(+F16/D16*100,"n.a")</f>
        <v>10.747774042354729</v>
      </c>
      <c r="I16" s="14">
        <f t="shared" ref="I16:I19" si="9">IFERROR(+F16/E16*100,"n.a.")</f>
        <v>99.881756452273535</v>
      </c>
      <c r="K16" s="48"/>
      <c r="L16" s="48"/>
      <c r="M16" s="48"/>
      <c r="N16" s="48"/>
      <c r="O16" s="48"/>
      <c r="P16" s="49"/>
      <c r="Q16" s="49"/>
      <c r="R16" s="50"/>
      <c r="S16" s="51"/>
      <c r="T16" s="51"/>
    </row>
    <row r="17" spans="1:20" ht="12" customHeight="1">
      <c r="A17" s="5"/>
      <c r="B17" s="10" t="s">
        <v>66</v>
      </c>
      <c r="C17" s="32">
        <v>2295210015.1947775</v>
      </c>
      <c r="D17" s="32">
        <v>1919225216.5960333</v>
      </c>
      <c r="E17" s="32">
        <v>656141249.80878079</v>
      </c>
      <c r="F17" s="32">
        <v>430823281.14894801</v>
      </c>
      <c r="G17" s="13"/>
      <c r="H17" s="14">
        <f t="shared" si="8"/>
        <v>22.44777097672063</v>
      </c>
      <c r="I17" s="14">
        <f t="shared" si="9"/>
        <v>65.660142732148415</v>
      </c>
      <c r="K17" s="48"/>
      <c r="L17" s="48"/>
      <c r="M17" s="48"/>
      <c r="N17" s="48"/>
      <c r="O17" s="48"/>
      <c r="P17" s="49"/>
      <c r="Q17" s="49"/>
      <c r="R17" s="50"/>
      <c r="S17" s="51"/>
      <c r="T17" s="51"/>
    </row>
    <row r="18" spans="1:20" ht="19.5" customHeight="1">
      <c r="A18" s="5"/>
      <c r="B18" s="10" t="s">
        <v>13</v>
      </c>
      <c r="C18" s="32">
        <v>48894499.039999992</v>
      </c>
      <c r="D18" s="32">
        <v>64894499.039999999</v>
      </c>
      <c r="E18" s="32">
        <v>7456380.2336000009</v>
      </c>
      <c r="F18" s="32">
        <v>7455293.353600001</v>
      </c>
      <c r="G18" s="13"/>
      <c r="H18" s="14">
        <f t="shared" si="8"/>
        <v>11.48832869332217</v>
      </c>
      <c r="I18" s="14">
        <f t="shared" si="9"/>
        <v>99.985423490139326</v>
      </c>
      <c r="K18" s="48"/>
      <c r="L18" s="48"/>
      <c r="M18" s="48"/>
      <c r="N18" s="48"/>
      <c r="O18" s="48"/>
      <c r="P18" s="49"/>
      <c r="Q18" s="49"/>
      <c r="R18" s="50"/>
      <c r="S18" s="51"/>
      <c r="T18" s="51"/>
    </row>
    <row r="19" spans="1:20" ht="12" customHeight="1">
      <c r="A19" s="5"/>
      <c r="B19" s="5" t="s">
        <v>14</v>
      </c>
      <c r="C19" s="32">
        <v>671425998.25000024</v>
      </c>
      <c r="D19" s="32">
        <v>671425998.24999988</v>
      </c>
      <c r="E19" s="32">
        <v>87510180.362500042</v>
      </c>
      <c r="F19" s="32">
        <v>86936735.497500032</v>
      </c>
      <c r="G19" s="13"/>
      <c r="H19" s="14">
        <f t="shared" si="8"/>
        <v>12.948074057914253</v>
      </c>
      <c r="I19" s="14">
        <f t="shared" si="9"/>
        <v>99.344710680946392</v>
      </c>
      <c r="K19" s="48"/>
      <c r="L19" s="48"/>
      <c r="M19" s="48"/>
      <c r="N19" s="48"/>
      <c r="O19" s="48"/>
      <c r="P19" s="49"/>
      <c r="Q19" s="49"/>
      <c r="R19" s="50"/>
      <c r="S19" s="51"/>
      <c r="T19" s="51"/>
    </row>
    <row r="20" spans="1:20" ht="12" customHeight="1">
      <c r="A20" s="22" t="s">
        <v>15</v>
      </c>
      <c r="B20" s="22"/>
      <c r="C20" s="25">
        <f t="shared" ref="C20:F20" si="10">SUM(C21:C21)</f>
        <v>23870141.800000001</v>
      </c>
      <c r="D20" s="25">
        <f t="shared" si="10"/>
        <v>3870141.8</v>
      </c>
      <c r="E20" s="25">
        <f t="shared" si="10"/>
        <v>0</v>
      </c>
      <c r="F20" s="25">
        <f t="shared" si="10"/>
        <v>0</v>
      </c>
      <c r="G20" s="25"/>
      <c r="H20" s="24">
        <f>IFERROR(+F20/D20*100,"n.a")</f>
        <v>0</v>
      </c>
      <c r="I20" s="24" t="str">
        <f>IFERROR(+F20/E20*100,"n.a.")</f>
        <v>n.a.</v>
      </c>
      <c r="K20" s="48"/>
      <c r="L20" s="48"/>
      <c r="M20" s="48"/>
      <c r="N20" s="48"/>
      <c r="O20" s="48"/>
      <c r="P20" s="49"/>
      <c r="Q20" s="49"/>
      <c r="R20" s="50"/>
      <c r="S20" s="51"/>
      <c r="T20" s="51"/>
    </row>
    <row r="21" spans="1:20">
      <c r="A21" s="5"/>
      <c r="B21" s="5" t="s">
        <v>104</v>
      </c>
      <c r="C21" s="32">
        <v>23870141.800000001</v>
      </c>
      <c r="D21" s="32">
        <v>3870141.8</v>
      </c>
      <c r="E21" s="32">
        <v>0</v>
      </c>
      <c r="F21" s="32">
        <v>0</v>
      </c>
      <c r="G21" s="13"/>
      <c r="H21" s="14">
        <f>IFERROR(+F21/D21*100,"n.a")</f>
        <v>0</v>
      </c>
      <c r="I21" s="14" t="str">
        <f>IFERROR(+F21/E21*100,"n.a.")</f>
        <v>n.a.</v>
      </c>
      <c r="K21" s="48"/>
      <c r="L21" s="48"/>
      <c r="M21" s="48"/>
      <c r="N21" s="48"/>
      <c r="O21" s="48"/>
      <c r="P21" s="49"/>
      <c r="Q21" s="49"/>
      <c r="R21" s="50"/>
      <c r="S21" s="51"/>
      <c r="T21" s="51"/>
    </row>
    <row r="22" spans="1:20">
      <c r="A22" s="22" t="s">
        <v>16</v>
      </c>
      <c r="B22" s="22"/>
      <c r="C22" s="25">
        <f t="shared" ref="C22:F22" si="11">SUM(C23:C31)</f>
        <v>9884320289.814806</v>
      </c>
      <c r="D22" s="25">
        <f t="shared" si="11"/>
        <v>9935616627.1889763</v>
      </c>
      <c r="E22" s="25">
        <f t="shared" si="11"/>
        <v>4094878482.8468218</v>
      </c>
      <c r="F22" s="25">
        <f t="shared" si="11"/>
        <v>4079552840.4108934</v>
      </c>
      <c r="G22" s="25"/>
      <c r="H22" s="24">
        <f>IFERROR(+F22/D22*100,"n.a")</f>
        <v>41.05988579759741</v>
      </c>
      <c r="I22" s="24">
        <f>IFERROR(+F22/E22*100,"n.a.")</f>
        <v>99.625736331367918</v>
      </c>
      <c r="K22" s="48"/>
      <c r="L22" s="48"/>
      <c r="M22" s="48"/>
      <c r="N22" s="48"/>
      <c r="O22" s="48"/>
      <c r="P22" s="49"/>
      <c r="Q22" s="49"/>
      <c r="R22" s="50"/>
      <c r="S22" s="51"/>
      <c r="T22" s="51"/>
    </row>
    <row r="23" spans="1:20">
      <c r="A23" s="5"/>
      <c r="B23" s="5" t="s">
        <v>105</v>
      </c>
      <c r="C23" s="32">
        <v>110063741.55</v>
      </c>
      <c r="D23" s="32">
        <v>122730227.19999999</v>
      </c>
      <c r="E23" s="32">
        <v>24605507.906350002</v>
      </c>
      <c r="F23" s="32">
        <v>24604695.662750006</v>
      </c>
      <c r="G23" s="13"/>
      <c r="H23" s="14">
        <f t="shared" ref="H23:H31" si="12">IFERROR(+F23/D23*100,"n.a")</f>
        <v>20.047787919967288</v>
      </c>
      <c r="I23" s="14">
        <f t="shared" ref="I23:I31" si="13">IFERROR(+F23/E23*100,"n.a.")</f>
        <v>99.99669893585174</v>
      </c>
      <c r="K23" s="48"/>
      <c r="L23" s="48"/>
      <c r="M23" s="48"/>
      <c r="N23" s="48"/>
      <c r="O23" s="48"/>
      <c r="P23" s="49"/>
      <c r="Q23" s="49"/>
      <c r="R23" s="50"/>
      <c r="S23" s="51"/>
      <c r="T23" s="51"/>
    </row>
    <row r="24" spans="1:20">
      <c r="A24" s="5"/>
      <c r="B24" s="5" t="s">
        <v>106</v>
      </c>
      <c r="C24" s="32">
        <v>494704788.76390004</v>
      </c>
      <c r="D24" s="32">
        <v>494735141.92630005</v>
      </c>
      <c r="E24" s="32">
        <v>153251663.007916</v>
      </c>
      <c r="F24" s="32">
        <v>152882790.771887</v>
      </c>
      <c r="G24" s="13"/>
      <c r="H24" s="14">
        <f t="shared" si="12"/>
        <v>30.901946883462291</v>
      </c>
      <c r="I24" s="14">
        <f t="shared" si="13"/>
        <v>99.759302947329232</v>
      </c>
      <c r="K24" s="48"/>
      <c r="L24" s="48"/>
      <c r="M24" s="48"/>
      <c r="N24" s="48"/>
      <c r="O24" s="48"/>
      <c r="P24" s="49"/>
      <c r="Q24" s="49"/>
      <c r="R24" s="50"/>
      <c r="S24" s="51"/>
      <c r="T24" s="51"/>
    </row>
    <row r="25" spans="1:20" ht="12" customHeight="1">
      <c r="A25" s="5"/>
      <c r="B25" s="5" t="s">
        <v>17</v>
      </c>
      <c r="C25" s="32">
        <v>77346039</v>
      </c>
      <c r="D25" s="32">
        <v>74997211.969999984</v>
      </c>
      <c r="E25" s="32">
        <v>16402423.82</v>
      </c>
      <c r="F25" s="32">
        <v>16276322.860000001</v>
      </c>
      <c r="G25" s="13"/>
      <c r="H25" s="14">
        <f t="shared" si="12"/>
        <v>21.702570578904687</v>
      </c>
      <c r="I25" s="14">
        <f t="shared" si="13"/>
        <v>99.231205330481458</v>
      </c>
      <c r="K25" s="48"/>
      <c r="L25" s="48"/>
      <c r="M25" s="48"/>
      <c r="N25" s="48"/>
      <c r="O25" s="48"/>
      <c r="P25" s="49"/>
      <c r="Q25" s="49"/>
      <c r="R25" s="50"/>
      <c r="S25" s="51"/>
      <c r="T25" s="51"/>
    </row>
    <row r="26" spans="1:20" s="2" customFormat="1" ht="12" customHeight="1">
      <c r="A26" s="5"/>
      <c r="B26" s="5" t="s">
        <v>107</v>
      </c>
      <c r="C26" s="32">
        <v>14729227</v>
      </c>
      <c r="D26" s="32">
        <v>12645775.059999999</v>
      </c>
      <c r="E26" s="32">
        <v>88489.400000000009</v>
      </c>
      <c r="F26" s="32">
        <v>88489.400000000009</v>
      </c>
      <c r="G26" s="16"/>
      <c r="H26" s="14">
        <f t="shared" si="12"/>
        <v>0.69975465782166157</v>
      </c>
      <c r="I26" s="14">
        <f t="shared" si="13"/>
        <v>100</v>
      </c>
      <c r="K26" s="48"/>
      <c r="L26" s="48"/>
      <c r="M26" s="48"/>
      <c r="N26" s="48"/>
      <c r="O26" s="48"/>
      <c r="P26" s="49"/>
      <c r="Q26" s="49"/>
      <c r="R26" s="50"/>
      <c r="S26" s="51"/>
      <c r="T26" s="51"/>
    </row>
    <row r="27" spans="1:20" ht="12" customHeight="1">
      <c r="A27" s="5"/>
      <c r="B27" s="5" t="s">
        <v>108</v>
      </c>
      <c r="C27" s="32">
        <v>87839378</v>
      </c>
      <c r="D27" s="32">
        <v>87619378</v>
      </c>
      <c r="E27" s="32">
        <v>17923569.990000002</v>
      </c>
      <c r="F27" s="32">
        <v>17505343.809999999</v>
      </c>
      <c r="G27" s="13"/>
      <c r="H27" s="14">
        <f t="shared" si="12"/>
        <v>19.978849667250547</v>
      </c>
      <c r="I27" s="14">
        <f t="shared" si="13"/>
        <v>97.666613402166305</v>
      </c>
      <c r="K27" s="48"/>
      <c r="L27" s="48"/>
      <c r="M27" s="48"/>
      <c r="N27" s="48"/>
      <c r="O27" s="48"/>
      <c r="P27" s="49"/>
      <c r="Q27" s="49"/>
      <c r="R27" s="50"/>
      <c r="S27" s="51"/>
      <c r="T27" s="51"/>
    </row>
    <row r="28" spans="1:20" ht="12" customHeight="1">
      <c r="A28" s="5"/>
      <c r="B28" s="5" t="s">
        <v>39</v>
      </c>
      <c r="C28" s="32">
        <v>7977068989.7304001</v>
      </c>
      <c r="D28" s="32">
        <v>7977068989.7304001</v>
      </c>
      <c r="E28" s="32">
        <v>3785762440.6750398</v>
      </c>
      <c r="F28" s="32">
        <v>3771351723.2360001</v>
      </c>
      <c r="G28" s="13"/>
      <c r="H28" s="14">
        <f t="shared" si="12"/>
        <v>47.277411391216511</v>
      </c>
      <c r="I28" s="14">
        <f t="shared" si="13"/>
        <v>99.619344381353471</v>
      </c>
      <c r="K28" s="48"/>
      <c r="L28" s="48"/>
      <c r="M28" s="48"/>
      <c r="N28" s="48"/>
      <c r="O28" s="48"/>
      <c r="P28" s="49"/>
      <c r="Q28" s="49"/>
      <c r="R28" s="50"/>
      <c r="S28" s="51"/>
      <c r="T28" s="51"/>
    </row>
    <row r="29" spans="1:20" ht="12" customHeight="1">
      <c r="A29" s="5"/>
      <c r="B29" s="5" t="s">
        <v>18</v>
      </c>
      <c r="C29" s="32">
        <v>699341999.16110492</v>
      </c>
      <c r="D29" s="32">
        <v>592591058.41287422</v>
      </c>
      <c r="E29" s="32">
        <v>96839952.503958419</v>
      </c>
      <c r="F29" s="32">
        <v>96839039.126698419</v>
      </c>
      <c r="G29" s="13"/>
      <c r="H29" s="14">
        <f t="shared" si="12"/>
        <v>16.341630159938735</v>
      </c>
      <c r="I29" s="14">
        <f t="shared" si="13"/>
        <v>99.999056817732367</v>
      </c>
      <c r="K29" s="48"/>
      <c r="L29" s="48"/>
      <c r="M29" s="48"/>
      <c r="N29" s="48"/>
      <c r="O29" s="48"/>
      <c r="P29" s="49"/>
      <c r="Q29" s="49"/>
      <c r="R29" s="50"/>
      <c r="S29" s="51"/>
      <c r="T29" s="51"/>
    </row>
    <row r="30" spans="1:20" ht="12" customHeight="1">
      <c r="A30" s="5"/>
      <c r="B30" s="5" t="s">
        <v>68</v>
      </c>
      <c r="C30" s="32">
        <v>299881162</v>
      </c>
      <c r="D30" s="32">
        <v>449883880.28000009</v>
      </c>
      <c r="E30" s="32">
        <v>0</v>
      </c>
      <c r="F30" s="32">
        <v>0</v>
      </c>
      <c r="G30" s="13"/>
      <c r="H30" s="14">
        <f t="shared" si="12"/>
        <v>0</v>
      </c>
      <c r="I30" s="14" t="str">
        <f t="shared" si="13"/>
        <v>n.a.</v>
      </c>
      <c r="K30" s="48"/>
      <c r="L30" s="48"/>
      <c r="M30" s="48"/>
      <c r="N30" s="48"/>
      <c r="O30" s="48"/>
      <c r="P30" s="49"/>
      <c r="Q30" s="49"/>
      <c r="R30" s="50"/>
      <c r="S30" s="51"/>
      <c r="T30" s="51"/>
    </row>
    <row r="31" spans="1:20" s="2" customFormat="1" ht="12" customHeight="1">
      <c r="A31" s="5"/>
      <c r="B31" s="5" t="s">
        <v>83</v>
      </c>
      <c r="C31" s="32">
        <v>123344964.60940114</v>
      </c>
      <c r="D31" s="32">
        <v>123344964.60940112</v>
      </c>
      <c r="E31" s="32">
        <v>4435.5435577547996</v>
      </c>
      <c r="F31" s="32">
        <v>4435.5435577547996</v>
      </c>
      <c r="G31" s="16"/>
      <c r="H31" s="14">
        <f t="shared" si="12"/>
        <v>3.5960475336799689E-3</v>
      </c>
      <c r="I31" s="14">
        <f t="shared" si="13"/>
        <v>100</v>
      </c>
      <c r="K31" s="48"/>
      <c r="L31" s="48"/>
      <c r="M31" s="48"/>
      <c r="N31" s="48"/>
      <c r="O31" s="48"/>
      <c r="P31" s="49"/>
      <c r="Q31" s="49"/>
      <c r="R31" s="50"/>
      <c r="S31" s="51"/>
      <c r="T31" s="51"/>
    </row>
    <row r="32" spans="1:20">
      <c r="A32" s="22" t="s">
        <v>19</v>
      </c>
      <c r="B32" s="22"/>
      <c r="C32" s="25">
        <f t="shared" ref="C32:F32" si="14">SUM(C33:C38)</f>
        <v>5020953121.9601059</v>
      </c>
      <c r="D32" s="25">
        <f t="shared" si="14"/>
        <v>4708721706.9874592</v>
      </c>
      <c r="E32" s="25">
        <f t="shared" si="14"/>
        <v>923302795.88431585</v>
      </c>
      <c r="F32" s="25">
        <f t="shared" si="14"/>
        <v>923302795.88431585</v>
      </c>
      <c r="G32" s="25"/>
      <c r="H32" s="24">
        <f>IFERROR(+F32/D32*100,"n.a")</f>
        <v>19.608353462770804</v>
      </c>
      <c r="I32" s="24">
        <f>IFERROR(+F32/E32*100,"n.a.")</f>
        <v>100</v>
      </c>
      <c r="K32" s="48"/>
      <c r="L32" s="48"/>
      <c r="M32" s="48"/>
      <c r="N32" s="48"/>
      <c r="O32" s="48"/>
      <c r="P32" s="49"/>
      <c r="Q32" s="49"/>
      <c r="R32" s="50"/>
      <c r="S32" s="51"/>
      <c r="T32" s="51"/>
    </row>
    <row r="33" spans="1:20">
      <c r="A33" s="5"/>
      <c r="B33" s="5" t="s">
        <v>86</v>
      </c>
      <c r="C33" s="32">
        <v>9800000</v>
      </c>
      <c r="D33" s="32">
        <v>9800000</v>
      </c>
      <c r="E33" s="32">
        <v>9800000</v>
      </c>
      <c r="F33" s="32">
        <v>9800000</v>
      </c>
      <c r="G33" s="13"/>
      <c r="H33" s="14">
        <f t="shared" ref="H33:H38" si="15">IFERROR(+F33/D33*100,"n.a")</f>
        <v>100</v>
      </c>
      <c r="I33" s="14">
        <f t="shared" ref="I33:I38" si="16">IFERROR(+F33/E33*100,"n.a.")</f>
        <v>100</v>
      </c>
      <c r="K33" s="48"/>
      <c r="L33" s="48"/>
      <c r="M33" s="48"/>
      <c r="N33" s="48"/>
      <c r="O33" s="48"/>
      <c r="P33" s="49"/>
      <c r="Q33" s="49"/>
      <c r="R33" s="50"/>
      <c r="S33" s="51"/>
      <c r="T33" s="51"/>
    </row>
    <row r="34" spans="1:20">
      <c r="A34" s="5"/>
      <c r="B34" s="5" t="s">
        <v>87</v>
      </c>
      <c r="C34" s="32">
        <v>32159867.056661997</v>
      </c>
      <c r="D34" s="32">
        <v>0</v>
      </c>
      <c r="E34" s="32">
        <v>0</v>
      </c>
      <c r="F34" s="32">
        <v>0</v>
      </c>
      <c r="G34" s="13"/>
      <c r="H34" s="14" t="str">
        <f t="shared" si="15"/>
        <v>n.a</v>
      </c>
      <c r="I34" s="14" t="str">
        <f t="shared" si="16"/>
        <v>n.a.</v>
      </c>
      <c r="K34" s="48"/>
      <c r="L34" s="48"/>
      <c r="M34" s="48"/>
      <c r="N34" s="48"/>
      <c r="O34" s="48"/>
      <c r="P34" s="49"/>
      <c r="Q34" s="49"/>
      <c r="R34" s="50"/>
      <c r="S34" s="51"/>
      <c r="T34" s="51"/>
    </row>
    <row r="35" spans="1:20">
      <c r="A35" s="5"/>
      <c r="B35" s="5" t="s">
        <v>88</v>
      </c>
      <c r="C35" s="32">
        <v>18310538.251312196</v>
      </c>
      <c r="D35" s="32">
        <v>18310538.2513122</v>
      </c>
      <c r="E35" s="32">
        <v>17210782.076749533</v>
      </c>
      <c r="F35" s="32">
        <v>17210782.076749533</v>
      </c>
      <c r="G35" s="13"/>
      <c r="H35" s="14">
        <f t="shared" si="15"/>
        <v>93.993862116620988</v>
      </c>
      <c r="I35" s="14">
        <f t="shared" si="16"/>
        <v>100</v>
      </c>
      <c r="K35" s="48"/>
      <c r="L35" s="48"/>
      <c r="M35" s="48"/>
      <c r="N35" s="48"/>
      <c r="O35" s="48"/>
      <c r="P35" s="49"/>
      <c r="Q35" s="49"/>
      <c r="R35" s="50"/>
      <c r="S35" s="51"/>
      <c r="T35" s="51"/>
    </row>
    <row r="36" spans="1:20">
      <c r="A36" s="5"/>
      <c r="B36" s="5" t="s">
        <v>39</v>
      </c>
      <c r="C36" s="32">
        <v>964405283.850191</v>
      </c>
      <c r="D36" s="32">
        <v>1124215301.1458333</v>
      </c>
      <c r="E36" s="32">
        <v>0</v>
      </c>
      <c r="F36" s="32">
        <v>0</v>
      </c>
      <c r="G36" s="13"/>
      <c r="H36" s="14">
        <f t="shared" si="15"/>
        <v>0</v>
      </c>
      <c r="I36" s="14" t="str">
        <f t="shared" si="16"/>
        <v>n.a.</v>
      </c>
      <c r="K36" s="48"/>
      <c r="L36" s="48"/>
      <c r="M36" s="48"/>
      <c r="N36" s="48"/>
      <c r="O36" s="48"/>
      <c r="P36" s="49"/>
      <c r="Q36" s="49"/>
      <c r="R36" s="50"/>
      <c r="S36" s="51"/>
      <c r="T36" s="51"/>
    </row>
    <row r="37" spans="1:20">
      <c r="A37" s="5"/>
      <c r="B37" s="5" t="s">
        <v>109</v>
      </c>
      <c r="C37" s="32">
        <v>326315196.03600007</v>
      </c>
      <c r="D37" s="32">
        <v>289475196.03600001</v>
      </c>
      <c r="E37" s="32">
        <v>0</v>
      </c>
      <c r="F37" s="32">
        <v>0</v>
      </c>
      <c r="G37" s="13"/>
      <c r="H37" s="14">
        <f t="shared" si="15"/>
        <v>0</v>
      </c>
      <c r="I37" s="14" t="str">
        <f t="shared" si="16"/>
        <v>n.a.</v>
      </c>
      <c r="K37" s="48"/>
      <c r="L37" s="48"/>
      <c r="M37" s="48"/>
      <c r="N37" s="48"/>
      <c r="O37" s="48"/>
      <c r="P37" s="49"/>
      <c r="Q37" s="49"/>
      <c r="R37" s="50"/>
      <c r="S37" s="51"/>
      <c r="T37" s="51"/>
    </row>
    <row r="38" spans="1:20">
      <c r="A38" s="5"/>
      <c r="B38" s="5" t="s">
        <v>69</v>
      </c>
      <c r="C38" s="32">
        <v>3669962236.7659407</v>
      </c>
      <c r="D38" s="32">
        <v>3266920671.5543137</v>
      </c>
      <c r="E38" s="32">
        <v>896292013.80756629</v>
      </c>
      <c r="F38" s="32">
        <v>896292013.80756629</v>
      </c>
      <c r="G38" s="13"/>
      <c r="H38" s="14">
        <f t="shared" si="15"/>
        <v>27.435377345147916</v>
      </c>
      <c r="I38" s="14">
        <f t="shared" si="16"/>
        <v>100</v>
      </c>
      <c r="K38" s="48"/>
      <c r="L38" s="48"/>
      <c r="M38" s="48"/>
      <c r="N38" s="48"/>
      <c r="O38" s="48"/>
      <c r="P38" s="49"/>
      <c r="Q38" s="49"/>
      <c r="R38" s="50"/>
      <c r="S38" s="51"/>
      <c r="T38" s="51"/>
    </row>
    <row r="39" spans="1:20">
      <c r="A39" s="22" t="s">
        <v>20</v>
      </c>
      <c r="B39" s="22"/>
      <c r="C39" s="25">
        <f t="shared" ref="C39:F39" si="17">SUM(C40:C41)</f>
        <v>2242307613.5022659</v>
      </c>
      <c r="D39" s="25">
        <f t="shared" si="17"/>
        <v>2153946386.3022656</v>
      </c>
      <c r="E39" s="25">
        <f t="shared" si="17"/>
        <v>530226554.2686643</v>
      </c>
      <c r="F39" s="25">
        <f t="shared" si="17"/>
        <v>524878016.36328244</v>
      </c>
      <c r="G39" s="25"/>
      <c r="H39" s="24">
        <f>IFERROR(+F39/D39*100,"n.a")</f>
        <v>24.36820246321701</v>
      </c>
      <c r="I39" s="24">
        <f>IFERROR(+F39/E39*100,"n.a.")</f>
        <v>98.991273095939334</v>
      </c>
      <c r="K39" s="48"/>
      <c r="L39" s="48"/>
      <c r="M39" s="48"/>
      <c r="N39" s="48"/>
      <c r="O39" s="48"/>
      <c r="P39" s="49"/>
      <c r="Q39" s="49"/>
      <c r="R39" s="50"/>
      <c r="S39" s="51"/>
      <c r="T39" s="51"/>
    </row>
    <row r="40" spans="1:20">
      <c r="A40" s="5"/>
      <c r="B40" s="5" t="s">
        <v>91</v>
      </c>
      <c r="C40" s="32">
        <v>689407745.40221059</v>
      </c>
      <c r="D40" s="32">
        <v>601046518.20221055</v>
      </c>
      <c r="E40" s="32">
        <v>54048348.776647352</v>
      </c>
      <c r="F40" s="32">
        <v>54001413.956113368</v>
      </c>
      <c r="G40" s="13"/>
      <c r="H40" s="14">
        <f t="shared" ref="H40:H41" si="18">IFERROR(+F40/D40*100,"n.a")</f>
        <v>8.9845648083341256</v>
      </c>
      <c r="I40" s="14">
        <f t="shared" ref="I40:I41" si="19">IFERROR(+F40/E40*100,"n.a.")</f>
        <v>99.913161416405259</v>
      </c>
      <c r="K40" s="48"/>
      <c r="L40" s="48"/>
      <c r="M40" s="48"/>
      <c r="N40" s="48"/>
      <c r="O40" s="48"/>
      <c r="P40" s="49"/>
      <c r="Q40" s="49"/>
      <c r="R40" s="50"/>
      <c r="S40" s="51"/>
      <c r="T40" s="51"/>
    </row>
    <row r="41" spans="1:20">
      <c r="A41" s="5"/>
      <c r="B41" s="5" t="s">
        <v>92</v>
      </c>
      <c r="C41" s="32">
        <v>1552899868.1000552</v>
      </c>
      <c r="D41" s="32">
        <v>1552899868.100055</v>
      </c>
      <c r="E41" s="32">
        <v>476178205.49201697</v>
      </c>
      <c r="F41" s="32">
        <v>470876602.4071691</v>
      </c>
      <c r="G41" s="13"/>
      <c r="H41" s="14">
        <f t="shared" si="18"/>
        <v>30.322405976070961</v>
      </c>
      <c r="I41" s="14">
        <f t="shared" si="19"/>
        <v>98.886634662464246</v>
      </c>
      <c r="K41" s="48"/>
      <c r="L41" s="48"/>
      <c r="M41" s="48"/>
      <c r="N41" s="48"/>
      <c r="O41" s="48"/>
      <c r="P41" s="49"/>
      <c r="Q41" s="49"/>
      <c r="R41" s="50"/>
      <c r="S41" s="51"/>
      <c r="T41" s="51"/>
    </row>
    <row r="42" spans="1:20">
      <c r="A42" s="22" t="s">
        <v>21</v>
      </c>
      <c r="B42" s="22"/>
      <c r="C42" s="25">
        <f t="shared" ref="C42:F42" si="20">SUM(C43:C53)</f>
        <v>3250954407.7660971</v>
      </c>
      <c r="D42" s="25">
        <f t="shared" si="20"/>
        <v>2827586858.5150099</v>
      </c>
      <c r="E42" s="25">
        <f t="shared" si="20"/>
        <v>368195400.10252798</v>
      </c>
      <c r="F42" s="25">
        <f t="shared" si="20"/>
        <v>257351159.79672626</v>
      </c>
      <c r="G42" s="25"/>
      <c r="H42" s="24">
        <f>IFERROR(+F42/D42*100,"n.a")</f>
        <v>9.1014413587946077</v>
      </c>
      <c r="I42" s="24">
        <f>IFERROR(+F42/E42*100,"n.a.")</f>
        <v>69.895267492495577</v>
      </c>
      <c r="K42" s="48"/>
      <c r="L42" s="48"/>
      <c r="M42" s="48"/>
      <c r="N42" s="48"/>
      <c r="O42" s="48"/>
      <c r="P42" s="49"/>
      <c r="Q42" s="49"/>
      <c r="R42" s="50"/>
      <c r="S42" s="51"/>
      <c r="T42" s="51"/>
    </row>
    <row r="43" spans="1:20">
      <c r="A43" s="31"/>
      <c r="B43" s="5" t="s">
        <v>93</v>
      </c>
      <c r="C43" s="32">
        <v>1509745.38</v>
      </c>
      <c r="D43" s="32">
        <v>1509745.38</v>
      </c>
      <c r="E43" s="32">
        <v>0</v>
      </c>
      <c r="F43" s="32">
        <v>0</v>
      </c>
      <c r="G43" s="13"/>
      <c r="H43" s="14">
        <f t="shared" ref="H43:H53" si="21">IFERROR(+F43/D43*100,"n.a")</f>
        <v>0</v>
      </c>
      <c r="I43" s="14" t="str">
        <f t="shared" ref="I43:I53" si="22">IFERROR(+F43/E43*100,"n.a.")</f>
        <v>n.a.</v>
      </c>
      <c r="K43" s="48"/>
      <c r="L43" s="48"/>
      <c r="M43" s="48"/>
      <c r="N43" s="48"/>
      <c r="O43" s="48"/>
      <c r="P43" s="49"/>
      <c r="Q43" s="49"/>
      <c r="R43" s="50"/>
      <c r="S43" s="51"/>
      <c r="T43" s="51"/>
    </row>
    <row r="44" spans="1:20">
      <c r="A44" s="31"/>
      <c r="B44" s="5" t="s">
        <v>94</v>
      </c>
      <c r="C44" s="32">
        <v>57590000.000000007</v>
      </c>
      <c r="D44" s="32">
        <v>55833439.350000024</v>
      </c>
      <c r="E44" s="32">
        <v>0</v>
      </c>
      <c r="F44" s="32">
        <v>0</v>
      </c>
      <c r="G44" s="13"/>
      <c r="H44" s="14">
        <f t="shared" si="21"/>
        <v>0</v>
      </c>
      <c r="I44" s="14" t="str">
        <f t="shared" si="22"/>
        <v>n.a.</v>
      </c>
      <c r="K44" s="48"/>
      <c r="L44" s="48"/>
      <c r="M44" s="48"/>
      <c r="N44" s="48"/>
      <c r="O44" s="48"/>
      <c r="P44" s="49"/>
      <c r="Q44" s="49"/>
      <c r="R44" s="50"/>
      <c r="S44" s="51"/>
      <c r="T44" s="51"/>
    </row>
    <row r="45" spans="1:20">
      <c r="A45" s="31"/>
      <c r="B45" s="5" t="s">
        <v>95</v>
      </c>
      <c r="C45" s="32">
        <v>185199180.0862368</v>
      </c>
      <c r="D45" s="32">
        <v>10579032.047047922</v>
      </c>
      <c r="E45" s="32">
        <v>164619.19725559917</v>
      </c>
      <c r="F45" s="32">
        <v>164517.22100217291</v>
      </c>
      <c r="G45" s="13"/>
      <c r="H45" s="14">
        <f t="shared" si="21"/>
        <v>1.5551254620509578</v>
      </c>
      <c r="I45" s="14">
        <f t="shared" si="22"/>
        <v>99.938053243408831</v>
      </c>
      <c r="K45" s="48"/>
      <c r="L45" s="48"/>
      <c r="M45" s="48"/>
      <c r="N45" s="48"/>
      <c r="O45" s="48"/>
      <c r="P45" s="49"/>
      <c r="Q45" s="49"/>
      <c r="R45" s="50"/>
      <c r="S45" s="51"/>
      <c r="T45" s="51"/>
    </row>
    <row r="46" spans="1:20">
      <c r="A46" s="31"/>
      <c r="B46" s="5" t="s">
        <v>96</v>
      </c>
      <c r="C46" s="32">
        <v>472019968.36345994</v>
      </c>
      <c r="D46" s="32">
        <v>421789296.83506209</v>
      </c>
      <c r="E46" s="32">
        <v>38055128.221184351</v>
      </c>
      <c r="F46" s="32">
        <v>37947041.849164091</v>
      </c>
      <c r="G46" s="13"/>
      <c r="H46" s="14">
        <f t="shared" si="21"/>
        <v>8.9966820243907293</v>
      </c>
      <c r="I46" s="14">
        <f t="shared" si="22"/>
        <v>99.715974227199979</v>
      </c>
      <c r="K46" s="48"/>
      <c r="L46" s="48"/>
      <c r="M46" s="48"/>
      <c r="N46" s="48"/>
      <c r="O46" s="48"/>
      <c r="P46" s="49"/>
      <c r="Q46" s="49"/>
      <c r="R46" s="50"/>
      <c r="S46" s="51"/>
      <c r="T46" s="51"/>
    </row>
    <row r="47" spans="1:20">
      <c r="A47" s="5"/>
      <c r="B47" s="5" t="s">
        <v>22</v>
      </c>
      <c r="C47" s="32">
        <v>560053.28</v>
      </c>
      <c r="D47" s="32">
        <v>554953.28</v>
      </c>
      <c r="E47" s="32">
        <v>270</v>
      </c>
      <c r="F47" s="32">
        <v>0</v>
      </c>
      <c r="G47" s="13"/>
      <c r="H47" s="14">
        <f t="shared" si="21"/>
        <v>0</v>
      </c>
      <c r="I47" s="14">
        <f t="shared" si="22"/>
        <v>0</v>
      </c>
      <c r="K47" s="48"/>
      <c r="L47" s="48"/>
      <c r="M47" s="48"/>
      <c r="N47" s="48"/>
      <c r="O47" s="48"/>
      <c r="P47" s="49"/>
      <c r="Q47" s="49"/>
      <c r="R47" s="50"/>
      <c r="S47" s="51"/>
      <c r="T47" s="51"/>
    </row>
    <row r="48" spans="1:20">
      <c r="A48" s="5"/>
      <c r="B48" s="5" t="s">
        <v>97</v>
      </c>
      <c r="C48" s="32">
        <v>49327931.939999998</v>
      </c>
      <c r="D48" s="32">
        <v>49327931.939999998</v>
      </c>
      <c r="E48" s="32">
        <v>28744.799999999999</v>
      </c>
      <c r="F48" s="32">
        <v>28744.799999999999</v>
      </c>
      <c r="G48" s="13"/>
      <c r="H48" s="14">
        <f t="shared" si="21"/>
        <v>5.8272866648785768E-2</v>
      </c>
      <c r="I48" s="14">
        <f t="shared" si="22"/>
        <v>100</v>
      </c>
      <c r="K48" s="48"/>
      <c r="L48" s="48"/>
      <c r="M48" s="48"/>
      <c r="N48" s="48"/>
      <c r="O48" s="48"/>
      <c r="P48" s="49"/>
      <c r="Q48" s="49"/>
      <c r="R48" s="50"/>
      <c r="S48" s="51"/>
      <c r="T48" s="51"/>
    </row>
    <row r="49" spans="1:20">
      <c r="A49" s="5"/>
      <c r="B49" s="5" t="s">
        <v>14</v>
      </c>
      <c r="C49" s="32">
        <v>85039151.400000006</v>
      </c>
      <c r="D49" s="32">
        <v>76188249.069800004</v>
      </c>
      <c r="E49" s="32">
        <v>0</v>
      </c>
      <c r="F49" s="32">
        <v>0</v>
      </c>
      <c r="G49" s="13"/>
      <c r="H49" s="14">
        <f t="shared" si="21"/>
        <v>0</v>
      </c>
      <c r="I49" s="14" t="str">
        <f t="shared" si="22"/>
        <v>n.a.</v>
      </c>
      <c r="K49" s="48"/>
      <c r="L49" s="48"/>
      <c r="M49" s="48"/>
      <c r="N49" s="48"/>
      <c r="O49" s="48"/>
      <c r="P49" s="49"/>
      <c r="Q49" s="49"/>
      <c r="R49" s="50"/>
      <c r="S49" s="51"/>
      <c r="T49" s="51"/>
    </row>
    <row r="50" spans="1:20">
      <c r="A50" s="5"/>
      <c r="B50" s="5" t="s">
        <v>98</v>
      </c>
      <c r="C50" s="32">
        <v>399635230.36000001</v>
      </c>
      <c r="D50" s="32">
        <v>355369737.44</v>
      </c>
      <c r="E50" s="32">
        <v>27083115.068800002</v>
      </c>
      <c r="F50" s="32">
        <v>27083115.068800002</v>
      </c>
      <c r="G50" s="15"/>
      <c r="H50" s="14">
        <f t="shared" si="21"/>
        <v>7.6211090071710643</v>
      </c>
      <c r="I50" s="14">
        <f t="shared" si="22"/>
        <v>100</v>
      </c>
      <c r="K50" s="48"/>
      <c r="L50" s="48"/>
      <c r="M50" s="48"/>
      <c r="N50" s="48"/>
      <c r="O50" s="48"/>
      <c r="P50" s="49"/>
      <c r="Q50" s="49"/>
      <c r="R50" s="50"/>
      <c r="S50" s="51"/>
      <c r="T50" s="51"/>
    </row>
    <row r="51" spans="1:20">
      <c r="A51" s="5"/>
      <c r="B51" s="5" t="s">
        <v>99</v>
      </c>
      <c r="C51" s="32">
        <v>386633148.59000009</v>
      </c>
      <c r="D51" s="32">
        <v>405482012.8567</v>
      </c>
      <c r="E51" s="32">
        <v>111516663.99509999</v>
      </c>
      <c r="F51" s="32">
        <v>94454078.773599982</v>
      </c>
      <c r="G51" s="15"/>
      <c r="H51" s="14">
        <f t="shared" si="21"/>
        <v>23.294270961158681</v>
      </c>
      <c r="I51" s="14">
        <f t="shared" si="22"/>
        <v>84.699519685910147</v>
      </c>
      <c r="K51" s="48"/>
      <c r="L51" s="48"/>
      <c r="M51" s="48"/>
      <c r="N51" s="48"/>
      <c r="O51" s="48"/>
      <c r="P51" s="49"/>
      <c r="Q51" s="49"/>
      <c r="R51" s="50"/>
      <c r="S51" s="51"/>
      <c r="T51" s="51"/>
    </row>
    <row r="52" spans="1:20">
      <c r="A52" s="5"/>
      <c r="B52" s="10" t="s">
        <v>110</v>
      </c>
      <c r="C52" s="32">
        <v>1605376887.6164</v>
      </c>
      <c r="D52" s="32">
        <v>1442889349.5664001</v>
      </c>
      <c r="E52" s="32">
        <v>191346858.82018802</v>
      </c>
      <c r="F52" s="32">
        <v>97673662.08416</v>
      </c>
      <c r="G52" s="15"/>
      <c r="H52" s="14">
        <f t="shared" si="21"/>
        <v>6.7693106275621018</v>
      </c>
      <c r="I52" s="14">
        <f t="shared" si="22"/>
        <v>51.045343877813877</v>
      </c>
      <c r="K52" s="48"/>
      <c r="L52" s="48"/>
      <c r="M52" s="48"/>
      <c r="N52" s="48"/>
      <c r="O52" s="48"/>
      <c r="P52" s="49"/>
      <c r="Q52" s="49"/>
      <c r="R52" s="50"/>
      <c r="S52" s="51"/>
      <c r="T52" s="51"/>
    </row>
    <row r="53" spans="1:20">
      <c r="A53" s="5"/>
      <c r="B53" s="5" t="s">
        <v>23</v>
      </c>
      <c r="C53" s="32">
        <v>8063110.75</v>
      </c>
      <c r="D53" s="32">
        <v>8063110.75</v>
      </c>
      <c r="E53" s="32">
        <v>0</v>
      </c>
      <c r="F53" s="32">
        <v>0</v>
      </c>
      <c r="G53" s="13"/>
      <c r="H53" s="14">
        <f t="shared" si="21"/>
        <v>0</v>
      </c>
      <c r="I53" s="14" t="str">
        <f t="shared" si="22"/>
        <v>n.a.</v>
      </c>
      <c r="K53" s="48"/>
      <c r="L53" s="48"/>
      <c r="M53" s="48"/>
      <c r="N53" s="48"/>
      <c r="O53" s="48"/>
      <c r="P53" s="49"/>
      <c r="Q53" s="49"/>
      <c r="R53" s="50"/>
      <c r="S53" s="51"/>
      <c r="T53" s="51"/>
    </row>
    <row r="54" spans="1:20">
      <c r="A54" s="22" t="s">
        <v>24</v>
      </c>
      <c r="B54" s="22"/>
      <c r="C54" s="25">
        <f t="shared" ref="C54:F54" si="23">C55</f>
        <v>3393972510</v>
      </c>
      <c r="D54" s="25">
        <f t="shared" si="23"/>
        <v>3393972510</v>
      </c>
      <c r="E54" s="25">
        <f t="shared" si="23"/>
        <v>760558854</v>
      </c>
      <c r="F54" s="25">
        <f t="shared" si="23"/>
        <v>760558854</v>
      </c>
      <c r="G54" s="25"/>
      <c r="H54" s="24">
        <f>IFERROR(+F54/D54*100,"n.a")</f>
        <v>22.409104721947205</v>
      </c>
      <c r="I54" s="24">
        <f>IFERROR(+F54/E54*100,"n.a.")</f>
        <v>100</v>
      </c>
      <c r="K54" s="48"/>
      <c r="L54" s="48"/>
      <c r="M54" s="48"/>
      <c r="N54" s="48"/>
      <c r="O54" s="48"/>
      <c r="P54" s="49"/>
      <c r="Q54" s="49"/>
      <c r="R54" s="50"/>
      <c r="S54" s="51"/>
      <c r="T54" s="51"/>
    </row>
    <row r="55" spans="1:20">
      <c r="A55" s="5"/>
      <c r="B55" s="5" t="s">
        <v>70</v>
      </c>
      <c r="C55" s="32">
        <v>3393972510</v>
      </c>
      <c r="D55" s="32">
        <v>3393972510</v>
      </c>
      <c r="E55" s="32">
        <v>760558854</v>
      </c>
      <c r="F55" s="32">
        <v>760558854</v>
      </c>
      <c r="G55" s="13"/>
      <c r="H55" s="14">
        <f t="shared" ref="H55" si="24">IFERROR(+F55/D55*100,"n.a")</f>
        <v>22.409104721947205</v>
      </c>
      <c r="I55" s="14">
        <f t="shared" ref="I55" si="25">IFERROR(+F55/E55*100,"n.a.")</f>
        <v>100</v>
      </c>
      <c r="K55" s="48"/>
      <c r="L55" s="48"/>
      <c r="M55" s="48"/>
      <c r="N55" s="48"/>
      <c r="O55" s="48"/>
      <c r="P55" s="49"/>
      <c r="Q55" s="49"/>
      <c r="R55" s="50"/>
      <c r="S55" s="51"/>
      <c r="T55" s="51"/>
    </row>
    <row r="56" spans="1:20" ht="12" customHeight="1">
      <c r="A56" s="22" t="s">
        <v>25</v>
      </c>
      <c r="B56" s="22"/>
      <c r="C56" s="25">
        <f t="shared" ref="C56:F56" si="26">SUM(C57:C66)</f>
        <v>28642480753.151306</v>
      </c>
      <c r="D56" s="25">
        <f t="shared" si="26"/>
        <v>27832761010.225845</v>
      </c>
      <c r="E56" s="25">
        <f t="shared" si="26"/>
        <v>8428043811.2695665</v>
      </c>
      <c r="F56" s="25">
        <f t="shared" si="26"/>
        <v>8349630904.4106112</v>
      </c>
      <c r="G56" s="25"/>
      <c r="H56" s="24">
        <f>IFERROR(+F56/D56*100,"n.a")</f>
        <v>29.99929076868418</v>
      </c>
      <c r="I56" s="24">
        <f>IFERROR(+F56/E56*100,"n.a.")</f>
        <v>99.06961913565155</v>
      </c>
      <c r="K56" s="48"/>
      <c r="L56" s="48"/>
      <c r="M56" s="48"/>
      <c r="N56" s="48"/>
      <c r="O56" s="48"/>
      <c r="P56" s="49"/>
      <c r="Q56" s="49"/>
      <c r="R56" s="50"/>
      <c r="S56" s="51"/>
      <c r="T56" s="51"/>
    </row>
    <row r="57" spans="1:20" ht="12" customHeight="1">
      <c r="A57" s="5"/>
      <c r="B57" s="5" t="s">
        <v>67</v>
      </c>
      <c r="C57" s="32">
        <v>165415883.06</v>
      </c>
      <c r="D57" s="32">
        <v>133456755.41549</v>
      </c>
      <c r="E57" s="32">
        <v>10500000</v>
      </c>
      <c r="F57" s="32">
        <v>10500000</v>
      </c>
      <c r="G57" s="13"/>
      <c r="H57" s="14">
        <f t="shared" ref="H57:H66" si="27">IFERROR(+F57/D57*100,"n.a")</f>
        <v>7.8677171247797997</v>
      </c>
      <c r="I57" s="14">
        <f t="shared" ref="I57:I66" si="28">IFERROR(+F57/E57*100,"n.a.")</f>
        <v>100</v>
      </c>
      <c r="K57" s="48"/>
      <c r="L57" s="48"/>
      <c r="M57" s="48"/>
      <c r="N57" s="48"/>
      <c r="O57" s="48"/>
      <c r="P57" s="49"/>
      <c r="Q57" s="49"/>
      <c r="R57" s="50"/>
      <c r="S57" s="51"/>
      <c r="T57" s="51"/>
    </row>
    <row r="58" spans="1:20" ht="12" customHeight="1">
      <c r="A58" s="5"/>
      <c r="B58" s="5" t="s">
        <v>26</v>
      </c>
      <c r="C58" s="32">
        <v>36943612.079538338</v>
      </c>
      <c r="D58" s="32">
        <v>36943612.079538338</v>
      </c>
      <c r="E58" s="32">
        <v>24655067.800728269</v>
      </c>
      <c r="F58" s="32">
        <v>19968884.458081551</v>
      </c>
      <c r="G58" s="13"/>
      <c r="H58" s="14">
        <f t="shared" si="27"/>
        <v>54.052333635079385</v>
      </c>
      <c r="I58" s="14">
        <f t="shared" si="28"/>
        <v>80.993021878819178</v>
      </c>
      <c r="K58" s="48"/>
      <c r="L58" s="48"/>
      <c r="M58" s="48"/>
      <c r="N58" s="48"/>
      <c r="O58" s="48"/>
      <c r="P58" s="49"/>
      <c r="Q58" s="49"/>
      <c r="R58" s="50"/>
      <c r="S58" s="51"/>
      <c r="T58" s="51"/>
    </row>
    <row r="59" spans="1:20" ht="12" customHeight="1">
      <c r="A59" s="5"/>
      <c r="B59" s="5" t="s">
        <v>71</v>
      </c>
      <c r="C59" s="32">
        <v>973339103.9000001</v>
      </c>
      <c r="D59" s="32">
        <v>973339103.9000001</v>
      </c>
      <c r="E59" s="32">
        <v>647945513.51900005</v>
      </c>
      <c r="F59" s="32">
        <v>577945513.51900005</v>
      </c>
      <c r="G59" s="13"/>
      <c r="H59" s="14">
        <f t="shared" si="27"/>
        <v>59.377611687773893</v>
      </c>
      <c r="I59" s="14">
        <f t="shared" si="28"/>
        <v>89.196622472184558</v>
      </c>
      <c r="K59" s="48"/>
      <c r="L59" s="48"/>
      <c r="M59" s="48"/>
      <c r="N59" s="48"/>
      <c r="O59" s="48"/>
      <c r="P59" s="49"/>
      <c r="Q59" s="49"/>
      <c r="R59" s="50"/>
      <c r="S59" s="51"/>
      <c r="T59" s="51"/>
    </row>
    <row r="60" spans="1:20">
      <c r="A60" s="5"/>
      <c r="B60" s="5" t="s">
        <v>27</v>
      </c>
      <c r="C60" s="32">
        <v>226055325</v>
      </c>
      <c r="D60" s="32">
        <v>226055325</v>
      </c>
      <c r="E60" s="32">
        <v>37752272.200000003</v>
      </c>
      <c r="F60" s="32">
        <v>37074825.090000004</v>
      </c>
      <c r="G60" s="13"/>
      <c r="H60" s="14">
        <f t="shared" si="27"/>
        <v>16.400774938612926</v>
      </c>
      <c r="I60" s="14">
        <f t="shared" si="28"/>
        <v>98.20554612869104</v>
      </c>
      <c r="K60" s="48"/>
      <c r="L60" s="48"/>
      <c r="M60" s="48"/>
      <c r="N60" s="48"/>
      <c r="O60" s="48"/>
      <c r="P60" s="49"/>
      <c r="Q60" s="49"/>
      <c r="R60" s="50"/>
      <c r="S60" s="51"/>
      <c r="T60" s="51"/>
    </row>
    <row r="61" spans="1:20">
      <c r="A61" s="5"/>
      <c r="B61" s="5" t="s">
        <v>28</v>
      </c>
      <c r="C61" s="32">
        <v>37157684.982000001</v>
      </c>
      <c r="D61" s="32">
        <v>37093315.523879997</v>
      </c>
      <c r="E61" s="32">
        <v>1700773.5003599999</v>
      </c>
      <c r="F61" s="32">
        <v>13200</v>
      </c>
      <c r="G61" s="13"/>
      <c r="H61" s="14">
        <f t="shared" si="27"/>
        <v>3.5585926503394073E-2</v>
      </c>
      <c r="I61" s="14">
        <f t="shared" si="28"/>
        <v>0.77611745462908366</v>
      </c>
      <c r="K61" s="48"/>
      <c r="L61" s="48"/>
      <c r="M61" s="48"/>
      <c r="N61" s="48"/>
      <c r="O61" s="48"/>
      <c r="P61" s="49"/>
      <c r="Q61" s="49"/>
      <c r="R61" s="50"/>
      <c r="S61" s="51"/>
      <c r="T61" s="51"/>
    </row>
    <row r="62" spans="1:20">
      <c r="A62" s="5"/>
      <c r="B62" s="5" t="s">
        <v>29</v>
      </c>
      <c r="C62" s="32">
        <v>211824267.55000001</v>
      </c>
      <c r="D62" s="32">
        <v>212452227.17289999</v>
      </c>
      <c r="E62" s="32">
        <v>868835.8</v>
      </c>
      <c r="F62" s="32">
        <v>713708.8</v>
      </c>
      <c r="G62" s="13"/>
      <c r="H62" s="14">
        <f t="shared" si="27"/>
        <v>0.33593848814734356</v>
      </c>
      <c r="I62" s="14">
        <f t="shared" si="28"/>
        <v>82.145418041015347</v>
      </c>
      <c r="K62" s="48"/>
      <c r="L62" s="48"/>
      <c r="M62" s="48"/>
      <c r="N62" s="48"/>
      <c r="O62" s="48"/>
      <c r="P62" s="49"/>
      <c r="Q62" s="49"/>
      <c r="R62" s="50"/>
      <c r="S62" s="51"/>
      <c r="T62" s="51"/>
    </row>
    <row r="63" spans="1:20">
      <c r="A63" s="5"/>
      <c r="B63" s="5" t="s">
        <v>14</v>
      </c>
      <c r="C63" s="32">
        <v>236274977.05000001</v>
      </c>
      <c r="D63" s="32">
        <v>236969167.63099998</v>
      </c>
      <c r="E63" s="32">
        <v>2188632.1782499999</v>
      </c>
      <c r="F63" s="32">
        <v>1119650</v>
      </c>
      <c r="G63" s="13"/>
      <c r="H63" s="14">
        <f t="shared" si="27"/>
        <v>0.47248762832449132</v>
      </c>
      <c r="I63" s="14">
        <f t="shared" si="28"/>
        <v>51.157522544297819</v>
      </c>
      <c r="K63" s="48"/>
      <c r="L63" s="48"/>
      <c r="M63" s="48"/>
      <c r="N63" s="48"/>
      <c r="O63" s="48"/>
      <c r="P63" s="49"/>
      <c r="Q63" s="49"/>
      <c r="R63" s="50"/>
      <c r="S63" s="51"/>
      <c r="T63" s="51"/>
    </row>
    <row r="64" spans="1:20">
      <c r="A64" s="5"/>
      <c r="B64" s="5" t="s">
        <v>39</v>
      </c>
      <c r="C64" s="32">
        <v>13531259770.914764</v>
      </c>
      <c r="D64" s="32">
        <v>12725502198.006834</v>
      </c>
      <c r="E64" s="32">
        <v>4279056842.7779984</v>
      </c>
      <c r="F64" s="32">
        <v>4279056842.7779984</v>
      </c>
      <c r="G64" s="13"/>
      <c r="H64" s="14">
        <f t="shared" si="27"/>
        <v>33.625838699302705</v>
      </c>
      <c r="I64" s="14">
        <f t="shared" si="28"/>
        <v>100</v>
      </c>
      <c r="K64" s="48"/>
      <c r="L64" s="48"/>
      <c r="M64" s="48"/>
      <c r="N64" s="48"/>
      <c r="O64" s="48"/>
      <c r="P64" s="49"/>
      <c r="Q64" s="49"/>
      <c r="R64" s="50"/>
      <c r="S64" s="51"/>
      <c r="T64" s="51"/>
    </row>
    <row r="65" spans="1:20">
      <c r="A65" s="5"/>
      <c r="B65" s="5" t="s">
        <v>30</v>
      </c>
      <c r="C65" s="32">
        <v>232980349.74500003</v>
      </c>
      <c r="D65" s="32">
        <v>234061172.57509995</v>
      </c>
      <c r="E65" s="32">
        <v>37445766.21435</v>
      </c>
      <c r="F65" s="32">
        <v>37308172.486650005</v>
      </c>
      <c r="G65" s="13"/>
      <c r="H65" s="14">
        <f t="shared" si="27"/>
        <v>15.939496532548326</v>
      </c>
      <c r="I65" s="14">
        <f t="shared" si="28"/>
        <v>99.632551976871369</v>
      </c>
      <c r="K65" s="48"/>
      <c r="L65" s="48"/>
      <c r="M65" s="48"/>
      <c r="N65" s="48"/>
      <c r="O65" s="48"/>
      <c r="P65" s="49"/>
      <c r="Q65" s="49"/>
      <c r="R65" s="50"/>
      <c r="S65" s="51"/>
      <c r="T65" s="51"/>
    </row>
    <row r="66" spans="1:20">
      <c r="A66" s="5"/>
      <c r="B66" s="5" t="s">
        <v>72</v>
      </c>
      <c r="C66" s="32">
        <v>12991229778.870001</v>
      </c>
      <c r="D66" s="32">
        <v>13016888132.921101</v>
      </c>
      <c r="E66" s="32">
        <v>3385930107.2788801</v>
      </c>
      <c r="F66" s="32">
        <v>3385930107.2788801</v>
      </c>
      <c r="G66" s="13"/>
      <c r="H66" s="14">
        <f t="shared" si="27"/>
        <v>26.011824582831757</v>
      </c>
      <c r="I66" s="14">
        <f t="shared" si="28"/>
        <v>100</v>
      </c>
      <c r="K66" s="48"/>
      <c r="L66" s="48"/>
      <c r="M66" s="48"/>
      <c r="N66" s="48"/>
      <c r="O66" s="48"/>
      <c r="P66" s="49"/>
      <c r="Q66" s="49"/>
      <c r="R66" s="50"/>
      <c r="S66" s="51"/>
      <c r="T66" s="51"/>
    </row>
    <row r="67" spans="1:20">
      <c r="A67" s="22" t="s">
        <v>114</v>
      </c>
      <c r="B67" s="22"/>
      <c r="C67" s="25">
        <f t="shared" ref="C67:F67" si="29">SUM(C68)</f>
        <v>0</v>
      </c>
      <c r="D67" s="25">
        <f t="shared" si="29"/>
        <v>150000000</v>
      </c>
      <c r="E67" s="25">
        <f t="shared" si="29"/>
        <v>0</v>
      </c>
      <c r="F67" s="25">
        <f t="shared" si="29"/>
        <v>0</v>
      </c>
      <c r="G67" s="25"/>
      <c r="H67" s="24">
        <f>IFERROR(+F67/D67*100,"n.a")</f>
        <v>0</v>
      </c>
      <c r="I67" s="24" t="str">
        <f>IFERROR(+F67/E67*100,"n.a.")</f>
        <v>n.a.</v>
      </c>
      <c r="K67" s="48"/>
      <c r="L67" s="48"/>
      <c r="M67" s="48"/>
      <c r="N67" s="48"/>
      <c r="O67" s="48"/>
      <c r="P67" s="49"/>
      <c r="Q67" s="49"/>
      <c r="R67" s="50"/>
      <c r="S67" s="51"/>
      <c r="T67" s="51"/>
    </row>
    <row r="68" spans="1:20">
      <c r="A68" s="5"/>
      <c r="B68" s="5" t="s">
        <v>31</v>
      </c>
      <c r="C68" s="32">
        <v>0</v>
      </c>
      <c r="D68" s="32">
        <v>150000000</v>
      </c>
      <c r="E68" s="32">
        <v>0</v>
      </c>
      <c r="F68" s="32">
        <v>0</v>
      </c>
      <c r="G68" s="13"/>
      <c r="H68" s="14">
        <f t="shared" ref="H68" si="30">IFERROR(+F68/D68*100,"n.a")</f>
        <v>0</v>
      </c>
      <c r="I68" s="14" t="str">
        <f t="shared" ref="I68" si="31">IFERROR(+F68/E68*100,"n.a.")</f>
        <v>n.a.</v>
      </c>
      <c r="K68" s="48"/>
      <c r="L68" s="48"/>
      <c r="M68" s="48"/>
      <c r="N68" s="48"/>
      <c r="O68" s="48"/>
      <c r="P68" s="49"/>
      <c r="Q68" s="49"/>
      <c r="R68" s="50"/>
      <c r="S68" s="51"/>
      <c r="T68" s="51"/>
    </row>
    <row r="69" spans="1:20">
      <c r="A69" s="22" t="s">
        <v>32</v>
      </c>
      <c r="B69" s="22"/>
      <c r="C69" s="23">
        <f t="shared" ref="C69" si="32">SUM(C70:C71)</f>
        <v>10160140192.736723</v>
      </c>
      <c r="D69" s="23">
        <f t="shared" ref="D69:F69" si="33">SUM(D70:D71)</f>
        <v>10160140192.736723</v>
      </c>
      <c r="E69" s="23">
        <f t="shared" si="33"/>
        <v>2950175119.0076022</v>
      </c>
      <c r="F69" s="23">
        <f t="shared" si="33"/>
        <v>2950175119.0076022</v>
      </c>
      <c r="G69" s="23"/>
      <c r="H69" s="24">
        <f>IFERROR(+F69/D69*100,"n.a")</f>
        <v>29.03675601953428</v>
      </c>
      <c r="I69" s="24">
        <f>IFERROR(+F69/E69*100,"n.a.")</f>
        <v>100</v>
      </c>
      <c r="K69" s="48"/>
      <c r="L69" s="48"/>
      <c r="M69" s="48"/>
      <c r="N69" s="48"/>
      <c r="O69" s="48"/>
      <c r="P69" s="49"/>
      <c r="Q69" s="49"/>
      <c r="R69" s="50"/>
      <c r="S69" s="51"/>
      <c r="T69" s="51"/>
    </row>
    <row r="70" spans="1:20">
      <c r="A70" s="5"/>
      <c r="B70" s="5" t="s">
        <v>33</v>
      </c>
      <c r="C70" s="32">
        <v>8202801338.4985895</v>
      </c>
      <c r="D70" s="32">
        <v>8202801338.4985895</v>
      </c>
      <c r="E70" s="32">
        <v>2460840403.3549385</v>
      </c>
      <c r="F70" s="32">
        <v>2460840403.3549385</v>
      </c>
      <c r="G70" s="13"/>
      <c r="H70" s="14">
        <f t="shared" ref="H70:H71" si="34">IFERROR(+F70/D70*100,"n.a")</f>
        <v>30.00000002200909</v>
      </c>
      <c r="I70" s="14">
        <f t="shared" ref="I70:I71" si="35">IFERROR(+F70/E70*100,"n.a.")</f>
        <v>100</v>
      </c>
      <c r="K70" s="48"/>
      <c r="L70" s="48"/>
      <c r="M70" s="48"/>
      <c r="N70" s="48"/>
      <c r="O70" s="48"/>
      <c r="P70" s="49"/>
      <c r="Q70" s="49"/>
      <c r="R70" s="50"/>
      <c r="S70" s="51"/>
      <c r="T70" s="51"/>
    </row>
    <row r="71" spans="1:20">
      <c r="A71" s="5"/>
      <c r="B71" s="5" t="s">
        <v>73</v>
      </c>
      <c r="C71" s="32">
        <v>1957338854.238133</v>
      </c>
      <c r="D71" s="32">
        <v>1957338854.238133</v>
      </c>
      <c r="E71" s="32">
        <v>489334715.65266371</v>
      </c>
      <c r="F71" s="32">
        <v>489334715.65266371</v>
      </c>
      <c r="G71" s="13"/>
      <c r="H71" s="14">
        <f t="shared" si="34"/>
        <v>25.000000106937563</v>
      </c>
      <c r="I71" s="14">
        <f t="shared" si="35"/>
        <v>100</v>
      </c>
      <c r="K71" s="48"/>
      <c r="L71" s="48"/>
      <c r="M71" s="48"/>
      <c r="N71" s="48"/>
      <c r="O71" s="48"/>
      <c r="P71" s="49"/>
      <c r="Q71" s="49"/>
      <c r="R71" s="50"/>
      <c r="S71" s="51"/>
      <c r="T71" s="51"/>
    </row>
    <row r="72" spans="1:20">
      <c r="A72" s="22" t="s">
        <v>34</v>
      </c>
      <c r="B72" s="22"/>
      <c r="C72" s="25">
        <f t="shared" ref="C72:F72" si="36">SUM(C73:C74)</f>
        <v>19123274</v>
      </c>
      <c r="D72" s="25">
        <f t="shared" si="36"/>
        <v>19605927.219999999</v>
      </c>
      <c r="E72" s="25">
        <f t="shared" si="36"/>
        <v>5497757.2200000007</v>
      </c>
      <c r="F72" s="25">
        <f t="shared" si="36"/>
        <v>2518679.52</v>
      </c>
      <c r="G72" s="25"/>
      <c r="H72" s="24">
        <f>IFERROR(+F72/D72*100,"n.a")</f>
        <v>12.846520808414999</v>
      </c>
      <c r="I72" s="24">
        <f>IFERROR(+F72/E72*100,"n.a.")</f>
        <v>45.812854573450949</v>
      </c>
      <c r="K72" s="48"/>
      <c r="L72" s="48"/>
      <c r="M72" s="48"/>
      <c r="N72" s="48"/>
      <c r="O72" s="48"/>
      <c r="P72" s="49"/>
      <c r="Q72" s="49"/>
      <c r="R72" s="50"/>
      <c r="S72" s="51"/>
      <c r="T72" s="51"/>
    </row>
    <row r="73" spans="1:20">
      <c r="A73" s="5"/>
      <c r="B73" s="5" t="s">
        <v>35</v>
      </c>
      <c r="C73" s="32">
        <v>6993222</v>
      </c>
      <c r="D73" s="32">
        <v>7094492.4800000004</v>
      </c>
      <c r="E73" s="32">
        <v>1744875.48</v>
      </c>
      <c r="F73" s="32">
        <v>1096199.33</v>
      </c>
      <c r="G73" s="13"/>
      <c r="H73" s="14">
        <f t="shared" ref="H73:H74" si="37">IFERROR(+F73/D73*100,"n.a")</f>
        <v>15.451412952938954</v>
      </c>
      <c r="I73" s="14">
        <f t="shared" ref="I73:I74" si="38">IFERROR(+F73/E73*100,"n.a.")</f>
        <v>62.823928845627428</v>
      </c>
      <c r="K73" s="48"/>
      <c r="L73" s="48"/>
      <c r="M73" s="48"/>
      <c r="N73" s="48"/>
      <c r="O73" s="48"/>
      <c r="P73" s="49"/>
      <c r="Q73" s="49"/>
      <c r="R73" s="50"/>
      <c r="S73" s="51"/>
      <c r="T73" s="51"/>
    </row>
    <row r="74" spans="1:20">
      <c r="A74" s="5"/>
      <c r="B74" s="10" t="s">
        <v>74</v>
      </c>
      <c r="C74" s="32">
        <v>12130052</v>
      </c>
      <c r="D74" s="32">
        <v>12511434.74</v>
      </c>
      <c r="E74" s="32">
        <v>3752881.74</v>
      </c>
      <c r="F74" s="32">
        <v>1422480.19</v>
      </c>
      <c r="G74" s="13"/>
      <c r="H74" s="14">
        <f t="shared" si="37"/>
        <v>11.369440991865014</v>
      </c>
      <c r="I74" s="14">
        <f t="shared" si="38"/>
        <v>37.903677455074828</v>
      </c>
      <c r="K74" s="48"/>
      <c r="L74" s="48"/>
      <c r="M74" s="48"/>
      <c r="N74" s="48"/>
      <c r="O74" s="48"/>
      <c r="P74" s="49"/>
      <c r="Q74" s="49"/>
      <c r="R74" s="50"/>
      <c r="S74" s="51"/>
      <c r="T74" s="51"/>
    </row>
    <row r="75" spans="1:20">
      <c r="A75" s="22" t="s">
        <v>36</v>
      </c>
      <c r="B75" s="26"/>
      <c r="C75" s="25">
        <f t="shared" ref="C75:F75" si="39">+C76</f>
        <v>30000000</v>
      </c>
      <c r="D75" s="25">
        <f t="shared" si="39"/>
        <v>30000000</v>
      </c>
      <c r="E75" s="25">
        <f t="shared" si="39"/>
        <v>2000000</v>
      </c>
      <c r="F75" s="25">
        <f t="shared" si="39"/>
        <v>2000000</v>
      </c>
      <c r="G75" s="25"/>
      <c r="H75" s="24">
        <f>IFERROR(+F75/D75*100,"n.a")</f>
        <v>6.666666666666667</v>
      </c>
      <c r="I75" s="24">
        <f>IFERROR(+F75/E75*100,"n.a.")</f>
        <v>100</v>
      </c>
      <c r="K75" s="48"/>
      <c r="L75" s="48"/>
      <c r="M75" s="48"/>
      <c r="N75" s="48"/>
      <c r="O75" s="48"/>
      <c r="P75" s="49"/>
      <c r="Q75" s="49"/>
      <c r="R75" s="50"/>
      <c r="S75" s="51"/>
      <c r="T75" s="51"/>
    </row>
    <row r="76" spans="1:20" s="3" customFormat="1">
      <c r="A76" s="33"/>
      <c r="B76" s="10" t="s">
        <v>111</v>
      </c>
      <c r="C76" s="32">
        <v>30000000</v>
      </c>
      <c r="D76" s="32">
        <v>30000000</v>
      </c>
      <c r="E76" s="32">
        <v>2000000</v>
      </c>
      <c r="F76" s="32">
        <v>2000000</v>
      </c>
      <c r="G76" s="13"/>
      <c r="H76" s="14">
        <f t="shared" ref="H76" si="40">IFERROR(+F76/D76*100,"n.a")</f>
        <v>6.666666666666667</v>
      </c>
      <c r="I76" s="14">
        <f t="shared" ref="I76" si="41">IFERROR(+F76/E76*100,"n.a.")</f>
        <v>100</v>
      </c>
      <c r="K76" s="48"/>
      <c r="L76" s="48"/>
      <c r="M76" s="48"/>
      <c r="N76" s="48"/>
      <c r="O76" s="48"/>
      <c r="P76" s="49"/>
      <c r="Q76" s="49"/>
      <c r="R76" s="50"/>
      <c r="S76" s="51"/>
      <c r="T76" s="51"/>
    </row>
    <row r="77" spans="1:20">
      <c r="A77" s="22" t="s">
        <v>100</v>
      </c>
      <c r="B77" s="26"/>
      <c r="C77" s="25">
        <f t="shared" ref="C77:F77" si="42">SUM(C78:C84)</f>
        <v>11900503450</v>
      </c>
      <c r="D77" s="25">
        <f t="shared" si="42"/>
        <v>10900503449.999998</v>
      </c>
      <c r="E77" s="25">
        <f t="shared" si="42"/>
        <v>1459778262.9999998</v>
      </c>
      <c r="F77" s="25">
        <f t="shared" si="42"/>
        <v>1337228877.1899998</v>
      </c>
      <c r="G77" s="25"/>
      <c r="H77" s="24">
        <f>IFERROR(+F77/D77*100,"n.a")</f>
        <v>12.267588220340411</v>
      </c>
      <c r="I77" s="24">
        <f>IFERROR(+F77/E77*100,"n.a.")</f>
        <v>91.604931453209346</v>
      </c>
      <c r="K77" s="48"/>
      <c r="L77" s="48"/>
      <c r="M77" s="48"/>
      <c r="N77" s="48"/>
      <c r="O77" s="48"/>
      <c r="P77" s="49"/>
      <c r="Q77" s="49"/>
      <c r="R77" s="50"/>
      <c r="S77" s="51"/>
      <c r="T77" s="51"/>
    </row>
    <row r="78" spans="1:20" s="3" customFormat="1">
      <c r="A78" s="33"/>
      <c r="B78" s="10" t="s">
        <v>60</v>
      </c>
      <c r="C78" s="32">
        <v>210429179</v>
      </c>
      <c r="D78" s="32">
        <v>208017207</v>
      </c>
      <c r="E78" s="32">
        <v>25221133.029999997</v>
      </c>
      <c r="F78" s="32">
        <v>24764223.120000001</v>
      </c>
      <c r="G78" s="13"/>
      <c r="H78" s="14">
        <f t="shared" ref="H78:H84" si="43">IFERROR(+F78/D78*100,"n.a")</f>
        <v>11.904891656390715</v>
      </c>
      <c r="I78" s="14">
        <f t="shared" ref="I78:I84" si="44">IFERROR(+F78/E78*100,"n.a.")</f>
        <v>98.188384679401551</v>
      </c>
      <c r="K78" s="48"/>
      <c r="L78" s="48"/>
      <c r="M78" s="48"/>
      <c r="N78" s="48"/>
      <c r="O78" s="48"/>
      <c r="P78" s="49"/>
      <c r="Q78" s="49"/>
      <c r="R78" s="50"/>
      <c r="S78" s="51"/>
      <c r="T78" s="51"/>
    </row>
    <row r="79" spans="1:20" s="3" customFormat="1">
      <c r="A79" s="33"/>
      <c r="B79" s="10" t="s">
        <v>76</v>
      </c>
      <c r="C79" s="32">
        <v>12517564</v>
      </c>
      <c r="D79" s="32">
        <v>12517564</v>
      </c>
      <c r="E79" s="32">
        <v>3200724.3</v>
      </c>
      <c r="F79" s="32">
        <v>3200724.3</v>
      </c>
      <c r="G79" s="13"/>
      <c r="H79" s="14">
        <f t="shared" si="43"/>
        <v>25.56986567034928</v>
      </c>
      <c r="I79" s="14">
        <f t="shared" si="44"/>
        <v>100</v>
      </c>
      <c r="K79" s="48"/>
      <c r="L79" s="48"/>
      <c r="M79" s="48"/>
      <c r="N79" s="48"/>
      <c r="O79" s="48"/>
      <c r="P79" s="49"/>
      <c r="Q79" s="49"/>
      <c r="R79" s="50"/>
      <c r="S79" s="51"/>
      <c r="T79" s="51"/>
    </row>
    <row r="80" spans="1:20" s="3" customFormat="1">
      <c r="A80" s="33"/>
      <c r="B80" s="10" t="s">
        <v>61</v>
      </c>
      <c r="C80" s="32">
        <v>991409892</v>
      </c>
      <c r="D80" s="32">
        <v>999339364.59999955</v>
      </c>
      <c r="E80" s="32">
        <v>222358877.16999993</v>
      </c>
      <c r="F80" s="32">
        <v>153294301.00000003</v>
      </c>
      <c r="G80" s="13"/>
      <c r="H80" s="14">
        <f t="shared" si="43"/>
        <v>15.339563958971873</v>
      </c>
      <c r="I80" s="14">
        <f t="shared" si="44"/>
        <v>68.940040960362467</v>
      </c>
      <c r="K80" s="48"/>
      <c r="L80" s="48"/>
      <c r="M80" s="48"/>
      <c r="N80" s="48"/>
      <c r="O80" s="48"/>
      <c r="P80" s="49"/>
      <c r="Q80" s="49"/>
      <c r="R80" s="50"/>
      <c r="S80" s="51"/>
      <c r="T80" s="51"/>
    </row>
    <row r="81" spans="1:20" s="3" customFormat="1">
      <c r="A81" s="33"/>
      <c r="B81" s="10" t="s">
        <v>62</v>
      </c>
      <c r="C81" s="32">
        <v>1233039675</v>
      </c>
      <c r="D81" s="32">
        <v>1233039675</v>
      </c>
      <c r="E81" s="32">
        <v>164024735.10999998</v>
      </c>
      <c r="F81" s="32">
        <v>162363854.00999999</v>
      </c>
      <c r="G81" s="13"/>
      <c r="H81" s="14">
        <f t="shared" si="43"/>
        <v>13.167772075947189</v>
      </c>
      <c r="I81" s="14">
        <f t="shared" si="44"/>
        <v>98.987420343104858</v>
      </c>
      <c r="K81" s="48"/>
      <c r="L81" s="48"/>
      <c r="M81" s="48"/>
      <c r="N81" s="48"/>
      <c r="O81" s="48"/>
      <c r="P81" s="49"/>
      <c r="Q81" s="49"/>
      <c r="R81" s="50"/>
      <c r="S81" s="51"/>
      <c r="T81" s="51"/>
    </row>
    <row r="82" spans="1:20" s="3" customFormat="1">
      <c r="A82" s="33"/>
      <c r="B82" s="10" t="s">
        <v>75</v>
      </c>
      <c r="C82" s="32">
        <v>7590673968</v>
      </c>
      <c r="D82" s="32">
        <v>6590673967.999999</v>
      </c>
      <c r="E82" s="32">
        <v>682367922.27999985</v>
      </c>
      <c r="F82" s="32">
        <v>664671471.96999991</v>
      </c>
      <c r="G82" s="13"/>
      <c r="H82" s="14">
        <f t="shared" si="43"/>
        <v>10.085030380765453</v>
      </c>
      <c r="I82" s="14">
        <f t="shared" si="44"/>
        <v>97.40661163395977</v>
      </c>
      <c r="K82" s="48"/>
      <c r="L82" s="48"/>
      <c r="M82" s="48"/>
      <c r="N82" s="48"/>
      <c r="O82" s="48"/>
      <c r="P82" s="49"/>
      <c r="Q82" s="49"/>
      <c r="R82" s="50"/>
      <c r="S82" s="51"/>
      <c r="T82" s="51"/>
    </row>
    <row r="83" spans="1:20" s="3" customFormat="1">
      <c r="A83" s="33"/>
      <c r="B83" s="10" t="s">
        <v>63</v>
      </c>
      <c r="C83" s="32">
        <v>1571857852</v>
      </c>
      <c r="D83" s="32">
        <v>1571857852</v>
      </c>
      <c r="E83" s="32">
        <v>319749271.60000002</v>
      </c>
      <c r="F83" s="32">
        <v>307866374.34000003</v>
      </c>
      <c r="G83" s="13"/>
      <c r="H83" s="14">
        <f t="shared" si="43"/>
        <v>19.586146034024456</v>
      </c>
      <c r="I83" s="14">
        <f t="shared" si="44"/>
        <v>96.283682774150222</v>
      </c>
      <c r="K83" s="48"/>
      <c r="L83" s="48"/>
      <c r="M83" s="48"/>
      <c r="N83" s="48"/>
      <c r="O83" s="48"/>
      <c r="P83" s="49"/>
      <c r="Q83" s="49"/>
      <c r="R83" s="50"/>
      <c r="S83" s="51"/>
      <c r="T83" s="51"/>
    </row>
    <row r="84" spans="1:20" s="3" customFormat="1">
      <c r="A84" s="33"/>
      <c r="B84" s="10" t="s">
        <v>64</v>
      </c>
      <c r="C84" s="32">
        <v>290575320</v>
      </c>
      <c r="D84" s="32">
        <v>285057819.39999992</v>
      </c>
      <c r="E84" s="32">
        <v>42855599.510000013</v>
      </c>
      <c r="F84" s="32">
        <v>21067928.450000003</v>
      </c>
      <c r="G84" s="13"/>
      <c r="H84" s="14">
        <f t="shared" si="43"/>
        <v>7.3907561961796198</v>
      </c>
      <c r="I84" s="14">
        <f t="shared" si="44"/>
        <v>49.160270048454159</v>
      </c>
      <c r="K84" s="48"/>
      <c r="L84" s="48"/>
      <c r="M84" s="48"/>
      <c r="N84" s="48"/>
      <c r="O84" s="48"/>
      <c r="P84" s="49"/>
      <c r="Q84" s="49"/>
      <c r="R84" s="50"/>
      <c r="S84" s="51"/>
      <c r="T84" s="51"/>
    </row>
    <row r="85" spans="1:20" ht="9" customHeight="1" thickBot="1">
      <c r="A85" s="29"/>
      <c r="B85" s="17"/>
      <c r="C85" s="18"/>
      <c r="D85" s="18"/>
      <c r="E85" s="18"/>
      <c r="F85" s="18"/>
      <c r="G85" s="18"/>
      <c r="H85" s="19"/>
      <c r="I85" s="19"/>
    </row>
    <row r="86" spans="1:20" ht="54" customHeight="1">
      <c r="A86" s="306" t="s">
        <v>720</v>
      </c>
      <c r="B86" s="307"/>
      <c r="C86" s="307"/>
      <c r="D86" s="307"/>
      <c r="E86" s="307"/>
      <c r="F86" s="307"/>
      <c r="G86" s="307"/>
      <c r="H86" s="307"/>
      <c r="I86" s="307"/>
    </row>
    <row r="87" spans="1:20" ht="9" customHeight="1">
      <c r="A87" s="298"/>
      <c r="B87" s="298"/>
      <c r="C87" s="298"/>
      <c r="D87" s="298"/>
      <c r="E87" s="298"/>
      <c r="F87" s="298"/>
      <c r="G87" s="298"/>
      <c r="H87" s="14"/>
      <c r="I87" s="14"/>
    </row>
    <row r="88" spans="1:20" ht="9" customHeight="1">
      <c r="A88" s="299"/>
      <c r="B88" s="299"/>
      <c r="C88" s="299"/>
      <c r="D88" s="299"/>
      <c r="E88" s="299"/>
      <c r="F88" s="299"/>
      <c r="G88" s="299"/>
      <c r="H88" s="14"/>
      <c r="I88" s="14"/>
    </row>
    <row r="89" spans="1:20" ht="9" customHeight="1">
      <c r="A89" s="297"/>
      <c r="B89" s="297"/>
      <c r="C89" s="297"/>
      <c r="D89" s="297"/>
      <c r="E89" s="297"/>
      <c r="F89" s="297"/>
      <c r="G89" s="297"/>
      <c r="H89" s="297"/>
      <c r="I89" s="297"/>
    </row>
    <row r="90" spans="1:20" ht="9" customHeight="1">
      <c r="A90" s="6"/>
      <c r="B90" s="6"/>
      <c r="C90" s="6"/>
      <c r="D90" s="7"/>
      <c r="E90" s="7"/>
      <c r="F90" s="7"/>
      <c r="G90" s="7"/>
      <c r="H90" s="6"/>
      <c r="I90" s="6"/>
    </row>
    <row r="91" spans="1:20" ht="12.75" customHeight="1">
      <c r="A91" s="8"/>
      <c r="B91" s="8"/>
      <c r="C91" s="8"/>
      <c r="D91" s="9"/>
      <c r="E91" s="9"/>
      <c r="F91" s="9"/>
      <c r="G91" s="9"/>
      <c r="H91" s="8"/>
      <c r="I91" s="8"/>
    </row>
    <row r="92" spans="1:20" ht="9" customHeight="1"/>
    <row r="93" spans="1:20" ht="9" customHeight="1"/>
    <row r="94" spans="1:20" ht="15">
      <c r="B94"/>
      <c r="C94"/>
      <c r="D94"/>
      <c r="E94"/>
    </row>
    <row r="95" spans="1:20" ht="15">
      <c r="B95" s="45"/>
      <c r="C95" s="46"/>
      <c r="D95" s="46"/>
      <c r="E95" s="46"/>
      <c r="F95" s="47"/>
      <c r="G95" s="47"/>
      <c r="H95" s="47"/>
      <c r="I95" s="47"/>
      <c r="J95" s="47"/>
      <c r="K95" s="47"/>
    </row>
    <row r="96" spans="1:20" ht="15">
      <c r="B96" s="45"/>
      <c r="C96" s="46"/>
      <c r="D96" s="46"/>
      <c r="E96" s="46"/>
      <c r="F96" s="47"/>
      <c r="G96" s="47"/>
      <c r="H96" s="47"/>
      <c r="I96" s="47"/>
      <c r="J96" s="47"/>
      <c r="K96" s="47"/>
    </row>
    <row r="97" spans="2:11" ht="15">
      <c r="B97" s="45"/>
      <c r="C97" s="46"/>
      <c r="D97" s="46"/>
      <c r="E97" s="46"/>
      <c r="F97" s="47"/>
      <c r="G97" s="47"/>
      <c r="H97" s="47"/>
      <c r="I97" s="47"/>
      <c r="J97" s="47"/>
      <c r="K97" s="47"/>
    </row>
    <row r="98" spans="2:11" ht="15">
      <c r="B98" s="45"/>
      <c r="C98" s="46"/>
      <c r="D98" s="46"/>
      <c r="E98" s="46"/>
      <c r="F98" s="47"/>
      <c r="G98" s="47"/>
      <c r="H98" s="47"/>
      <c r="I98" s="47"/>
      <c r="J98" s="47"/>
      <c r="K98" s="47"/>
    </row>
    <row r="99" spans="2:11" ht="15">
      <c r="B99" s="45"/>
      <c r="C99" s="46"/>
      <c r="D99" s="46"/>
      <c r="E99" s="46"/>
      <c r="F99" s="47"/>
      <c r="G99" s="47"/>
      <c r="H99" s="47"/>
      <c r="I99" s="47"/>
      <c r="J99" s="47"/>
      <c r="K99" s="47"/>
    </row>
    <row r="100" spans="2:11" ht="15">
      <c r="B100" s="45"/>
      <c r="C100" s="46"/>
      <c r="D100" s="46"/>
      <c r="E100" s="46"/>
      <c r="F100" s="47"/>
      <c r="G100" s="47"/>
      <c r="H100" s="47"/>
      <c r="I100" s="47"/>
      <c r="J100" s="47"/>
      <c r="K100" s="47"/>
    </row>
    <row r="101" spans="2:11" ht="15">
      <c r="B101" s="45"/>
      <c r="C101" s="46"/>
      <c r="D101" s="46"/>
      <c r="E101" s="46"/>
      <c r="F101" s="47"/>
      <c r="G101" s="47"/>
      <c r="H101" s="47"/>
      <c r="I101" s="47"/>
      <c r="J101" s="47"/>
      <c r="K101" s="47"/>
    </row>
    <row r="102" spans="2:11" ht="15">
      <c r="B102" s="45"/>
      <c r="C102" s="46"/>
      <c r="D102" s="46"/>
      <c r="E102" s="46"/>
      <c r="F102" s="47"/>
      <c r="G102" s="47"/>
      <c r="H102" s="47"/>
      <c r="I102" s="47"/>
      <c r="J102" s="47"/>
      <c r="K102" s="47"/>
    </row>
    <row r="103" spans="2:11" ht="15">
      <c r="B103" s="45"/>
      <c r="C103" s="46"/>
      <c r="D103" s="46"/>
      <c r="E103" s="46"/>
      <c r="F103" s="47"/>
      <c r="G103" s="47"/>
      <c r="H103" s="47"/>
      <c r="I103" s="47"/>
      <c r="J103" s="47"/>
      <c r="K103" s="47"/>
    </row>
    <row r="104" spans="2:11" ht="15">
      <c r="B104" s="45"/>
      <c r="C104" s="46"/>
      <c r="D104" s="46"/>
      <c r="E104" s="46"/>
      <c r="F104" s="47"/>
      <c r="G104" s="47"/>
      <c r="H104" s="47"/>
      <c r="I104" s="47"/>
      <c r="J104" s="47"/>
      <c r="K104" s="47"/>
    </row>
    <row r="105" spans="2:11" ht="15">
      <c r="B105" s="45"/>
      <c r="C105" s="46"/>
      <c r="D105" s="46"/>
      <c r="E105" s="46"/>
      <c r="F105" s="47"/>
      <c r="G105" s="47"/>
      <c r="H105" s="47"/>
      <c r="I105" s="47"/>
      <c r="J105" s="47"/>
      <c r="K105" s="47"/>
    </row>
    <row r="106" spans="2:11" ht="15">
      <c r="B106" s="45"/>
      <c r="C106" s="46"/>
      <c r="D106" s="46"/>
      <c r="E106" s="46"/>
      <c r="F106" s="47"/>
      <c r="G106" s="47"/>
      <c r="H106" s="47"/>
      <c r="I106" s="47"/>
      <c r="J106" s="47"/>
      <c r="K106" s="47"/>
    </row>
    <row r="107" spans="2:11" ht="15">
      <c r="B107" s="45"/>
      <c r="C107" s="46"/>
      <c r="D107" s="46"/>
      <c r="E107" s="46"/>
      <c r="F107" s="47"/>
      <c r="G107" s="47"/>
      <c r="H107" s="47"/>
      <c r="I107" s="47"/>
      <c r="J107" s="47"/>
      <c r="K107" s="47"/>
    </row>
    <row r="108" spans="2:11" ht="15">
      <c r="B108" s="45"/>
      <c r="C108" s="46"/>
      <c r="D108" s="46"/>
      <c r="E108" s="46"/>
      <c r="F108" s="47"/>
      <c r="G108" s="47"/>
      <c r="H108" s="47"/>
      <c r="I108" s="47"/>
      <c r="J108" s="47"/>
      <c r="K108" s="47"/>
    </row>
    <row r="109" spans="2:11" ht="15">
      <c r="B109" s="45"/>
      <c r="C109" s="46"/>
      <c r="D109" s="46"/>
      <c r="E109" s="46"/>
      <c r="F109" s="47"/>
      <c r="G109" s="47"/>
      <c r="H109" s="47"/>
      <c r="I109" s="47"/>
      <c r="J109" s="47"/>
      <c r="K109" s="47"/>
    </row>
    <row r="110" spans="2:11" ht="15">
      <c r="B110" s="45"/>
      <c r="C110" s="46"/>
      <c r="D110" s="46"/>
      <c r="E110" s="46"/>
      <c r="F110" s="47"/>
      <c r="G110" s="47"/>
      <c r="H110" s="47"/>
      <c r="I110" s="47"/>
      <c r="J110" s="47"/>
      <c r="K110" s="47"/>
    </row>
  </sheetData>
  <mergeCells count="13">
    <mergeCell ref="A89:I89"/>
    <mergeCell ref="A87:G87"/>
    <mergeCell ref="A88:G88"/>
    <mergeCell ref="A1:B1"/>
    <mergeCell ref="A3:I3"/>
    <mergeCell ref="A4:A7"/>
    <mergeCell ref="B4:B7"/>
    <mergeCell ref="E4:F4"/>
    <mergeCell ref="H4:I5"/>
    <mergeCell ref="D5:D6"/>
    <mergeCell ref="E5:E6"/>
    <mergeCell ref="C5:C6"/>
    <mergeCell ref="A86:I86"/>
  </mergeCells>
  <conditionalFormatting sqref="T8:T84">
    <cfRule type="cellIs" dxfId="91" priority="1" operator="greaterThan">
      <formula>0.1</formula>
    </cfRule>
    <cfRule type="cellIs" dxfId="90" priority="2" operator="greaterThan">
      <formula>1</formula>
    </cfRule>
  </conditionalFormatting>
  <conditionalFormatting sqref="S8:S84">
    <cfRule type="cellIs" dxfId="89" priority="7" operator="greaterThan">
      <formula>0</formula>
    </cfRule>
    <cfRule type="cellIs" dxfId="88" priority="8" operator="greaterThan">
      <formula>1</formula>
    </cfRule>
  </conditionalFormatting>
  <conditionalFormatting sqref="S8:S84">
    <cfRule type="cellIs" dxfId="87" priority="5" operator="greaterThan">
      <formula>0.1</formula>
    </cfRule>
    <cfRule type="cellIs" dxfId="86" priority="6" operator="greaterThan">
      <formula>1</formula>
    </cfRule>
  </conditionalFormatting>
  <conditionalFormatting sqref="T8:T84">
    <cfRule type="cellIs" dxfId="85" priority="3" operator="greaterThan">
      <formula>0</formula>
    </cfRule>
    <cfRule type="cellIs" dxfId="84" priority="4" operator="greaterThan">
      <formula>1</formula>
    </cfRule>
  </conditionalFormatting>
  <pageMargins left="0" right="0" top="0" bottom="0.39370078740157483" header="0.31496062992125984" footer="0.31496062992125984"/>
  <pageSetup fitToHeight="100" orientation="landscape" r:id="rId1"/>
  <headerFooter>
    <oddFooter>&amp;R&amp;P/&amp;N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
  <sheetViews>
    <sheetView showGridLines="0" zoomScale="145" zoomScaleNormal="145" zoomScaleSheetLayoutView="55" workbookViewId="0">
      <selection sqref="A1:B1"/>
    </sheetView>
  </sheetViews>
  <sheetFormatPr baseColWidth="10" defaultRowHeight="12.75"/>
  <cols>
    <col min="1" max="1" width="4.5703125" style="183" customWidth="1"/>
    <col min="2" max="2" width="55.7109375" style="215" customWidth="1"/>
    <col min="3" max="3" width="14.28515625" style="182" customWidth="1"/>
    <col min="4" max="6" width="14.28515625" style="181" customWidth="1"/>
    <col min="7" max="7" width="1.140625" style="180" customWidth="1"/>
    <col min="8" max="9" width="13.5703125" style="180" customWidth="1"/>
    <col min="10" max="10" width="7.42578125" style="214" customWidth="1"/>
    <col min="11" max="11" width="6.85546875" style="180" customWidth="1"/>
    <col min="12" max="12" width="5.28515625" style="180" customWidth="1"/>
    <col min="13" max="13" width="3.7109375" style="180" customWidth="1"/>
    <col min="14" max="14" width="3.85546875" style="180" customWidth="1"/>
    <col min="15" max="15" width="1.140625" style="180" customWidth="1"/>
    <col min="16" max="17" width="5.140625" style="180" customWidth="1"/>
    <col min="18" max="18" width="1.28515625" style="180" customWidth="1"/>
    <col min="19" max="20" width="12.28515625" style="180" customWidth="1"/>
    <col min="21" max="16384" width="11.42578125" style="180"/>
  </cols>
  <sheetData>
    <row r="1" spans="1:20" ht="34.5" customHeight="1">
      <c r="A1" s="300" t="s">
        <v>0</v>
      </c>
      <c r="B1" s="300"/>
      <c r="C1" s="91" t="s">
        <v>101</v>
      </c>
    </row>
    <row r="2" spans="1:20" ht="12.75" customHeight="1"/>
    <row r="3" spans="1:20" s="295" customFormat="1" ht="63" customHeight="1">
      <c r="A3" s="301" t="s">
        <v>643</v>
      </c>
      <c r="B3" s="301"/>
      <c r="C3" s="301"/>
      <c r="D3" s="301"/>
      <c r="E3" s="301"/>
      <c r="F3" s="301"/>
      <c r="G3" s="301"/>
      <c r="H3" s="301"/>
      <c r="I3" s="301"/>
      <c r="J3" s="294"/>
    </row>
    <row r="4" spans="1:20" ht="12.75" customHeight="1">
      <c r="A4" s="341" t="s">
        <v>6</v>
      </c>
      <c r="B4" s="325" t="s">
        <v>37</v>
      </c>
      <c r="C4" s="21"/>
      <c r="D4" s="21"/>
      <c r="E4" s="304" t="s">
        <v>1</v>
      </c>
      <c r="F4" s="304"/>
      <c r="G4" s="20"/>
      <c r="H4" s="302" t="s">
        <v>5</v>
      </c>
      <c r="I4" s="302"/>
    </row>
    <row r="5" spans="1:20" ht="12" customHeight="1">
      <c r="A5" s="341"/>
      <c r="B5" s="325"/>
      <c r="C5" s="305" t="s">
        <v>2</v>
      </c>
      <c r="D5" s="305" t="s">
        <v>117</v>
      </c>
      <c r="E5" s="305" t="s">
        <v>744</v>
      </c>
      <c r="F5" s="87" t="s">
        <v>38</v>
      </c>
      <c r="G5" s="211"/>
      <c r="H5" s="303"/>
      <c r="I5" s="303"/>
    </row>
    <row r="6" spans="1:20" ht="17.25" customHeight="1">
      <c r="A6" s="341"/>
      <c r="B6" s="325"/>
      <c r="C6" s="305"/>
      <c r="D6" s="305"/>
      <c r="E6" s="305"/>
      <c r="F6" s="210" t="s">
        <v>116</v>
      </c>
      <c r="G6" s="210"/>
      <c r="H6" s="211" t="s">
        <v>117</v>
      </c>
      <c r="I6" s="211" t="s">
        <v>4</v>
      </c>
    </row>
    <row r="7" spans="1:20" ht="11.25" customHeight="1">
      <c r="A7" s="342"/>
      <c r="B7" s="326"/>
      <c r="C7" s="27" t="s">
        <v>8</v>
      </c>
      <c r="D7" s="27" t="s">
        <v>9</v>
      </c>
      <c r="E7" s="27" t="s">
        <v>10</v>
      </c>
      <c r="F7" s="28" t="s">
        <v>11</v>
      </c>
      <c r="G7" s="28"/>
      <c r="H7" s="28" t="s">
        <v>112</v>
      </c>
      <c r="I7" s="28" t="s">
        <v>113</v>
      </c>
    </row>
    <row r="8" spans="1:20" s="205" customFormat="1" ht="14.25">
      <c r="A8" s="194" t="s">
        <v>525</v>
      </c>
      <c r="B8" s="219"/>
      <c r="C8" s="231">
        <f>+C9+C23+C25+C30+C32+C35+C52+C57+C59+C63+C66+C69+C82</f>
        <v>146302919433.64008</v>
      </c>
      <c r="D8" s="231">
        <f>+D9+D23+D25+D30+D32+D35+D52+D57+D59+D63+D66+D69+D82</f>
        <v>143905942242.41077</v>
      </c>
      <c r="E8" s="231">
        <f>+E9+E23+E25+E30+E32+E35+E52+E57+E59+E63+E66+E69+E82</f>
        <v>35773980252.099915</v>
      </c>
      <c r="F8" s="231">
        <f>+F9+F23+F25+F30+F32+F35+F52+F57+F59+F63+F66+F69+F82</f>
        <v>35417324891.374527</v>
      </c>
      <c r="G8" s="192"/>
      <c r="H8" s="191">
        <f t="shared" ref="H8:H39" si="0">IF(F8=0,"n.a.",IF(D8=0,"n.a.",(F8/D8)*100))</f>
        <v>24.611440180638091</v>
      </c>
      <c r="I8" s="191">
        <f t="shared" ref="I8:I39" si="1">IF(F8=0,"n.a.",IF(E8=0,"n.a.",(F8/E8)*100))</f>
        <v>99.003031370252813</v>
      </c>
      <c r="J8" s="218"/>
      <c r="K8" s="48"/>
      <c r="L8" s="48"/>
      <c r="M8" s="48"/>
      <c r="N8" s="48"/>
      <c r="O8" s="48"/>
      <c r="P8" s="49"/>
      <c r="Q8" s="49"/>
      <c r="R8" s="50"/>
      <c r="S8" s="51"/>
      <c r="T8" s="51"/>
    </row>
    <row r="9" spans="1:20">
      <c r="A9" s="223" t="s">
        <v>642</v>
      </c>
      <c r="B9" s="224" t="s">
        <v>641</v>
      </c>
      <c r="C9" s="225">
        <f>SUM(C10:C22)</f>
        <v>36569771903</v>
      </c>
      <c r="D9" s="225">
        <f>SUM(D10:D22)</f>
        <v>36753516486.709999</v>
      </c>
      <c r="E9" s="225">
        <f>SUM(E10:E22)</f>
        <v>7947871958.8099985</v>
      </c>
      <c r="F9" s="225">
        <v>7900689530.6999998</v>
      </c>
      <c r="G9" s="226"/>
      <c r="H9" s="227">
        <f t="shared" si="0"/>
        <v>21.496417991886229</v>
      </c>
      <c r="I9" s="227">
        <f t="shared" si="1"/>
        <v>99.406351431496091</v>
      </c>
      <c r="K9" s="48"/>
      <c r="L9" s="48"/>
      <c r="M9" s="48"/>
      <c r="N9" s="48"/>
      <c r="O9" s="48"/>
      <c r="P9" s="49"/>
      <c r="Q9" s="49"/>
      <c r="R9" s="50"/>
      <c r="S9" s="51"/>
      <c r="T9" s="51"/>
    </row>
    <row r="10" spans="1:20" s="190" customFormat="1" ht="14.25">
      <c r="A10" s="201"/>
      <c r="B10" s="5" t="s">
        <v>519</v>
      </c>
      <c r="C10" s="232">
        <v>204370290</v>
      </c>
      <c r="D10" s="232">
        <v>204642320.61999997</v>
      </c>
      <c r="E10" s="232">
        <v>17631262.440000001</v>
      </c>
      <c r="F10" s="232">
        <v>17516091.500000004</v>
      </c>
      <c r="G10" s="192"/>
      <c r="H10" s="229">
        <f t="shared" si="0"/>
        <v>8.5593690723071933</v>
      </c>
      <c r="I10" s="229">
        <f t="shared" si="1"/>
        <v>99.346779957521875</v>
      </c>
      <c r="J10" s="214"/>
      <c r="K10" s="48"/>
      <c r="L10" s="48"/>
      <c r="M10" s="48"/>
      <c r="N10" s="48"/>
      <c r="O10" s="48"/>
      <c r="P10" s="49"/>
      <c r="Q10" s="49"/>
      <c r="R10" s="50"/>
      <c r="S10" s="51"/>
      <c r="T10" s="51"/>
    </row>
    <row r="11" spans="1:20" s="190" customFormat="1" ht="14.25">
      <c r="A11" s="201"/>
      <c r="B11" s="5" t="s">
        <v>640</v>
      </c>
      <c r="C11" s="232">
        <v>1584041895</v>
      </c>
      <c r="D11" s="232">
        <v>1610560174.9300001</v>
      </c>
      <c r="E11" s="232">
        <v>342014149.73000002</v>
      </c>
      <c r="F11" s="232">
        <v>340015851.73000002</v>
      </c>
      <c r="G11" s="192"/>
      <c r="H11" s="229">
        <f t="shared" si="0"/>
        <v>21.111651524897425</v>
      </c>
      <c r="I11" s="229">
        <f t="shared" si="1"/>
        <v>99.415726512608458</v>
      </c>
      <c r="J11" s="214"/>
      <c r="K11" s="48"/>
      <c r="L11" s="48"/>
      <c r="M11" s="48"/>
      <c r="N11" s="48"/>
      <c r="O11" s="48"/>
      <c r="P11" s="49"/>
      <c r="Q11" s="49"/>
      <c r="R11" s="50"/>
      <c r="S11" s="51"/>
      <c r="T11" s="51"/>
    </row>
    <row r="12" spans="1:20" s="190" customFormat="1" ht="14.25">
      <c r="A12" s="201"/>
      <c r="B12" s="5" t="s">
        <v>639</v>
      </c>
      <c r="C12" s="232">
        <v>25065882426</v>
      </c>
      <c r="D12" s="232">
        <v>25318447948.799999</v>
      </c>
      <c r="E12" s="232">
        <v>5934179841.8499985</v>
      </c>
      <c r="F12" s="232">
        <v>5889904656.6799994</v>
      </c>
      <c r="G12" s="192"/>
      <c r="H12" s="229">
        <f t="shared" si="0"/>
        <v>23.263292712850351</v>
      </c>
      <c r="I12" s="229">
        <f t="shared" si="1"/>
        <v>99.253895460704527</v>
      </c>
      <c r="J12" s="214"/>
      <c r="K12" s="48"/>
      <c r="L12" s="48"/>
      <c r="M12" s="48"/>
      <c r="N12" s="48"/>
      <c r="O12" s="48"/>
      <c r="P12" s="49"/>
      <c r="Q12" s="49"/>
      <c r="R12" s="50"/>
      <c r="S12" s="51"/>
      <c r="T12" s="51"/>
    </row>
    <row r="13" spans="1:20" s="190" customFormat="1" ht="14.25">
      <c r="A13" s="201"/>
      <c r="B13" s="5" t="s">
        <v>60</v>
      </c>
      <c r="C13" s="232">
        <v>9099244</v>
      </c>
      <c r="D13" s="232">
        <v>9099244</v>
      </c>
      <c r="E13" s="232">
        <v>209781</v>
      </c>
      <c r="F13" s="232">
        <v>209781</v>
      </c>
      <c r="G13" s="192"/>
      <c r="H13" s="229">
        <f t="shared" si="0"/>
        <v>2.3054772462415558</v>
      </c>
      <c r="I13" s="229">
        <f t="shared" si="1"/>
        <v>100</v>
      </c>
      <c r="J13" s="214"/>
      <c r="K13" s="48"/>
      <c r="L13" s="48"/>
      <c r="M13" s="48"/>
      <c r="N13" s="48"/>
      <c r="O13" s="48"/>
      <c r="P13" s="49"/>
      <c r="Q13" s="49"/>
      <c r="R13" s="50"/>
      <c r="S13" s="51"/>
      <c r="T13" s="51"/>
    </row>
    <row r="14" spans="1:20" s="190" customFormat="1" ht="14.25">
      <c r="A14" s="201"/>
      <c r="B14" s="5" t="s">
        <v>76</v>
      </c>
      <c r="C14" s="232">
        <v>1170418</v>
      </c>
      <c r="D14" s="232">
        <v>1170418</v>
      </c>
      <c r="E14" s="232">
        <v>56262</v>
      </c>
      <c r="F14" s="232">
        <v>56262</v>
      </c>
      <c r="G14" s="192"/>
      <c r="H14" s="229">
        <f t="shared" si="0"/>
        <v>4.8070005758626406</v>
      </c>
      <c r="I14" s="229">
        <f t="shared" si="1"/>
        <v>100</v>
      </c>
      <c r="J14" s="214"/>
      <c r="K14" s="48"/>
      <c r="L14" s="48"/>
      <c r="M14" s="48"/>
      <c r="N14" s="48"/>
      <c r="O14" s="48"/>
      <c r="P14" s="49"/>
      <c r="Q14" s="49"/>
      <c r="R14" s="50"/>
      <c r="S14" s="51"/>
      <c r="T14" s="51"/>
    </row>
    <row r="15" spans="1:20" s="190" customFormat="1" ht="14.25">
      <c r="A15" s="201"/>
      <c r="B15" s="5" t="s">
        <v>79</v>
      </c>
      <c r="C15" s="232">
        <v>50745255</v>
      </c>
      <c r="D15" s="232">
        <v>45306497.799999997</v>
      </c>
      <c r="E15" s="232">
        <v>9397283.1199999992</v>
      </c>
      <c r="F15" s="232">
        <v>9327058.1199999992</v>
      </c>
      <c r="G15" s="192"/>
      <c r="H15" s="229">
        <f t="shared" si="0"/>
        <v>20.58657934933121</v>
      </c>
      <c r="I15" s="229">
        <f t="shared" si="1"/>
        <v>99.252709542713021</v>
      </c>
      <c r="J15" s="214"/>
      <c r="K15" s="48"/>
      <c r="L15" s="48"/>
      <c r="M15" s="48"/>
      <c r="N15" s="48"/>
      <c r="O15" s="48"/>
      <c r="P15" s="49"/>
      <c r="Q15" s="49"/>
      <c r="R15" s="50"/>
      <c r="S15" s="51"/>
      <c r="T15" s="51"/>
    </row>
    <row r="16" spans="1:20" s="190" customFormat="1" ht="14.25">
      <c r="A16" s="201"/>
      <c r="B16" s="5" t="s">
        <v>638</v>
      </c>
      <c r="C16" s="232">
        <v>386604249</v>
      </c>
      <c r="D16" s="232">
        <v>392324532.78999996</v>
      </c>
      <c r="E16" s="232">
        <v>65210831.210000008</v>
      </c>
      <c r="F16" s="232">
        <v>64708876.210000008</v>
      </c>
      <c r="G16" s="192"/>
      <c r="H16" s="229">
        <f t="shared" si="0"/>
        <v>16.49371140515365</v>
      </c>
      <c r="I16" s="229">
        <f t="shared" si="1"/>
        <v>99.230258239795262</v>
      </c>
      <c r="J16" s="214"/>
      <c r="K16" s="48"/>
      <c r="L16" s="48"/>
      <c r="M16" s="48"/>
      <c r="N16" s="48"/>
      <c r="O16" s="48"/>
      <c r="P16" s="49"/>
      <c r="Q16" s="49"/>
      <c r="R16" s="50"/>
      <c r="S16" s="51"/>
      <c r="T16" s="51"/>
    </row>
    <row r="17" spans="1:20" s="190" customFormat="1" ht="14.25">
      <c r="A17" s="201"/>
      <c r="B17" s="5" t="s">
        <v>637</v>
      </c>
      <c r="C17" s="232">
        <v>232475457</v>
      </c>
      <c r="D17" s="232">
        <v>186559543.84</v>
      </c>
      <c r="E17" s="232">
        <v>8101599.5500000007</v>
      </c>
      <c r="F17" s="232">
        <v>8101599.5500000007</v>
      </c>
      <c r="G17" s="192"/>
      <c r="H17" s="229">
        <f t="shared" si="0"/>
        <v>4.3426347337921323</v>
      </c>
      <c r="I17" s="229">
        <f t="shared" si="1"/>
        <v>100</v>
      </c>
      <c r="J17" s="214"/>
      <c r="K17" s="48"/>
      <c r="L17" s="48"/>
      <c r="M17" s="48"/>
      <c r="N17" s="48"/>
      <c r="O17" s="48"/>
      <c r="P17" s="49"/>
      <c r="Q17" s="49"/>
      <c r="R17" s="50"/>
      <c r="S17" s="51"/>
      <c r="T17" s="51"/>
    </row>
    <row r="18" spans="1:20" s="190" customFormat="1" ht="14.25">
      <c r="A18" s="201"/>
      <c r="B18" s="5" t="s">
        <v>512</v>
      </c>
      <c r="C18" s="232">
        <v>210412182</v>
      </c>
      <c r="D18" s="232">
        <v>160435318.93000004</v>
      </c>
      <c r="E18" s="232">
        <v>25402954.370000005</v>
      </c>
      <c r="F18" s="232">
        <v>25181360.370000005</v>
      </c>
      <c r="G18" s="192"/>
      <c r="H18" s="229">
        <f t="shared" si="0"/>
        <v>15.695646406254818</v>
      </c>
      <c r="I18" s="229">
        <f t="shared" si="1"/>
        <v>99.127684139520028</v>
      </c>
      <c r="J18" s="214"/>
      <c r="K18" s="48"/>
      <c r="L18" s="48"/>
      <c r="M18" s="48"/>
      <c r="N18" s="48"/>
      <c r="O18" s="48"/>
      <c r="P18" s="49"/>
      <c r="Q18" s="49"/>
      <c r="R18" s="50"/>
      <c r="S18" s="51"/>
      <c r="T18" s="51"/>
    </row>
    <row r="19" spans="1:20" s="190" customFormat="1" ht="14.25">
      <c r="A19" s="201"/>
      <c r="B19" s="5" t="s">
        <v>510</v>
      </c>
      <c r="C19" s="232">
        <v>143815588</v>
      </c>
      <c r="D19" s="232">
        <v>143815588</v>
      </c>
      <c r="E19" s="232">
        <v>17255595.120000001</v>
      </c>
      <c r="F19" s="232">
        <v>17255595.120000001</v>
      </c>
      <c r="G19" s="192"/>
      <c r="H19" s="229">
        <f t="shared" si="0"/>
        <v>11.998417807115597</v>
      </c>
      <c r="I19" s="229">
        <f t="shared" si="1"/>
        <v>100</v>
      </c>
      <c r="J19" s="214"/>
      <c r="K19" s="48"/>
      <c r="L19" s="48"/>
      <c r="M19" s="48"/>
      <c r="N19" s="48"/>
      <c r="O19" s="48"/>
      <c r="P19" s="49"/>
      <c r="Q19" s="49"/>
      <c r="R19" s="50"/>
      <c r="S19" s="51"/>
      <c r="T19" s="51"/>
    </row>
    <row r="20" spans="1:20" s="190" customFormat="1" ht="14.25">
      <c r="A20" s="201"/>
      <c r="B20" s="5" t="s">
        <v>636</v>
      </c>
      <c r="C20" s="232">
        <v>713145294</v>
      </c>
      <c r="D20" s="232">
        <v>713145294.00000012</v>
      </c>
      <c r="E20" s="232">
        <v>663225123.42000008</v>
      </c>
      <c r="F20" s="232">
        <v>663225123.42000008</v>
      </c>
      <c r="G20" s="192"/>
      <c r="H20" s="229">
        <f t="shared" si="0"/>
        <v>93</v>
      </c>
      <c r="I20" s="229">
        <f t="shared" si="1"/>
        <v>100</v>
      </c>
      <c r="J20" s="214"/>
      <c r="K20" s="48"/>
      <c r="L20" s="48"/>
      <c r="M20" s="48"/>
      <c r="N20" s="48"/>
      <c r="O20" s="48"/>
      <c r="P20" s="49"/>
      <c r="Q20" s="49"/>
      <c r="R20" s="50"/>
      <c r="S20" s="51"/>
      <c r="T20" s="51"/>
    </row>
    <row r="21" spans="1:20" s="190" customFormat="1" ht="14.25">
      <c r="A21" s="201"/>
      <c r="B21" s="5" t="s">
        <v>635</v>
      </c>
      <c r="C21" s="232">
        <v>2015311756</v>
      </c>
      <c r="D21" s="232">
        <v>2015311756</v>
      </c>
      <c r="E21" s="232">
        <v>0</v>
      </c>
      <c r="F21" s="232">
        <v>0</v>
      </c>
      <c r="G21" s="192"/>
      <c r="H21" s="229" t="str">
        <f t="shared" si="0"/>
        <v>n.a.</v>
      </c>
      <c r="I21" s="229" t="str">
        <f t="shared" si="1"/>
        <v>n.a.</v>
      </c>
      <c r="J21" s="214"/>
      <c r="K21" s="48"/>
      <c r="L21" s="48"/>
      <c r="M21" s="48"/>
      <c r="N21" s="48"/>
      <c r="O21" s="48"/>
      <c r="P21" s="49"/>
      <c r="Q21" s="49"/>
      <c r="R21" s="50"/>
      <c r="S21" s="51"/>
      <c r="T21" s="51"/>
    </row>
    <row r="22" spans="1:20">
      <c r="A22" s="201"/>
      <c r="B22" s="5" t="s">
        <v>634</v>
      </c>
      <c r="C22" s="232">
        <v>5952697849</v>
      </c>
      <c r="D22" s="232">
        <v>5952697849</v>
      </c>
      <c r="E22" s="232">
        <v>865187275</v>
      </c>
      <c r="F22" s="232">
        <v>865187275</v>
      </c>
      <c r="G22" s="200"/>
      <c r="H22" s="229">
        <f t="shared" si="0"/>
        <v>14.534372429894853</v>
      </c>
      <c r="I22" s="229">
        <f t="shared" si="1"/>
        <v>100</v>
      </c>
      <c r="K22" s="48"/>
      <c r="L22" s="48"/>
      <c r="M22" s="48"/>
      <c r="N22" s="48"/>
      <c r="O22" s="48"/>
      <c r="P22" s="49"/>
      <c r="Q22" s="49"/>
      <c r="R22" s="50"/>
      <c r="S22" s="51"/>
      <c r="T22" s="51"/>
    </row>
    <row r="23" spans="1:20">
      <c r="A23" s="223" t="s">
        <v>633</v>
      </c>
      <c r="B23" s="228" t="s">
        <v>632</v>
      </c>
      <c r="C23" s="233">
        <f>SUM(C24)</f>
        <v>202938135</v>
      </c>
      <c r="D23" s="233">
        <f>SUM(D24)</f>
        <v>212788490.01999992</v>
      </c>
      <c r="E23" s="233">
        <f>SUM(E24)</f>
        <v>33786278.640000001</v>
      </c>
      <c r="F23" s="233">
        <v>33354170.199999999</v>
      </c>
      <c r="G23" s="226"/>
      <c r="H23" s="227">
        <f t="shared" si="0"/>
        <v>15.674799984183849</v>
      </c>
      <c r="I23" s="227">
        <f t="shared" si="1"/>
        <v>98.721053464916309</v>
      </c>
      <c r="K23" s="48"/>
      <c r="L23" s="48"/>
      <c r="M23" s="48"/>
      <c r="N23" s="48"/>
      <c r="O23" s="48"/>
      <c r="P23" s="49"/>
      <c r="Q23" s="49"/>
      <c r="R23" s="50"/>
      <c r="S23" s="51"/>
      <c r="T23" s="51"/>
    </row>
    <row r="24" spans="1:20">
      <c r="A24" s="201"/>
      <c r="B24" s="5" t="s">
        <v>631</v>
      </c>
      <c r="C24" s="232">
        <v>202938135</v>
      </c>
      <c r="D24" s="232">
        <v>212788490.01999992</v>
      </c>
      <c r="E24" s="193">
        <v>33786278.640000001</v>
      </c>
      <c r="F24" s="193">
        <v>33354170.199999999</v>
      </c>
      <c r="G24" s="200"/>
      <c r="H24" s="229">
        <f t="shared" si="0"/>
        <v>15.674799984183849</v>
      </c>
      <c r="I24" s="229">
        <f t="shared" si="1"/>
        <v>98.721053464916309</v>
      </c>
      <c r="K24" s="48"/>
      <c r="L24" s="48"/>
      <c r="M24" s="48"/>
      <c r="N24" s="48"/>
      <c r="O24" s="48"/>
      <c r="P24" s="49"/>
      <c r="Q24" s="49"/>
      <c r="R24" s="50"/>
      <c r="S24" s="51"/>
      <c r="T24" s="51"/>
    </row>
    <row r="25" spans="1:20">
      <c r="A25" s="223" t="s">
        <v>630</v>
      </c>
      <c r="B25" s="228" t="s">
        <v>629</v>
      </c>
      <c r="C25" s="233">
        <f>SUM(C26:C29)</f>
        <v>4701325961</v>
      </c>
      <c r="D25" s="233">
        <f>SUM(D26:D29)</f>
        <v>5700821237.2199993</v>
      </c>
      <c r="E25" s="233">
        <f>SUM(E26:E29)</f>
        <v>1944533295.4300001</v>
      </c>
      <c r="F25" s="233">
        <v>1902833342.1400001</v>
      </c>
      <c r="G25" s="226"/>
      <c r="H25" s="227">
        <f t="shared" si="0"/>
        <v>33.378232064472087</v>
      </c>
      <c r="I25" s="227">
        <f t="shared" si="1"/>
        <v>97.855528964816273</v>
      </c>
      <c r="K25" s="48"/>
      <c r="L25" s="48"/>
      <c r="M25" s="48"/>
      <c r="N25" s="48"/>
      <c r="O25" s="48"/>
      <c r="P25" s="49"/>
      <c r="Q25" s="49"/>
      <c r="R25" s="50"/>
      <c r="S25" s="51"/>
      <c r="T25" s="51"/>
    </row>
    <row r="26" spans="1:20">
      <c r="A26" s="201"/>
      <c r="B26" s="5" t="s">
        <v>628</v>
      </c>
      <c r="C26" s="232">
        <v>2832709275</v>
      </c>
      <c r="D26" s="232">
        <v>3674402246.9899998</v>
      </c>
      <c r="E26" s="193">
        <v>1472119425.77</v>
      </c>
      <c r="F26" s="193">
        <v>1433374216.9000001</v>
      </c>
      <c r="G26" s="200"/>
      <c r="H26" s="229">
        <f t="shared" si="0"/>
        <v>39.009725134862215</v>
      </c>
      <c r="I26" s="229">
        <f t="shared" si="1"/>
        <v>97.368066191387015</v>
      </c>
      <c r="K26" s="48"/>
      <c r="L26" s="48"/>
      <c r="M26" s="48"/>
      <c r="N26" s="48"/>
      <c r="O26" s="48"/>
      <c r="P26" s="49"/>
      <c r="Q26" s="49"/>
      <c r="R26" s="50"/>
      <c r="S26" s="51"/>
      <c r="T26" s="51"/>
    </row>
    <row r="27" spans="1:20">
      <c r="A27" s="201"/>
      <c r="B27" s="5" t="s">
        <v>627</v>
      </c>
      <c r="C27" s="232">
        <v>62910672</v>
      </c>
      <c r="D27" s="232">
        <v>57846115.960000008</v>
      </c>
      <c r="E27" s="193">
        <v>8531142.9500000011</v>
      </c>
      <c r="F27" s="193">
        <v>8531142.9500000011</v>
      </c>
      <c r="G27" s="200"/>
      <c r="H27" s="229">
        <f t="shared" si="0"/>
        <v>14.747996141865771</v>
      </c>
      <c r="I27" s="229">
        <f t="shared" si="1"/>
        <v>100</v>
      </c>
      <c r="K27" s="48"/>
      <c r="L27" s="48"/>
      <c r="M27" s="48"/>
      <c r="N27" s="48"/>
      <c r="O27" s="48"/>
      <c r="P27" s="49"/>
      <c r="Q27" s="49"/>
      <c r="R27" s="50"/>
      <c r="S27" s="51"/>
      <c r="T27" s="51"/>
    </row>
    <row r="28" spans="1:20">
      <c r="A28" s="201"/>
      <c r="B28" s="5" t="s">
        <v>626</v>
      </c>
      <c r="C28" s="232">
        <v>1697706014</v>
      </c>
      <c r="D28" s="232">
        <v>1860572874.27</v>
      </c>
      <c r="E28" s="193">
        <v>463882726.7100001</v>
      </c>
      <c r="F28" s="193">
        <v>460927982.28999996</v>
      </c>
      <c r="G28" s="200"/>
      <c r="H28" s="229">
        <f t="shared" si="0"/>
        <v>24.773444172179822</v>
      </c>
      <c r="I28" s="229">
        <f t="shared" si="1"/>
        <v>99.363040645864075</v>
      </c>
      <c r="K28" s="48"/>
      <c r="L28" s="48"/>
      <c r="M28" s="48"/>
      <c r="N28" s="48"/>
      <c r="O28" s="48"/>
      <c r="P28" s="49"/>
      <c r="Q28" s="49"/>
      <c r="R28" s="50"/>
      <c r="S28" s="51"/>
      <c r="T28" s="51"/>
    </row>
    <row r="29" spans="1:20">
      <c r="A29" s="201"/>
      <c r="B29" s="5" t="s">
        <v>504</v>
      </c>
      <c r="C29" s="232">
        <v>108000000</v>
      </c>
      <c r="D29" s="232">
        <v>108000000</v>
      </c>
      <c r="E29" s="193">
        <v>0</v>
      </c>
      <c r="F29" s="193">
        <v>0</v>
      </c>
      <c r="G29" s="200"/>
      <c r="H29" s="229" t="str">
        <f t="shared" si="0"/>
        <v>n.a.</v>
      </c>
      <c r="I29" s="229" t="str">
        <f t="shared" si="1"/>
        <v>n.a.</v>
      </c>
      <c r="K29" s="48"/>
      <c r="L29" s="48"/>
      <c r="M29" s="48"/>
      <c r="N29" s="48"/>
      <c r="O29" s="48"/>
      <c r="P29" s="49"/>
      <c r="Q29" s="49"/>
      <c r="R29" s="50"/>
      <c r="S29" s="51"/>
      <c r="T29" s="51"/>
    </row>
    <row r="30" spans="1:20">
      <c r="A30" s="223" t="s">
        <v>625</v>
      </c>
      <c r="B30" s="228" t="s">
        <v>162</v>
      </c>
      <c r="C30" s="233">
        <f>SUM(C31)</f>
        <v>1918359995</v>
      </c>
      <c r="D30" s="233">
        <f>SUM(D31)</f>
        <v>1918359995</v>
      </c>
      <c r="E30" s="233">
        <f>SUM(E31)</f>
        <v>250029086.74999994</v>
      </c>
      <c r="F30" s="233">
        <v>248390672.84999993</v>
      </c>
      <c r="G30" s="226"/>
      <c r="H30" s="227">
        <f t="shared" si="0"/>
        <v>12.948074057914241</v>
      </c>
      <c r="I30" s="227">
        <f t="shared" si="1"/>
        <v>99.344710680946406</v>
      </c>
      <c r="K30" s="48"/>
      <c r="L30" s="48"/>
      <c r="M30" s="48"/>
      <c r="N30" s="48"/>
      <c r="O30" s="48"/>
      <c r="P30" s="49"/>
      <c r="Q30" s="49"/>
      <c r="R30" s="50"/>
      <c r="S30" s="51"/>
      <c r="T30" s="51"/>
    </row>
    <row r="31" spans="1:20">
      <c r="A31" s="201"/>
      <c r="B31" s="5" t="s">
        <v>14</v>
      </c>
      <c r="C31" s="232">
        <v>1918359995</v>
      </c>
      <c r="D31" s="232">
        <v>1918359995</v>
      </c>
      <c r="E31" s="193">
        <v>250029086.74999994</v>
      </c>
      <c r="F31" s="193">
        <v>248390672.84999993</v>
      </c>
      <c r="G31" s="200"/>
      <c r="H31" s="229">
        <f t="shared" si="0"/>
        <v>12.948074057914241</v>
      </c>
      <c r="I31" s="229">
        <f t="shared" si="1"/>
        <v>99.344710680946406</v>
      </c>
      <c r="K31" s="48"/>
      <c r="L31" s="48"/>
      <c r="M31" s="48"/>
      <c r="N31" s="48"/>
      <c r="O31" s="48"/>
      <c r="P31" s="49"/>
      <c r="Q31" s="49"/>
      <c r="R31" s="50"/>
      <c r="S31" s="51"/>
      <c r="T31" s="51"/>
    </row>
    <row r="32" spans="1:20">
      <c r="A32" s="223">
        <v>10</v>
      </c>
      <c r="B32" s="228" t="s">
        <v>217</v>
      </c>
      <c r="C32" s="233">
        <f>SUM(C33:C34)</f>
        <v>303707819.05000001</v>
      </c>
      <c r="D32" s="233">
        <f>SUM(D33:D34)</f>
        <v>258707819.05000001</v>
      </c>
      <c r="E32" s="233">
        <f>SUM(E33:E34)</f>
        <v>0</v>
      </c>
      <c r="F32" s="233">
        <v>0</v>
      </c>
      <c r="G32" s="226"/>
      <c r="H32" s="227" t="str">
        <f t="shared" si="0"/>
        <v>n.a.</v>
      </c>
      <c r="I32" s="227" t="str">
        <f t="shared" si="1"/>
        <v>n.a.</v>
      </c>
      <c r="K32" s="48"/>
      <c r="L32" s="48"/>
      <c r="M32" s="48"/>
      <c r="N32" s="48"/>
      <c r="O32" s="48"/>
      <c r="P32" s="49"/>
      <c r="Q32" s="49"/>
      <c r="R32" s="50"/>
      <c r="S32" s="51"/>
      <c r="T32" s="51"/>
    </row>
    <row r="33" spans="1:20">
      <c r="A33" s="201"/>
      <c r="B33" s="5" t="s">
        <v>499</v>
      </c>
      <c r="C33" s="232">
        <v>250000000</v>
      </c>
      <c r="D33" s="232">
        <v>250000000</v>
      </c>
      <c r="E33" s="193">
        <v>0</v>
      </c>
      <c r="F33" s="193"/>
      <c r="G33" s="200"/>
      <c r="H33" s="229" t="str">
        <f t="shared" si="0"/>
        <v>n.a.</v>
      </c>
      <c r="I33" s="229" t="str">
        <f t="shared" si="1"/>
        <v>n.a.</v>
      </c>
      <c r="K33" s="48"/>
      <c r="L33" s="48"/>
      <c r="M33" s="48"/>
      <c r="N33" s="48"/>
      <c r="O33" s="48"/>
      <c r="P33" s="49"/>
      <c r="Q33" s="49"/>
      <c r="R33" s="50"/>
      <c r="S33" s="51"/>
      <c r="T33" s="51"/>
    </row>
    <row r="34" spans="1:20">
      <c r="A34" s="201"/>
      <c r="B34" s="5" t="s">
        <v>624</v>
      </c>
      <c r="C34" s="232">
        <v>53707819.049999997</v>
      </c>
      <c r="D34" s="232">
        <v>8707819.0500000007</v>
      </c>
      <c r="E34" s="193">
        <v>0</v>
      </c>
      <c r="F34" s="193"/>
      <c r="G34" s="200"/>
      <c r="H34" s="229" t="str">
        <f t="shared" si="0"/>
        <v>n.a.</v>
      </c>
      <c r="I34" s="229" t="str">
        <f t="shared" si="1"/>
        <v>n.a.</v>
      </c>
      <c r="K34" s="48"/>
      <c r="L34" s="48"/>
      <c r="M34" s="48"/>
      <c r="N34" s="48"/>
      <c r="O34" s="48"/>
      <c r="P34" s="49"/>
      <c r="Q34" s="49"/>
      <c r="R34" s="50"/>
      <c r="S34" s="51"/>
      <c r="T34" s="51"/>
    </row>
    <row r="35" spans="1:20">
      <c r="A35" s="223">
        <v>11</v>
      </c>
      <c r="B35" s="228" t="s">
        <v>190</v>
      </c>
      <c r="C35" s="233">
        <f>SUM(C36:C51)</f>
        <v>87008609337</v>
      </c>
      <c r="D35" s="233">
        <f>SUM(D36:D51)</f>
        <v>84394418391.589981</v>
      </c>
      <c r="E35" s="233">
        <f>SUM(E36:E51)</f>
        <v>23942631116.469997</v>
      </c>
      <c r="F35" s="233">
        <v>23717862099.939995</v>
      </c>
      <c r="G35" s="226"/>
      <c r="H35" s="227">
        <f t="shared" si="0"/>
        <v>28.103590915087711</v>
      </c>
      <c r="I35" s="227">
        <f t="shared" si="1"/>
        <v>99.061218395603206</v>
      </c>
      <c r="K35" s="48"/>
      <c r="L35" s="48"/>
      <c r="M35" s="48"/>
      <c r="N35" s="48"/>
      <c r="O35" s="48"/>
      <c r="P35" s="49"/>
      <c r="Q35" s="49"/>
      <c r="R35" s="50"/>
      <c r="S35" s="51"/>
      <c r="T35" s="51"/>
    </row>
    <row r="36" spans="1:20">
      <c r="A36" s="201"/>
      <c r="B36" s="5" t="s">
        <v>595</v>
      </c>
      <c r="C36" s="232">
        <v>2718071020</v>
      </c>
      <c r="D36" s="232">
        <v>2717776713.0699997</v>
      </c>
      <c r="E36" s="193">
        <v>675959990.72000003</v>
      </c>
      <c r="F36" s="193">
        <v>675781900.60000002</v>
      </c>
      <c r="G36" s="200"/>
      <c r="H36" s="229">
        <f t="shared" si="0"/>
        <v>24.865247293867533</v>
      </c>
      <c r="I36" s="229">
        <f t="shared" si="1"/>
        <v>99.973653748380826</v>
      </c>
      <c r="K36" s="48"/>
      <c r="L36" s="48"/>
      <c r="M36" s="48"/>
      <c r="N36" s="48"/>
      <c r="O36" s="48"/>
      <c r="P36" s="49"/>
      <c r="Q36" s="49"/>
      <c r="R36" s="50"/>
      <c r="S36" s="51"/>
      <c r="T36" s="51"/>
    </row>
    <row r="37" spans="1:20">
      <c r="A37" s="201"/>
      <c r="B37" s="5" t="s">
        <v>495</v>
      </c>
      <c r="C37" s="232">
        <v>9015937561</v>
      </c>
      <c r="D37" s="232">
        <v>9059801904.1199951</v>
      </c>
      <c r="E37" s="193">
        <v>2494803179.5400004</v>
      </c>
      <c r="F37" s="193">
        <v>2479271166.9800005</v>
      </c>
      <c r="G37" s="200"/>
      <c r="H37" s="229">
        <f t="shared" si="0"/>
        <v>27.365622264351479</v>
      </c>
      <c r="I37" s="229">
        <f t="shared" si="1"/>
        <v>99.377425334095335</v>
      </c>
      <c r="K37" s="48"/>
      <c r="L37" s="48"/>
      <c r="M37" s="48"/>
      <c r="N37" s="48"/>
      <c r="O37" s="48"/>
      <c r="P37" s="49"/>
      <c r="Q37" s="49"/>
      <c r="R37" s="50"/>
      <c r="S37" s="51"/>
      <c r="T37" s="51"/>
    </row>
    <row r="38" spans="1:20">
      <c r="A38" s="201"/>
      <c r="B38" s="5" t="s">
        <v>623</v>
      </c>
      <c r="C38" s="232">
        <v>1116858659</v>
      </c>
      <c r="D38" s="232">
        <v>1095361956.0499997</v>
      </c>
      <c r="E38" s="193">
        <v>142348479.43000007</v>
      </c>
      <c r="F38" s="193">
        <v>135623559.49000001</v>
      </c>
      <c r="G38" s="200"/>
      <c r="H38" s="229">
        <f t="shared" si="0"/>
        <v>12.381620407839803</v>
      </c>
      <c r="I38" s="229">
        <f t="shared" si="1"/>
        <v>95.275734614849156</v>
      </c>
      <c r="K38" s="48"/>
      <c r="L38" s="48"/>
      <c r="M38" s="48"/>
      <c r="N38" s="48"/>
      <c r="O38" s="48"/>
      <c r="P38" s="49"/>
      <c r="Q38" s="49"/>
      <c r="R38" s="50"/>
      <c r="S38" s="51"/>
      <c r="T38" s="51"/>
    </row>
    <row r="39" spans="1:20">
      <c r="A39" s="201"/>
      <c r="B39" s="5" t="s">
        <v>622</v>
      </c>
      <c r="C39" s="232">
        <v>225451080</v>
      </c>
      <c r="D39" s="232">
        <v>275451080</v>
      </c>
      <c r="E39" s="193">
        <v>43858126.459999993</v>
      </c>
      <c r="F39" s="193">
        <v>43858126.459999993</v>
      </c>
      <c r="G39" s="200"/>
      <c r="H39" s="229">
        <f t="shared" si="0"/>
        <v>15.922292430292885</v>
      </c>
      <c r="I39" s="229">
        <f t="shared" si="1"/>
        <v>100</v>
      </c>
      <c r="K39" s="48"/>
      <c r="L39" s="48"/>
      <c r="M39" s="48"/>
      <c r="N39" s="48"/>
      <c r="O39" s="48"/>
      <c r="P39" s="49"/>
      <c r="Q39" s="49"/>
      <c r="R39" s="50"/>
      <c r="S39" s="51"/>
      <c r="T39" s="51"/>
    </row>
    <row r="40" spans="1:20">
      <c r="A40" s="201"/>
      <c r="B40" s="5" t="s">
        <v>621</v>
      </c>
      <c r="C40" s="232">
        <v>757805763</v>
      </c>
      <c r="D40" s="232">
        <v>755878248.75000012</v>
      </c>
      <c r="E40" s="193">
        <v>67927906.710000023</v>
      </c>
      <c r="F40" s="193">
        <v>65205763.520000003</v>
      </c>
      <c r="G40" s="200"/>
      <c r="H40" s="229">
        <f t="shared" ref="H40:H71" si="2">IF(F40=0,"n.a.",IF(D40=0,"n.a.",(F40/D40)*100))</f>
        <v>8.6264902618683781</v>
      </c>
      <c r="I40" s="229">
        <f t="shared" ref="I40:I71" si="3">IF(F40=0,"n.a.",IF(E40=0,"n.a.",(F40/E40)*100))</f>
        <v>95.992599622388667</v>
      </c>
      <c r="K40" s="48"/>
      <c r="L40" s="48"/>
      <c r="M40" s="48"/>
      <c r="N40" s="48"/>
      <c r="O40" s="48"/>
      <c r="P40" s="49"/>
      <c r="Q40" s="49"/>
      <c r="R40" s="50"/>
      <c r="S40" s="51"/>
      <c r="T40" s="51"/>
    </row>
    <row r="41" spans="1:20">
      <c r="A41" s="201"/>
      <c r="B41" s="5" t="s">
        <v>592</v>
      </c>
      <c r="C41" s="232">
        <v>201870594</v>
      </c>
      <c r="D41" s="232">
        <v>300816446</v>
      </c>
      <c r="E41" s="193">
        <v>51719585.82</v>
      </c>
      <c r="F41" s="193">
        <v>47157438.490000002</v>
      </c>
      <c r="G41" s="200"/>
      <c r="H41" s="229">
        <f t="shared" si="2"/>
        <v>15.676482824346646</v>
      </c>
      <c r="I41" s="229">
        <f t="shared" si="3"/>
        <v>91.179072187705316</v>
      </c>
      <c r="K41" s="48"/>
      <c r="L41" s="48"/>
      <c r="M41" s="48"/>
      <c r="N41" s="48"/>
      <c r="O41" s="48"/>
      <c r="P41" s="49"/>
      <c r="Q41" s="49"/>
      <c r="R41" s="50"/>
      <c r="S41" s="51"/>
      <c r="T41" s="51"/>
    </row>
    <row r="42" spans="1:20">
      <c r="A42" s="201"/>
      <c r="B42" s="5" t="s">
        <v>108</v>
      </c>
      <c r="C42" s="232">
        <v>87839378</v>
      </c>
      <c r="D42" s="232">
        <v>87619378</v>
      </c>
      <c r="E42" s="193">
        <v>17923569.990000002</v>
      </c>
      <c r="F42" s="193">
        <v>17505343.810000002</v>
      </c>
      <c r="G42" s="200"/>
      <c r="H42" s="229">
        <f t="shared" si="2"/>
        <v>19.97884966725055</v>
      </c>
      <c r="I42" s="229">
        <f t="shared" si="3"/>
        <v>97.66661340216632</v>
      </c>
      <c r="K42" s="48"/>
      <c r="L42" s="48"/>
      <c r="M42" s="48"/>
      <c r="N42" s="48"/>
      <c r="O42" s="48"/>
      <c r="P42" s="49"/>
      <c r="Q42" s="49"/>
      <c r="R42" s="50"/>
      <c r="S42" s="51"/>
      <c r="T42" s="51"/>
    </row>
    <row r="43" spans="1:20">
      <c r="A43" s="201"/>
      <c r="B43" s="5" t="s">
        <v>39</v>
      </c>
      <c r="C43" s="232">
        <v>29152424805</v>
      </c>
      <c r="D43" s="232">
        <v>29152424805</v>
      </c>
      <c r="E43" s="193">
        <v>13840657091.799999</v>
      </c>
      <c r="F43" s="193">
        <v>13789336873</v>
      </c>
      <c r="G43" s="200"/>
      <c r="H43" s="229">
        <f t="shared" si="2"/>
        <v>47.30082305412536</v>
      </c>
      <c r="I43" s="229">
        <f t="shared" si="3"/>
        <v>99.629206774941309</v>
      </c>
      <c r="K43" s="48"/>
      <c r="L43" s="48"/>
      <c r="M43" s="48"/>
      <c r="N43" s="48"/>
      <c r="O43" s="48"/>
      <c r="P43" s="49"/>
      <c r="Q43" s="49"/>
      <c r="R43" s="50"/>
      <c r="S43" s="51"/>
      <c r="T43" s="51"/>
    </row>
    <row r="44" spans="1:20">
      <c r="A44" s="201"/>
      <c r="B44" s="5" t="s">
        <v>620</v>
      </c>
      <c r="C44" s="232">
        <v>11061365390</v>
      </c>
      <c r="D44" s="232">
        <v>11061365390</v>
      </c>
      <c r="E44" s="193">
        <v>4735964790.0099993</v>
      </c>
      <c r="F44" s="193">
        <v>4594219551.1999989</v>
      </c>
      <c r="G44" s="200"/>
      <c r="H44" s="229">
        <f t="shared" si="2"/>
        <v>41.533928129283133</v>
      </c>
      <c r="I44" s="229">
        <f t="shared" si="3"/>
        <v>97.007046186048584</v>
      </c>
      <c r="K44" s="48"/>
      <c r="L44" s="48"/>
      <c r="M44" s="48"/>
      <c r="N44" s="48"/>
      <c r="O44" s="48"/>
      <c r="P44" s="49"/>
      <c r="Q44" s="49"/>
      <c r="R44" s="50"/>
      <c r="S44" s="51"/>
      <c r="T44" s="51"/>
    </row>
    <row r="45" spans="1:20">
      <c r="A45" s="201"/>
      <c r="B45" s="5" t="s">
        <v>18</v>
      </c>
      <c r="C45" s="232">
        <v>12651849521</v>
      </c>
      <c r="D45" s="232">
        <v>11629278481.000002</v>
      </c>
      <c r="E45" s="193">
        <v>1740692765.6399999</v>
      </c>
      <c r="F45" s="193">
        <v>1740464746.04</v>
      </c>
      <c r="G45" s="200"/>
      <c r="H45" s="229">
        <f t="shared" si="2"/>
        <v>14.966231558420272</v>
      </c>
      <c r="I45" s="229">
        <f t="shared" si="3"/>
        <v>99.98690064068164</v>
      </c>
      <c r="K45" s="48"/>
      <c r="L45" s="48"/>
      <c r="M45" s="48"/>
      <c r="N45" s="48"/>
      <c r="O45" s="48"/>
      <c r="P45" s="49"/>
      <c r="Q45" s="49"/>
      <c r="R45" s="50"/>
      <c r="S45" s="51"/>
      <c r="T45" s="51"/>
    </row>
    <row r="46" spans="1:20">
      <c r="A46" s="201"/>
      <c r="B46" s="5" t="s">
        <v>619</v>
      </c>
      <c r="C46" s="232">
        <v>1978150977</v>
      </c>
      <c r="D46" s="232">
        <v>1978150977</v>
      </c>
      <c r="E46" s="193">
        <v>0</v>
      </c>
      <c r="F46" s="193">
        <v>0</v>
      </c>
      <c r="G46" s="200"/>
      <c r="H46" s="229" t="str">
        <f t="shared" si="2"/>
        <v>n.a.</v>
      </c>
      <c r="I46" s="229" t="str">
        <f t="shared" si="3"/>
        <v>n.a.</v>
      </c>
      <c r="K46" s="48"/>
      <c r="L46" s="48"/>
      <c r="M46" s="48"/>
      <c r="N46" s="48"/>
      <c r="O46" s="48"/>
      <c r="P46" s="49"/>
      <c r="Q46" s="49"/>
      <c r="R46" s="50"/>
      <c r="S46" s="51"/>
      <c r="T46" s="51"/>
    </row>
    <row r="47" spans="1:20">
      <c r="A47" s="201"/>
      <c r="B47" s="5" t="s">
        <v>618</v>
      </c>
      <c r="C47" s="232">
        <v>2067845923</v>
      </c>
      <c r="D47" s="232">
        <v>2061826100.8999999</v>
      </c>
      <c r="E47" s="193">
        <v>51376918.109999999</v>
      </c>
      <c r="F47" s="193">
        <v>50438918.109999999</v>
      </c>
      <c r="G47" s="200"/>
      <c r="H47" s="229">
        <f t="shared" si="2"/>
        <v>2.4463226112029091</v>
      </c>
      <c r="I47" s="229">
        <f t="shared" si="3"/>
        <v>98.174277409961206</v>
      </c>
      <c r="K47" s="48"/>
      <c r="L47" s="48"/>
      <c r="M47" s="48"/>
      <c r="N47" s="48"/>
      <c r="O47" s="48"/>
      <c r="P47" s="49"/>
      <c r="Q47" s="49"/>
      <c r="R47" s="50"/>
      <c r="S47" s="51"/>
      <c r="T47" s="51"/>
    </row>
    <row r="48" spans="1:20">
      <c r="A48" s="201"/>
      <c r="B48" s="5" t="s">
        <v>488</v>
      </c>
      <c r="C48" s="232">
        <v>350000000</v>
      </c>
      <c r="D48" s="232">
        <v>349999999.99999994</v>
      </c>
      <c r="E48" s="193">
        <v>0</v>
      </c>
      <c r="F48" s="193">
        <v>0</v>
      </c>
      <c r="G48" s="200"/>
      <c r="H48" s="229" t="str">
        <f t="shared" si="2"/>
        <v>n.a.</v>
      </c>
      <c r="I48" s="229" t="str">
        <f t="shared" si="3"/>
        <v>n.a.</v>
      </c>
      <c r="K48" s="48"/>
      <c r="L48" s="48"/>
      <c r="M48" s="48"/>
      <c r="N48" s="48"/>
      <c r="O48" s="48"/>
      <c r="P48" s="49"/>
      <c r="Q48" s="49"/>
      <c r="R48" s="50"/>
      <c r="S48" s="51"/>
      <c r="T48" s="51"/>
    </row>
    <row r="49" spans="1:20">
      <c r="A49" s="201"/>
      <c r="B49" s="5" t="s">
        <v>617</v>
      </c>
      <c r="C49" s="232">
        <v>1641965792</v>
      </c>
      <c r="D49" s="232">
        <v>1641965792</v>
      </c>
      <c r="E49" s="193">
        <v>712759.01</v>
      </c>
      <c r="F49" s="193">
        <v>712759.01</v>
      </c>
      <c r="G49" s="200"/>
      <c r="H49" s="229">
        <f t="shared" si="2"/>
        <v>4.3408883027448601E-2</v>
      </c>
      <c r="I49" s="229">
        <f t="shared" si="3"/>
        <v>100</v>
      </c>
      <c r="K49" s="48"/>
      <c r="L49" s="48"/>
      <c r="M49" s="48"/>
      <c r="N49" s="48"/>
      <c r="O49" s="48"/>
      <c r="P49" s="49"/>
      <c r="Q49" s="49"/>
      <c r="R49" s="50"/>
      <c r="S49" s="51"/>
      <c r="T49" s="51"/>
    </row>
    <row r="50" spans="1:20">
      <c r="A50" s="201"/>
      <c r="B50" s="5" t="s">
        <v>586</v>
      </c>
      <c r="C50" s="232">
        <v>6373398072</v>
      </c>
      <c r="D50" s="232">
        <v>5118926317.7000008</v>
      </c>
      <c r="E50" s="193">
        <v>78685953.229999989</v>
      </c>
      <c r="F50" s="193">
        <v>78285953.229999989</v>
      </c>
      <c r="G50" s="200"/>
      <c r="H50" s="229">
        <f t="shared" si="2"/>
        <v>1.5293432327655554</v>
      </c>
      <c r="I50" s="229">
        <f t="shared" si="3"/>
        <v>99.491650054958612</v>
      </c>
      <c r="K50" s="48"/>
      <c r="L50" s="48"/>
      <c r="M50" s="48"/>
      <c r="N50" s="48"/>
      <c r="O50" s="48"/>
      <c r="P50" s="49"/>
      <c r="Q50" s="49"/>
      <c r="R50" s="50"/>
      <c r="S50" s="51"/>
      <c r="T50" s="51"/>
    </row>
    <row r="51" spans="1:20">
      <c r="A51" s="201"/>
      <c r="B51" s="5" t="s">
        <v>616</v>
      </c>
      <c r="C51" s="232">
        <v>7607774802</v>
      </c>
      <c r="D51" s="232">
        <v>7107774802</v>
      </c>
      <c r="E51" s="193">
        <v>0</v>
      </c>
      <c r="F51" s="193">
        <v>0</v>
      </c>
      <c r="G51" s="200"/>
      <c r="H51" s="229" t="str">
        <f t="shared" si="2"/>
        <v>n.a.</v>
      </c>
      <c r="I51" s="229" t="str">
        <f t="shared" si="3"/>
        <v>n.a.</v>
      </c>
      <c r="K51" s="48"/>
      <c r="L51" s="48"/>
      <c r="M51" s="48"/>
      <c r="N51" s="48"/>
      <c r="O51" s="48"/>
      <c r="P51" s="49"/>
      <c r="Q51" s="49"/>
      <c r="R51" s="50"/>
      <c r="S51" s="51"/>
      <c r="T51" s="51"/>
    </row>
    <row r="52" spans="1:20">
      <c r="A52" s="223">
        <v>12</v>
      </c>
      <c r="B52" s="228" t="s">
        <v>151</v>
      </c>
      <c r="C52" s="233">
        <f>SUM(C53:C56)</f>
        <v>1429366093</v>
      </c>
      <c r="D52" s="233">
        <f>SUM(D53:D56)</f>
        <v>1300338638.4299998</v>
      </c>
      <c r="E52" s="233">
        <f>SUM(E53:E56)</f>
        <v>228285228.71000001</v>
      </c>
      <c r="F52" s="233">
        <v>226218579.58000001</v>
      </c>
      <c r="G52" s="226"/>
      <c r="H52" s="227">
        <f t="shared" si="2"/>
        <v>17.396897461505205</v>
      </c>
      <c r="I52" s="227">
        <f t="shared" si="3"/>
        <v>99.094707466760653</v>
      </c>
      <c r="K52" s="48"/>
      <c r="L52" s="48"/>
      <c r="M52" s="48"/>
      <c r="N52" s="48"/>
      <c r="O52" s="48"/>
      <c r="P52" s="49"/>
      <c r="Q52" s="49"/>
      <c r="R52" s="50"/>
      <c r="S52" s="51"/>
      <c r="T52" s="51"/>
    </row>
    <row r="53" spans="1:20">
      <c r="A53" s="201"/>
      <c r="B53" s="5" t="s">
        <v>482</v>
      </c>
      <c r="C53" s="232">
        <v>1405026988</v>
      </c>
      <c r="D53" s="232">
        <v>1275999533.4399998</v>
      </c>
      <c r="E53" s="193">
        <v>205850105.72</v>
      </c>
      <c r="F53" s="193">
        <v>203783899.52000001</v>
      </c>
      <c r="G53" s="200"/>
      <c r="H53" s="229">
        <f t="shared" si="2"/>
        <v>15.97053088025932</v>
      </c>
      <c r="I53" s="229">
        <f t="shared" si="3"/>
        <v>98.99625691579169</v>
      </c>
      <c r="K53" s="48"/>
      <c r="L53" s="48"/>
      <c r="M53" s="48"/>
      <c r="N53" s="48"/>
      <c r="O53" s="48"/>
      <c r="P53" s="49"/>
      <c r="Q53" s="49"/>
      <c r="R53" s="50"/>
      <c r="S53" s="51"/>
      <c r="T53" s="51"/>
    </row>
    <row r="54" spans="1:20">
      <c r="A54" s="201"/>
      <c r="B54" s="5" t="s">
        <v>88</v>
      </c>
      <c r="C54" s="232">
        <v>1056391</v>
      </c>
      <c r="D54" s="232">
        <v>21378731.990000006</v>
      </c>
      <c r="E54" s="193">
        <v>21378731.990000006</v>
      </c>
      <c r="F54" s="193">
        <v>21378289.060000006</v>
      </c>
      <c r="G54" s="200"/>
      <c r="H54" s="229">
        <f t="shared" si="2"/>
        <v>99.997928174597973</v>
      </c>
      <c r="I54" s="229">
        <f t="shared" si="3"/>
        <v>99.997928174597973</v>
      </c>
      <c r="K54" s="48"/>
      <c r="L54" s="48"/>
      <c r="M54" s="48"/>
      <c r="N54" s="48"/>
      <c r="O54" s="48"/>
      <c r="P54" s="49"/>
      <c r="Q54" s="49"/>
      <c r="R54" s="50"/>
      <c r="S54" s="51"/>
      <c r="T54" s="51"/>
    </row>
    <row r="55" spans="1:20">
      <c r="A55" s="201"/>
      <c r="B55" s="5" t="s">
        <v>474</v>
      </c>
      <c r="C55" s="232">
        <v>1903982</v>
      </c>
      <c r="D55" s="232">
        <v>1056391</v>
      </c>
      <c r="E55" s="193">
        <v>1056391</v>
      </c>
      <c r="F55" s="193">
        <v>1056391</v>
      </c>
      <c r="G55" s="200"/>
      <c r="H55" s="229">
        <f t="shared" si="2"/>
        <v>100</v>
      </c>
      <c r="I55" s="229">
        <f t="shared" si="3"/>
        <v>100</v>
      </c>
      <c r="K55" s="48"/>
      <c r="L55" s="48"/>
      <c r="M55" s="48"/>
      <c r="N55" s="48"/>
      <c r="O55" s="48"/>
      <c r="P55" s="49"/>
      <c r="Q55" s="49"/>
      <c r="R55" s="50"/>
      <c r="S55" s="51"/>
      <c r="T55" s="51"/>
    </row>
    <row r="56" spans="1:20">
      <c r="A56" s="201"/>
      <c r="B56" s="5" t="s">
        <v>87</v>
      </c>
      <c r="C56" s="232">
        <v>21378732</v>
      </c>
      <c r="D56" s="232">
        <v>1903982</v>
      </c>
      <c r="E56" s="193">
        <v>0</v>
      </c>
      <c r="F56" s="193">
        <v>0</v>
      </c>
      <c r="G56" s="200"/>
      <c r="H56" s="229" t="str">
        <f t="shared" si="2"/>
        <v>n.a.</v>
      </c>
      <c r="I56" s="229" t="str">
        <f t="shared" si="3"/>
        <v>n.a.</v>
      </c>
      <c r="K56" s="48"/>
      <c r="L56" s="48"/>
      <c r="M56" s="48"/>
      <c r="N56" s="48"/>
      <c r="O56" s="48"/>
      <c r="P56" s="49"/>
      <c r="Q56" s="49"/>
      <c r="R56" s="50"/>
      <c r="S56" s="51"/>
      <c r="T56" s="51"/>
    </row>
    <row r="57" spans="1:20">
      <c r="A57" s="223">
        <v>13</v>
      </c>
      <c r="B57" s="228" t="s">
        <v>615</v>
      </c>
      <c r="C57" s="233">
        <f>SUM(C58)</f>
        <v>4084836234</v>
      </c>
      <c r="D57" s="233">
        <f>SUM(D58)</f>
        <v>4021343480.3499999</v>
      </c>
      <c r="E57" s="233">
        <f>SUM(E58)</f>
        <v>0</v>
      </c>
      <c r="F57" s="233">
        <v>0</v>
      </c>
      <c r="G57" s="226"/>
      <c r="H57" s="227" t="str">
        <f t="shared" si="2"/>
        <v>n.a.</v>
      </c>
      <c r="I57" s="227" t="str">
        <f t="shared" si="3"/>
        <v>n.a.</v>
      </c>
      <c r="K57" s="48"/>
      <c r="L57" s="48"/>
      <c r="M57" s="48"/>
      <c r="N57" s="48"/>
      <c r="O57" s="48"/>
      <c r="P57" s="49"/>
      <c r="Q57" s="49"/>
      <c r="R57" s="50"/>
      <c r="S57" s="51"/>
      <c r="T57" s="51"/>
    </row>
    <row r="58" spans="1:20">
      <c r="A58" s="201"/>
      <c r="B58" s="5" t="s">
        <v>557</v>
      </c>
      <c r="C58" s="232">
        <v>4084836234</v>
      </c>
      <c r="D58" s="232">
        <v>4021343480.3499999</v>
      </c>
      <c r="E58" s="193">
        <v>0</v>
      </c>
      <c r="F58" s="193">
        <v>0</v>
      </c>
      <c r="G58" s="200"/>
      <c r="H58" s="229" t="str">
        <f t="shared" si="2"/>
        <v>n.a.</v>
      </c>
      <c r="I58" s="229" t="str">
        <f t="shared" si="3"/>
        <v>n.a.</v>
      </c>
      <c r="K58" s="48"/>
      <c r="L58" s="48"/>
      <c r="M58" s="48"/>
      <c r="N58" s="48"/>
      <c r="O58" s="48"/>
      <c r="P58" s="49"/>
      <c r="Q58" s="49"/>
      <c r="R58" s="50"/>
      <c r="S58" s="51"/>
      <c r="T58" s="51"/>
    </row>
    <row r="59" spans="1:20">
      <c r="A59" s="223">
        <v>14</v>
      </c>
      <c r="B59" s="228" t="s">
        <v>185</v>
      </c>
      <c r="C59" s="234">
        <f>SUM(C60:C62)</f>
        <v>1849999.9900000002</v>
      </c>
      <c r="D59" s="234">
        <f>SUM(D60:D62)</f>
        <v>1993141.3099999998</v>
      </c>
      <c r="E59" s="234">
        <f>SUM(E60:E62)</f>
        <v>478597.99000000017</v>
      </c>
      <c r="F59" s="234">
        <v>478597.99000000017</v>
      </c>
      <c r="G59" s="226"/>
      <c r="H59" s="227">
        <f t="shared" si="2"/>
        <v>24.012245774987235</v>
      </c>
      <c r="I59" s="227">
        <f t="shared" si="3"/>
        <v>100</v>
      </c>
      <c r="K59" s="48"/>
      <c r="L59" s="48"/>
      <c r="M59" s="48"/>
      <c r="N59" s="48"/>
      <c r="O59" s="48"/>
      <c r="P59" s="49"/>
      <c r="Q59" s="49"/>
      <c r="R59" s="50"/>
      <c r="S59" s="51"/>
      <c r="T59" s="51"/>
    </row>
    <row r="60" spans="1:20">
      <c r="A60" s="201"/>
      <c r="B60" s="5" t="s">
        <v>614</v>
      </c>
      <c r="C60" s="232">
        <v>125000</v>
      </c>
      <c r="D60" s="232">
        <v>177169.61000000004</v>
      </c>
      <c r="E60" s="193">
        <v>50090.990000000013</v>
      </c>
      <c r="F60" s="193">
        <v>50090.990000000013</v>
      </c>
      <c r="G60" s="200"/>
      <c r="H60" s="229">
        <f t="shared" si="2"/>
        <v>28.272901881987551</v>
      </c>
      <c r="I60" s="229">
        <f t="shared" si="3"/>
        <v>100</v>
      </c>
      <c r="K60" s="48"/>
      <c r="L60" s="48"/>
      <c r="M60" s="48"/>
      <c r="N60" s="48"/>
      <c r="O60" s="48"/>
      <c r="P60" s="49"/>
      <c r="Q60" s="49"/>
      <c r="R60" s="50"/>
      <c r="S60" s="51"/>
      <c r="T60" s="51"/>
    </row>
    <row r="61" spans="1:20">
      <c r="A61" s="201"/>
      <c r="B61" s="5" t="s">
        <v>613</v>
      </c>
      <c r="C61" s="232">
        <v>25000</v>
      </c>
      <c r="D61" s="232">
        <v>25000</v>
      </c>
      <c r="E61" s="193">
        <v>0</v>
      </c>
      <c r="F61" s="193">
        <v>0</v>
      </c>
      <c r="G61" s="200"/>
      <c r="H61" s="229" t="str">
        <f t="shared" si="2"/>
        <v>n.a.</v>
      </c>
      <c r="I61" s="229" t="str">
        <f t="shared" si="3"/>
        <v>n.a.</v>
      </c>
      <c r="K61" s="48"/>
      <c r="L61" s="48"/>
      <c r="M61" s="48"/>
      <c r="N61" s="48"/>
      <c r="O61" s="48"/>
      <c r="P61" s="49"/>
      <c r="Q61" s="49"/>
      <c r="R61" s="50"/>
      <c r="S61" s="51"/>
      <c r="T61" s="51"/>
    </row>
    <row r="62" spans="1:20">
      <c r="A62" s="201"/>
      <c r="B62" s="5" t="s">
        <v>612</v>
      </c>
      <c r="C62" s="232">
        <v>1699999.9900000002</v>
      </c>
      <c r="D62" s="232">
        <v>1790971.6999999997</v>
      </c>
      <c r="E62" s="193">
        <v>428507.00000000017</v>
      </c>
      <c r="F62" s="193">
        <v>428507.00000000017</v>
      </c>
      <c r="G62" s="200"/>
      <c r="H62" s="229">
        <f t="shared" si="2"/>
        <v>23.92595036537988</v>
      </c>
      <c r="I62" s="229">
        <f t="shared" si="3"/>
        <v>100</v>
      </c>
      <c r="K62" s="48"/>
      <c r="L62" s="48"/>
      <c r="M62" s="48"/>
      <c r="N62" s="48"/>
      <c r="O62" s="48"/>
      <c r="P62" s="49"/>
      <c r="Q62" s="49"/>
      <c r="R62" s="50"/>
      <c r="S62" s="51"/>
      <c r="T62" s="51"/>
    </row>
    <row r="63" spans="1:20">
      <c r="A63" s="223">
        <v>15</v>
      </c>
      <c r="B63" s="228" t="s">
        <v>122</v>
      </c>
      <c r="C63" s="233">
        <f>SUM(C64:C65)</f>
        <v>4298882604</v>
      </c>
      <c r="D63" s="233">
        <f>SUM(D64:D65)</f>
        <v>3589755164.5100002</v>
      </c>
      <c r="E63" s="233">
        <f>SUM(E64:E65)</f>
        <v>280152956.51999998</v>
      </c>
      <c r="F63" s="233">
        <v>278210283.79000002</v>
      </c>
      <c r="G63" s="226"/>
      <c r="H63" s="227">
        <f t="shared" si="2"/>
        <v>7.7501186303878633</v>
      </c>
      <c r="I63" s="227">
        <f t="shared" si="3"/>
        <v>99.306567114575046</v>
      </c>
      <c r="K63" s="48"/>
      <c r="L63" s="48"/>
      <c r="M63" s="48"/>
      <c r="N63" s="48"/>
      <c r="O63" s="48"/>
      <c r="P63" s="49"/>
      <c r="Q63" s="49"/>
      <c r="R63" s="50"/>
      <c r="S63" s="51"/>
      <c r="T63" s="51"/>
    </row>
    <row r="64" spans="1:20">
      <c r="A64" s="201"/>
      <c r="B64" s="5" t="s">
        <v>91</v>
      </c>
      <c r="C64" s="232">
        <v>3419652281</v>
      </c>
      <c r="D64" s="232">
        <v>2977199983.1300001</v>
      </c>
      <c r="E64" s="193">
        <v>276582050.31999999</v>
      </c>
      <c r="F64" s="193">
        <v>276456452.49000001</v>
      </c>
      <c r="G64" s="200"/>
      <c r="H64" s="229">
        <f t="shared" si="2"/>
        <v>9.2857871173086224</v>
      </c>
      <c r="I64" s="229">
        <f t="shared" si="3"/>
        <v>99.954589305468417</v>
      </c>
      <c r="K64" s="48"/>
      <c r="L64" s="48"/>
      <c r="M64" s="48"/>
      <c r="N64" s="48"/>
      <c r="O64" s="48"/>
      <c r="P64" s="49"/>
      <c r="Q64" s="49"/>
      <c r="R64" s="50"/>
      <c r="S64" s="51"/>
      <c r="T64" s="51"/>
    </row>
    <row r="65" spans="1:20">
      <c r="A65" s="201"/>
      <c r="B65" s="5" t="s">
        <v>92</v>
      </c>
      <c r="C65" s="232">
        <v>879230323</v>
      </c>
      <c r="D65" s="232">
        <v>612555181.38000011</v>
      </c>
      <c r="E65" s="193">
        <v>3570906.1999999997</v>
      </c>
      <c r="F65" s="193">
        <v>1753831.2999999998</v>
      </c>
      <c r="G65" s="200"/>
      <c r="H65" s="229">
        <f t="shared" si="2"/>
        <v>0.28631400946586821</v>
      </c>
      <c r="I65" s="229">
        <f t="shared" si="3"/>
        <v>49.114460077388756</v>
      </c>
      <c r="K65" s="48"/>
      <c r="L65" s="48"/>
      <c r="M65" s="48"/>
      <c r="N65" s="48"/>
      <c r="O65" s="48"/>
      <c r="P65" s="49"/>
      <c r="Q65" s="49"/>
      <c r="R65" s="50"/>
      <c r="S65" s="51"/>
      <c r="T65" s="51"/>
    </row>
    <row r="66" spans="1:20">
      <c r="A66" s="223">
        <v>17</v>
      </c>
      <c r="B66" s="228" t="s">
        <v>611</v>
      </c>
      <c r="C66" s="233">
        <f>SUM(C67:C68)</f>
        <v>1613146840.9714465</v>
      </c>
      <c r="D66" s="233">
        <f>SUM(D67:D68)</f>
        <v>1634709855.9060864</v>
      </c>
      <c r="E66" s="233">
        <f>SUM(E67:E68)</f>
        <v>394405459.86667871</v>
      </c>
      <c r="F66" s="233">
        <v>373172669.98667866</v>
      </c>
      <c r="G66" s="226"/>
      <c r="H66" s="227">
        <f t="shared" si="2"/>
        <v>22.828067539840983</v>
      </c>
      <c r="I66" s="227">
        <f t="shared" si="3"/>
        <v>94.616507112457981</v>
      </c>
      <c r="K66" s="48"/>
      <c r="L66" s="48"/>
      <c r="M66" s="48"/>
      <c r="N66" s="48"/>
      <c r="O66" s="48"/>
      <c r="P66" s="49"/>
      <c r="Q66" s="49"/>
      <c r="R66" s="50"/>
      <c r="S66" s="51"/>
      <c r="T66" s="51"/>
    </row>
    <row r="67" spans="1:20">
      <c r="A67" s="201"/>
      <c r="B67" s="5" t="s">
        <v>455</v>
      </c>
      <c r="C67" s="232">
        <v>214984200.97144651</v>
      </c>
      <c r="D67" s="232">
        <v>215774691.35608652</v>
      </c>
      <c r="E67" s="193">
        <v>39372892.556678675</v>
      </c>
      <c r="F67" s="193">
        <v>36453460.606678672</v>
      </c>
      <c r="G67" s="200"/>
      <c r="H67" s="229">
        <f t="shared" si="2"/>
        <v>16.894224423438342</v>
      </c>
      <c r="I67" s="229">
        <f t="shared" si="3"/>
        <v>92.58517279166783</v>
      </c>
      <c r="K67" s="48"/>
      <c r="L67" s="48"/>
      <c r="M67" s="48"/>
      <c r="N67" s="48"/>
      <c r="O67" s="48"/>
      <c r="P67" s="49"/>
      <c r="Q67" s="49"/>
      <c r="R67" s="50"/>
      <c r="S67" s="51"/>
      <c r="T67" s="51"/>
    </row>
    <row r="68" spans="1:20">
      <c r="A68" s="201"/>
      <c r="B68" s="5" t="s">
        <v>454</v>
      </c>
      <c r="C68" s="232">
        <v>1398162640</v>
      </c>
      <c r="D68" s="232">
        <v>1418935164.55</v>
      </c>
      <c r="E68" s="193">
        <v>355032567.31000006</v>
      </c>
      <c r="F68" s="193">
        <v>336719209.38</v>
      </c>
      <c r="G68" s="200"/>
      <c r="H68" s="229">
        <f t="shared" si="2"/>
        <v>23.730415440566439</v>
      </c>
      <c r="I68" s="229">
        <f t="shared" si="3"/>
        <v>94.841780834711543</v>
      </c>
      <c r="K68" s="48"/>
      <c r="L68" s="48"/>
      <c r="M68" s="48"/>
      <c r="N68" s="48"/>
      <c r="O68" s="48"/>
      <c r="P68" s="49"/>
      <c r="Q68" s="49"/>
      <c r="R68" s="50"/>
      <c r="S68" s="51"/>
      <c r="T68" s="51"/>
    </row>
    <row r="69" spans="1:20">
      <c r="A69" s="223">
        <v>20</v>
      </c>
      <c r="B69" s="228" t="s">
        <v>166</v>
      </c>
      <c r="C69" s="233">
        <f>SUM(C70:C81)</f>
        <v>3983239895.6286259</v>
      </c>
      <c r="D69" s="233">
        <f>SUM(D70:D81)</f>
        <v>3932304926.3147006</v>
      </c>
      <c r="E69" s="233">
        <f>SUM(E70:E81)</f>
        <v>725717776.30323672</v>
      </c>
      <c r="F69" s="233">
        <v>710303682.20785403</v>
      </c>
      <c r="G69" s="226"/>
      <c r="H69" s="227">
        <f t="shared" si="2"/>
        <v>18.063291009162416</v>
      </c>
      <c r="I69" s="227">
        <f t="shared" si="3"/>
        <v>97.876020872204464</v>
      </c>
      <c r="K69" s="48"/>
      <c r="L69" s="48"/>
      <c r="M69" s="48"/>
      <c r="N69" s="48"/>
      <c r="O69" s="48"/>
      <c r="P69" s="49"/>
      <c r="Q69" s="49"/>
      <c r="R69" s="50"/>
      <c r="S69" s="51"/>
      <c r="T69" s="51"/>
    </row>
    <row r="70" spans="1:20">
      <c r="A70" s="201"/>
      <c r="B70" s="5" t="s">
        <v>610</v>
      </c>
      <c r="C70" s="232">
        <v>256070013</v>
      </c>
      <c r="D70" s="232">
        <v>256070013</v>
      </c>
      <c r="E70" s="193">
        <v>20684225.289999999</v>
      </c>
      <c r="F70" s="193">
        <v>20630337.289999999</v>
      </c>
      <c r="G70" s="200"/>
      <c r="H70" s="229">
        <f t="shared" si="2"/>
        <v>8.0565221395134614</v>
      </c>
      <c r="I70" s="229">
        <f t="shared" si="3"/>
        <v>99.739472959492218</v>
      </c>
      <c r="K70" s="48"/>
      <c r="L70" s="48"/>
      <c r="M70" s="48"/>
      <c r="N70" s="48"/>
      <c r="O70" s="48"/>
      <c r="P70" s="49"/>
      <c r="Q70" s="49"/>
      <c r="R70" s="50"/>
      <c r="S70" s="51"/>
      <c r="T70" s="51"/>
    </row>
    <row r="71" spans="1:20">
      <c r="A71" s="201"/>
      <c r="B71" s="5" t="s">
        <v>60</v>
      </c>
      <c r="C71" s="232">
        <v>21634519</v>
      </c>
      <c r="D71" s="232">
        <v>21634519</v>
      </c>
      <c r="E71" s="193">
        <v>5549027.2600000016</v>
      </c>
      <c r="F71" s="193">
        <v>5549027.2600000016</v>
      </c>
      <c r="G71" s="200"/>
      <c r="H71" s="229">
        <f t="shared" si="2"/>
        <v>25.648951381817188</v>
      </c>
      <c r="I71" s="229">
        <f t="shared" si="3"/>
        <v>100</v>
      </c>
      <c r="K71" s="48"/>
      <c r="L71" s="48"/>
      <c r="M71" s="48"/>
      <c r="N71" s="48"/>
      <c r="O71" s="48"/>
      <c r="P71" s="49"/>
      <c r="Q71" s="49"/>
      <c r="R71" s="50"/>
      <c r="S71" s="51"/>
      <c r="T71" s="51"/>
    </row>
    <row r="72" spans="1:20">
      <c r="A72" s="201"/>
      <c r="B72" s="5" t="s">
        <v>76</v>
      </c>
      <c r="C72" s="232">
        <v>2168030</v>
      </c>
      <c r="D72" s="232">
        <v>2168030</v>
      </c>
      <c r="E72" s="193">
        <v>494344.19000000006</v>
      </c>
      <c r="F72" s="193">
        <v>494344.19000000006</v>
      </c>
      <c r="G72" s="200"/>
      <c r="H72" s="229">
        <f t="shared" ref="H72:H83" si="4">IF(F72=0,"n.a.",IF(D72=0,"n.a.",(F72/D72)*100))</f>
        <v>22.801538262846918</v>
      </c>
      <c r="I72" s="229">
        <f t="shared" ref="I72:I83" si="5">IF(F72=0,"n.a.",IF(E72=0,"n.a.",(F72/E72)*100))</f>
        <v>100</v>
      </c>
      <c r="K72" s="48"/>
      <c r="L72" s="48"/>
      <c r="M72" s="48"/>
      <c r="N72" s="48"/>
      <c r="O72" s="48"/>
      <c r="P72" s="49"/>
      <c r="Q72" s="49"/>
      <c r="R72" s="50"/>
      <c r="S72" s="51"/>
      <c r="T72" s="51"/>
    </row>
    <row r="73" spans="1:20">
      <c r="A73" s="201"/>
      <c r="B73" s="5" t="s">
        <v>67</v>
      </c>
      <c r="C73" s="232">
        <v>791447206.06945181</v>
      </c>
      <c r="D73" s="232">
        <v>737684187.60205173</v>
      </c>
      <c r="E73" s="193">
        <v>241329701.55000001</v>
      </c>
      <c r="F73" s="193">
        <v>241329701.55000001</v>
      </c>
      <c r="G73" s="200"/>
      <c r="H73" s="229">
        <f t="shared" si="4"/>
        <v>32.71450108405832</v>
      </c>
      <c r="I73" s="229">
        <f t="shared" si="5"/>
        <v>100</v>
      </c>
      <c r="K73" s="48"/>
      <c r="L73" s="48"/>
      <c r="M73" s="48"/>
      <c r="N73" s="48"/>
      <c r="O73" s="48"/>
      <c r="P73" s="49"/>
      <c r="Q73" s="49"/>
      <c r="R73" s="50"/>
      <c r="S73" s="51"/>
      <c r="T73" s="51"/>
    </row>
    <row r="74" spans="1:20">
      <c r="A74" s="201"/>
      <c r="B74" s="5" t="s">
        <v>27</v>
      </c>
      <c r="C74" s="232">
        <v>145930705</v>
      </c>
      <c r="D74" s="232">
        <v>145930705</v>
      </c>
      <c r="E74" s="193">
        <v>28058090</v>
      </c>
      <c r="F74" s="193">
        <v>28058090</v>
      </c>
      <c r="G74" s="200"/>
      <c r="H74" s="229">
        <f t="shared" si="4"/>
        <v>19.226995442802803</v>
      </c>
      <c r="I74" s="229">
        <f t="shared" si="5"/>
        <v>100</v>
      </c>
      <c r="K74" s="48"/>
      <c r="L74" s="48"/>
      <c r="M74" s="48"/>
      <c r="N74" s="48"/>
      <c r="O74" s="48"/>
      <c r="P74" s="49"/>
      <c r="Q74" s="49"/>
      <c r="R74" s="50"/>
      <c r="S74" s="51"/>
      <c r="T74" s="51"/>
    </row>
    <row r="75" spans="1:20">
      <c r="A75" s="201"/>
      <c r="B75" s="5" t="s">
        <v>28</v>
      </c>
      <c r="C75" s="232">
        <v>197048329.44999999</v>
      </c>
      <c r="D75" s="232">
        <v>196706976.26300004</v>
      </c>
      <c r="E75" s="193">
        <v>9019253.4110000003</v>
      </c>
      <c r="F75" s="193">
        <v>70000</v>
      </c>
      <c r="G75" s="200"/>
      <c r="H75" s="229">
        <f t="shared" si="4"/>
        <v>3.5585926503394066E-2</v>
      </c>
      <c r="I75" s="229">
        <f t="shared" si="5"/>
        <v>0.77611745462908355</v>
      </c>
      <c r="K75" s="48"/>
      <c r="L75" s="48"/>
      <c r="M75" s="48"/>
      <c r="N75" s="48"/>
      <c r="O75" s="48"/>
      <c r="P75" s="49"/>
      <c r="Q75" s="49"/>
      <c r="R75" s="50"/>
      <c r="S75" s="51"/>
      <c r="T75" s="51"/>
    </row>
    <row r="76" spans="1:20">
      <c r="A76" s="201"/>
      <c r="B76" s="5" t="s">
        <v>29</v>
      </c>
      <c r="C76" s="232">
        <v>95201918</v>
      </c>
      <c r="D76" s="232">
        <v>95484147.043999985</v>
      </c>
      <c r="E76" s="193">
        <v>390488</v>
      </c>
      <c r="F76" s="193">
        <v>320768</v>
      </c>
      <c r="G76" s="200"/>
      <c r="H76" s="229">
        <f t="shared" si="4"/>
        <v>0.33593848814734362</v>
      </c>
      <c r="I76" s="229">
        <f t="shared" si="5"/>
        <v>82.145418041015347</v>
      </c>
      <c r="K76" s="48"/>
      <c r="L76" s="48"/>
      <c r="M76" s="48"/>
      <c r="N76" s="48"/>
      <c r="O76" s="48"/>
      <c r="P76" s="49"/>
      <c r="Q76" s="49"/>
      <c r="R76" s="50"/>
      <c r="S76" s="51"/>
      <c r="T76" s="51"/>
    </row>
    <row r="77" spans="1:20">
      <c r="A77" s="201"/>
      <c r="B77" s="5" t="s">
        <v>14</v>
      </c>
      <c r="C77" s="232">
        <v>1319711248.8341739</v>
      </c>
      <c r="D77" s="232">
        <v>1323588642.5811491</v>
      </c>
      <c r="E77" s="193">
        <v>12224580.618986735</v>
      </c>
      <c r="F77" s="193">
        <v>6253792.586104</v>
      </c>
      <c r="G77" s="200"/>
      <c r="H77" s="229">
        <f t="shared" si="4"/>
        <v>0.47248762832449137</v>
      </c>
      <c r="I77" s="229">
        <f t="shared" si="5"/>
        <v>51.157522544297805</v>
      </c>
      <c r="K77" s="48"/>
      <c r="L77" s="48"/>
      <c r="M77" s="48"/>
      <c r="N77" s="48"/>
      <c r="O77" s="48"/>
      <c r="P77" s="49"/>
      <c r="Q77" s="49"/>
      <c r="R77" s="50"/>
      <c r="S77" s="51"/>
      <c r="T77" s="51"/>
    </row>
    <row r="78" spans="1:20">
      <c r="A78" s="201"/>
      <c r="B78" s="5" t="s">
        <v>439</v>
      </c>
      <c r="C78" s="232">
        <v>203089673</v>
      </c>
      <c r="D78" s="232">
        <v>198421737.87</v>
      </c>
      <c r="E78" s="193">
        <v>52833498</v>
      </c>
      <c r="F78" s="193">
        <v>52833498</v>
      </c>
      <c r="G78" s="200"/>
      <c r="H78" s="229">
        <f t="shared" si="4"/>
        <v>26.626869902034084</v>
      </c>
      <c r="I78" s="229">
        <f t="shared" si="5"/>
        <v>100</v>
      </c>
      <c r="K78" s="48"/>
      <c r="L78" s="48"/>
      <c r="M78" s="48"/>
      <c r="N78" s="48"/>
      <c r="O78" s="48"/>
      <c r="P78" s="49"/>
      <c r="Q78" s="49"/>
      <c r="R78" s="50"/>
      <c r="S78" s="51"/>
      <c r="T78" s="51"/>
    </row>
    <row r="79" spans="1:20">
      <c r="A79" s="201"/>
      <c r="B79" s="5" t="s">
        <v>30</v>
      </c>
      <c r="C79" s="232">
        <v>627254787.77499998</v>
      </c>
      <c r="D79" s="232">
        <v>630164695.3944999</v>
      </c>
      <c r="E79" s="193">
        <v>100815524.42325</v>
      </c>
      <c r="F79" s="193">
        <v>100445079.77175</v>
      </c>
      <c r="G79" s="200"/>
      <c r="H79" s="229">
        <f t="shared" si="4"/>
        <v>15.939496532548322</v>
      </c>
      <c r="I79" s="229">
        <f t="shared" si="5"/>
        <v>99.632551976871369</v>
      </c>
      <c r="K79" s="48"/>
      <c r="L79" s="48"/>
      <c r="M79" s="48"/>
      <c r="N79" s="48"/>
      <c r="O79" s="48"/>
      <c r="P79" s="49"/>
      <c r="Q79" s="49"/>
      <c r="R79" s="50"/>
      <c r="S79" s="51"/>
      <c r="T79" s="51"/>
    </row>
    <row r="80" spans="1:20">
      <c r="A80" s="201"/>
      <c r="B80" s="5" t="s">
        <v>437</v>
      </c>
      <c r="C80" s="232">
        <v>253551236.5</v>
      </c>
      <c r="D80" s="232">
        <v>254319043.56</v>
      </c>
      <c r="E80" s="193">
        <v>254319043.56</v>
      </c>
      <c r="F80" s="193">
        <v>254319043.56</v>
      </c>
      <c r="G80" s="200"/>
      <c r="H80" s="229">
        <f t="shared" si="4"/>
        <v>100</v>
      </c>
      <c r="I80" s="229">
        <f t="shared" si="5"/>
        <v>100</v>
      </c>
      <c r="K80" s="48"/>
      <c r="L80" s="48"/>
      <c r="M80" s="48"/>
      <c r="N80" s="48"/>
      <c r="O80" s="48"/>
      <c r="P80" s="49"/>
      <c r="Q80" s="49"/>
      <c r="R80" s="50"/>
      <c r="S80" s="51"/>
      <c r="T80" s="51"/>
    </row>
    <row r="81" spans="1:20">
      <c r="A81" s="201"/>
      <c r="B81" s="5" t="s">
        <v>609</v>
      </c>
      <c r="C81" s="232">
        <v>70132229</v>
      </c>
      <c r="D81" s="232">
        <v>70132229</v>
      </c>
      <c r="E81" s="193">
        <v>0</v>
      </c>
      <c r="F81" s="193">
        <v>0</v>
      </c>
      <c r="G81" s="200"/>
      <c r="H81" s="229" t="str">
        <f t="shared" si="4"/>
        <v>n.a.</v>
      </c>
      <c r="I81" s="229" t="str">
        <f t="shared" si="5"/>
        <v>n.a.</v>
      </c>
      <c r="K81" s="48"/>
      <c r="L81" s="48"/>
      <c r="M81" s="48"/>
      <c r="N81" s="48"/>
      <c r="O81" s="48"/>
      <c r="P81" s="49"/>
      <c r="Q81" s="49"/>
      <c r="R81" s="50"/>
      <c r="S81" s="51"/>
      <c r="T81" s="51"/>
    </row>
    <row r="82" spans="1:20">
      <c r="A82" s="223">
        <v>47</v>
      </c>
      <c r="B82" s="228" t="s">
        <v>178</v>
      </c>
      <c r="C82" s="233">
        <f>SUM(C83)</f>
        <v>186884616</v>
      </c>
      <c r="D82" s="233">
        <f>SUM(D83)</f>
        <v>186884616</v>
      </c>
      <c r="E82" s="233">
        <f>SUM(E83)</f>
        <v>26088496.609999999</v>
      </c>
      <c r="F82" s="233">
        <v>25811261.989999998</v>
      </c>
      <c r="G82" s="226"/>
      <c r="H82" s="227">
        <f t="shared" si="4"/>
        <v>13.811335861909575</v>
      </c>
      <c r="I82" s="227">
        <f t="shared" si="5"/>
        <v>98.937330026546135</v>
      </c>
      <c r="K82" s="48"/>
      <c r="L82" s="48"/>
      <c r="M82" s="48"/>
      <c r="N82" s="48"/>
      <c r="O82" s="48"/>
      <c r="P82" s="49"/>
      <c r="Q82" s="49"/>
      <c r="R82" s="50"/>
      <c r="S82" s="51"/>
      <c r="T82" s="51"/>
    </row>
    <row r="83" spans="1:20">
      <c r="A83" s="189"/>
      <c r="B83" s="217" t="s">
        <v>416</v>
      </c>
      <c r="C83" s="235">
        <v>186884616</v>
      </c>
      <c r="D83" s="235">
        <v>186884616</v>
      </c>
      <c r="E83" s="235">
        <v>26088496.609999999</v>
      </c>
      <c r="F83" s="235">
        <v>25811261.989999998</v>
      </c>
      <c r="G83" s="186"/>
      <c r="H83" s="230">
        <f t="shared" si="4"/>
        <v>13.811335861909575</v>
      </c>
      <c r="I83" s="230">
        <f t="shared" si="5"/>
        <v>98.937330026546135</v>
      </c>
      <c r="K83" s="48"/>
      <c r="L83" s="48"/>
      <c r="M83" s="48"/>
      <c r="N83" s="48"/>
      <c r="O83" s="48"/>
      <c r="P83" s="49"/>
      <c r="Q83" s="49"/>
      <c r="R83" s="50"/>
      <c r="S83" s="51"/>
      <c r="T83" s="51"/>
    </row>
    <row r="84" spans="1:20" s="2" customFormat="1" ht="45" customHeight="1">
      <c r="A84" s="298" t="s">
        <v>750</v>
      </c>
      <c r="B84" s="320"/>
      <c r="C84" s="320"/>
      <c r="D84" s="320"/>
      <c r="E84" s="320"/>
      <c r="F84" s="320"/>
      <c r="G84" s="320"/>
      <c r="H84" s="320"/>
      <c r="I84" s="320"/>
    </row>
    <row r="85" spans="1:20" s="2" customFormat="1" ht="14.25" customHeight="1">
      <c r="A85" s="321"/>
      <c r="B85" s="321"/>
      <c r="C85" s="321"/>
      <c r="D85" s="321"/>
      <c r="E85" s="321"/>
      <c r="F85" s="321"/>
      <c r="G85" s="321"/>
      <c r="H85" s="321"/>
      <c r="I85" s="321"/>
    </row>
    <row r="86" spans="1:20" s="2" customFormat="1" ht="14.25" customHeight="1">
      <c r="A86" s="317"/>
      <c r="B86" s="317"/>
      <c r="C86" s="317"/>
      <c r="D86" s="317"/>
      <c r="E86" s="317"/>
      <c r="F86" s="317"/>
      <c r="G86" s="317"/>
      <c r="H86" s="317"/>
      <c r="I86" s="317"/>
    </row>
    <row r="87" spans="1:20" s="2" customFormat="1" ht="14.25" customHeight="1">
      <c r="A87" s="317"/>
      <c r="B87" s="317"/>
      <c r="C87" s="317"/>
      <c r="D87" s="317"/>
      <c r="E87" s="317"/>
      <c r="F87" s="317"/>
      <c r="G87" s="317"/>
      <c r="H87" s="317"/>
      <c r="I87" s="317"/>
    </row>
    <row r="88" spans="1:20" s="2" customFormat="1" ht="14.25" customHeight="1">
      <c r="A88" s="352"/>
      <c r="B88" s="352"/>
      <c r="C88" s="352"/>
      <c r="D88" s="352"/>
      <c r="E88" s="352"/>
      <c r="F88" s="352"/>
      <c r="G88" s="352"/>
      <c r="H88" s="352"/>
    </row>
    <row r="89" spans="1:20" ht="14.25" customHeight="1"/>
    <row r="90" spans="1:20" ht="14.25" customHeight="1">
      <c r="B90"/>
      <c r="C90"/>
      <c r="D90"/>
      <c r="E90"/>
      <c r="F90"/>
    </row>
    <row r="91" spans="1:20" ht="14.25" customHeight="1">
      <c r="B91" s="45"/>
      <c r="C91" s="46"/>
      <c r="D91" s="46"/>
      <c r="E91" s="46"/>
      <c r="F91" s="46"/>
      <c r="H91" s="220"/>
      <c r="I91" s="220"/>
      <c r="J91" s="220"/>
      <c r="K91" s="220"/>
    </row>
    <row r="92" spans="1:20" ht="14.25" customHeight="1">
      <c r="B92" s="45"/>
      <c r="C92" s="46"/>
      <c r="D92" s="46"/>
      <c r="E92" s="46"/>
      <c r="F92" s="46"/>
      <c r="H92" s="221"/>
      <c r="I92" s="221"/>
      <c r="J92" s="221"/>
      <c r="K92" s="221"/>
    </row>
    <row r="93" spans="1:20" ht="14.25" customHeight="1">
      <c r="B93" s="45"/>
      <c r="C93" s="46"/>
      <c r="D93" s="46"/>
      <c r="E93" s="46"/>
      <c r="F93" s="46"/>
      <c r="H93" s="216"/>
      <c r="I93" s="216"/>
      <c r="J93" s="216"/>
      <c r="K93" s="216"/>
    </row>
    <row r="94" spans="1:20" ht="14.25" customHeight="1">
      <c r="B94" s="45"/>
      <c r="C94" s="46"/>
      <c r="D94" s="46"/>
      <c r="E94" s="46"/>
      <c r="F94" s="46"/>
      <c r="H94" s="216"/>
      <c r="I94" s="216"/>
      <c r="J94" s="216"/>
      <c r="K94" s="216"/>
    </row>
    <row r="95" spans="1:20" ht="14.25" customHeight="1">
      <c r="B95" s="45"/>
      <c r="C95" s="46"/>
      <c r="D95" s="46"/>
      <c r="E95" s="46"/>
      <c r="F95" s="46"/>
      <c r="H95" s="216"/>
      <c r="I95" s="216"/>
      <c r="J95" s="216"/>
      <c r="K95" s="216"/>
    </row>
    <row r="96" spans="1:20" ht="14.25" customHeight="1">
      <c r="B96" s="45"/>
      <c r="C96" s="46"/>
      <c r="D96" s="46"/>
      <c r="E96" s="46"/>
      <c r="F96" s="46"/>
      <c r="H96" s="216"/>
      <c r="I96" s="216"/>
      <c r="J96" s="216"/>
      <c r="K96" s="216"/>
    </row>
    <row r="97" spans="2:11" ht="14.25" customHeight="1">
      <c r="B97" s="45"/>
      <c r="C97" s="46"/>
      <c r="D97" s="46"/>
      <c r="E97" s="46"/>
      <c r="F97" s="46"/>
      <c r="H97" s="216"/>
      <c r="I97" s="216"/>
      <c r="J97" s="216"/>
      <c r="K97" s="216"/>
    </row>
    <row r="98" spans="2:11" ht="14.25" customHeight="1">
      <c r="B98" s="45"/>
      <c r="C98" s="46"/>
      <c r="D98" s="46"/>
      <c r="E98" s="46"/>
      <c r="F98" s="46"/>
      <c r="H98" s="216"/>
      <c r="I98" s="216"/>
      <c r="J98" s="216"/>
      <c r="K98" s="216"/>
    </row>
    <row r="99" spans="2:11" ht="14.25" customHeight="1">
      <c r="B99" s="45"/>
      <c r="C99" s="46"/>
      <c r="D99" s="46"/>
      <c r="E99" s="46"/>
      <c r="F99" s="46"/>
      <c r="H99" s="216"/>
      <c r="I99" s="216"/>
      <c r="J99" s="216"/>
      <c r="K99" s="216"/>
    </row>
    <row r="100" spans="2:11" ht="14.25" customHeight="1">
      <c r="B100" s="45"/>
      <c r="C100" s="46"/>
      <c r="D100" s="46"/>
      <c r="E100" s="46"/>
      <c r="F100" s="46"/>
      <c r="H100" s="216"/>
      <c r="I100" s="216"/>
      <c r="J100" s="216"/>
      <c r="K100" s="216"/>
    </row>
    <row r="101" spans="2:11" ht="14.25" customHeight="1">
      <c r="B101" s="45"/>
      <c r="C101" s="46"/>
      <c r="D101" s="46"/>
      <c r="E101" s="46"/>
      <c r="F101" s="46"/>
      <c r="H101" s="216"/>
      <c r="I101" s="216"/>
      <c r="J101" s="216"/>
      <c r="K101" s="216"/>
    </row>
    <row r="102" spans="2:11" ht="14.25" customHeight="1">
      <c r="B102" s="45"/>
      <c r="C102" s="46"/>
      <c r="D102" s="46"/>
      <c r="E102" s="46"/>
      <c r="F102" s="46"/>
      <c r="H102" s="216"/>
      <c r="I102" s="216"/>
      <c r="J102" s="216"/>
      <c r="K102" s="216"/>
    </row>
    <row r="103" spans="2:11" ht="14.25" customHeight="1">
      <c r="B103" s="45"/>
      <c r="C103" s="46"/>
      <c r="D103" s="46"/>
      <c r="E103" s="46"/>
      <c r="F103" s="46"/>
      <c r="H103" s="222"/>
      <c r="I103" s="222"/>
      <c r="J103" s="222"/>
      <c r="K103" s="222"/>
    </row>
    <row r="104" spans="2:11" ht="14.25" customHeight="1">
      <c r="B104" s="45"/>
      <c r="C104" s="46"/>
      <c r="D104" s="46"/>
      <c r="E104" s="46"/>
      <c r="F104" s="46"/>
      <c r="H104" s="221"/>
      <c r="I104" s="221"/>
      <c r="J104" s="221"/>
      <c r="K104" s="221"/>
    </row>
  </sheetData>
  <mergeCells count="14">
    <mergeCell ref="A88:H88"/>
    <mergeCell ref="A1:B1"/>
    <mergeCell ref="A84:I84"/>
    <mergeCell ref="A85:I85"/>
    <mergeCell ref="A86:I86"/>
    <mergeCell ref="A87:I87"/>
    <mergeCell ref="A3:I3"/>
    <mergeCell ref="A4:A7"/>
    <mergeCell ref="B4:B7"/>
    <mergeCell ref="E4:F4"/>
    <mergeCell ref="H4:I5"/>
    <mergeCell ref="C5:C6"/>
    <mergeCell ref="D5:D6"/>
    <mergeCell ref="E5:E6"/>
  </mergeCells>
  <conditionalFormatting sqref="O9:P83">
    <cfRule type="cellIs" dxfId="11" priority="9" operator="greaterThan">
      <formula>0.1</formula>
    </cfRule>
    <cfRule type="cellIs" dxfId="10" priority="10" operator="greaterThan">
      <formula>1</formula>
    </cfRule>
  </conditionalFormatting>
  <conditionalFormatting sqref="O9:P83">
    <cfRule type="cellIs" dxfId="9" priority="15" operator="greaterThan">
      <formula>0</formula>
    </cfRule>
    <cfRule type="cellIs" dxfId="8" priority="16" operator="greaterThan">
      <formula>1</formula>
    </cfRule>
  </conditionalFormatting>
  <conditionalFormatting sqref="S8:S83">
    <cfRule type="cellIs" dxfId="7" priority="5" operator="greaterThan">
      <formula>0.1</formula>
    </cfRule>
    <cfRule type="cellIs" dxfId="6" priority="6" operator="greaterThan">
      <formula>1</formula>
    </cfRule>
  </conditionalFormatting>
  <conditionalFormatting sqref="T8:T83">
    <cfRule type="cellIs" dxfId="5" priority="3" operator="greaterThan">
      <formula>0</formula>
    </cfRule>
    <cfRule type="cellIs" dxfId="4" priority="4" operator="greaterThan">
      <formula>1</formula>
    </cfRule>
  </conditionalFormatting>
  <conditionalFormatting sqref="T8:T83">
    <cfRule type="cellIs" dxfId="3" priority="1" operator="greaterThan">
      <formula>0.1</formula>
    </cfRule>
    <cfRule type="cellIs" dxfId="2" priority="2" operator="greaterThan">
      <formula>1</formula>
    </cfRule>
  </conditionalFormatting>
  <conditionalFormatting sqref="S8:S83">
    <cfRule type="cellIs" dxfId="1" priority="7" operator="greaterThan">
      <formula>0</formula>
    </cfRule>
    <cfRule type="cellIs" dxfId="0" priority="8"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19"/>
  <sheetViews>
    <sheetView showGridLines="0" zoomScale="145" zoomScaleNormal="145" workbookViewId="0">
      <selection sqref="A1:F1"/>
    </sheetView>
  </sheetViews>
  <sheetFormatPr baseColWidth="10" defaultRowHeight="12"/>
  <cols>
    <col min="1" max="1" width="3.28515625" style="42" customWidth="1"/>
    <col min="2" max="2" width="3.28515625" style="1" customWidth="1"/>
    <col min="3" max="5" width="2.28515625" style="1" customWidth="1"/>
    <col min="6" max="6" width="46.28515625" style="1" customWidth="1"/>
    <col min="7" max="7" width="13.7109375" style="52" customWidth="1"/>
    <col min="8" max="10" width="13.7109375" style="1" customWidth="1"/>
    <col min="11" max="11" width="0.85546875" style="3" customWidth="1"/>
    <col min="12" max="12" width="8.140625" style="1" customWidth="1"/>
    <col min="13" max="13" width="10.42578125" style="1" customWidth="1"/>
    <col min="14" max="14" width="2.5703125" style="1" customWidth="1"/>
    <col min="15" max="15" width="3.7109375" style="1" customWidth="1"/>
    <col min="16" max="16" width="5.28515625" style="1" customWidth="1"/>
    <col min="17" max="17" width="3.7109375" style="1" customWidth="1"/>
    <col min="18" max="18" width="3.85546875" style="1" customWidth="1"/>
    <col min="19" max="19" width="1.140625" style="1" customWidth="1"/>
    <col min="20" max="21" width="5.140625" style="1" customWidth="1"/>
    <col min="22" max="22" width="1.28515625" style="1" customWidth="1"/>
    <col min="23" max="24" width="12.28515625" style="1" customWidth="1"/>
    <col min="25" max="16384" width="11.42578125" style="1"/>
  </cols>
  <sheetData>
    <row r="1" spans="1:24" s="89" customFormat="1" ht="42" customHeight="1">
      <c r="A1" s="312" t="s">
        <v>0</v>
      </c>
      <c r="B1" s="312"/>
      <c r="C1" s="312"/>
      <c r="D1" s="312"/>
      <c r="E1" s="312"/>
      <c r="F1" s="312"/>
      <c r="G1" s="91" t="s">
        <v>101</v>
      </c>
      <c r="K1" s="90"/>
    </row>
    <row r="2" spans="1:24" ht="13.5" customHeight="1">
      <c r="G2" s="1"/>
    </row>
    <row r="3" spans="1:24" s="88" customFormat="1" ht="57.75" customHeight="1">
      <c r="A3" s="313" t="s">
        <v>722</v>
      </c>
      <c r="B3" s="313"/>
      <c r="C3" s="313"/>
      <c r="D3" s="313"/>
      <c r="E3" s="313"/>
      <c r="F3" s="313"/>
      <c r="G3" s="313"/>
      <c r="H3" s="313"/>
      <c r="I3" s="313"/>
      <c r="J3" s="313"/>
      <c r="K3" s="313"/>
      <c r="L3" s="313"/>
      <c r="M3" s="313"/>
    </row>
    <row r="4" spans="1:24" ht="12.75" customHeight="1">
      <c r="A4" s="315" t="s">
        <v>277</v>
      </c>
      <c r="B4" s="315"/>
      <c r="C4" s="308" t="s">
        <v>276</v>
      </c>
      <c r="D4" s="308"/>
      <c r="E4" s="308"/>
      <c r="F4" s="308"/>
      <c r="G4" s="21"/>
      <c r="H4" s="21"/>
      <c r="I4" s="304" t="s">
        <v>1</v>
      </c>
      <c r="J4" s="304"/>
      <c r="K4" s="20"/>
      <c r="L4" s="302" t="s">
        <v>5</v>
      </c>
      <c r="M4" s="302"/>
    </row>
    <row r="5" spans="1:24" ht="12.75" customHeight="1">
      <c r="A5" s="315"/>
      <c r="B5" s="315"/>
      <c r="C5" s="308"/>
      <c r="D5" s="308"/>
      <c r="E5" s="308"/>
      <c r="F5" s="308"/>
      <c r="G5" s="305" t="s">
        <v>2</v>
      </c>
      <c r="H5" s="305" t="s">
        <v>117</v>
      </c>
      <c r="I5" s="314" t="s">
        <v>4</v>
      </c>
      <c r="J5" s="87" t="s">
        <v>38</v>
      </c>
      <c r="K5" s="41"/>
      <c r="L5" s="303"/>
      <c r="M5" s="303"/>
    </row>
    <row r="6" spans="1:24" ht="18" customHeight="1">
      <c r="A6" s="315"/>
      <c r="B6" s="315"/>
      <c r="C6" s="308"/>
      <c r="D6" s="308"/>
      <c r="E6" s="308"/>
      <c r="F6" s="308"/>
      <c r="G6" s="305"/>
      <c r="H6" s="305"/>
      <c r="I6" s="305"/>
      <c r="J6" s="40" t="s">
        <v>116</v>
      </c>
      <c r="K6" s="40"/>
      <c r="L6" s="41" t="s">
        <v>3</v>
      </c>
      <c r="M6" s="41" t="s">
        <v>4</v>
      </c>
    </row>
    <row r="7" spans="1:24" ht="12.75" customHeight="1">
      <c r="A7" s="316"/>
      <c r="B7" s="316"/>
      <c r="C7" s="309"/>
      <c r="D7" s="309"/>
      <c r="E7" s="309"/>
      <c r="F7" s="309"/>
      <c r="G7" s="27" t="s">
        <v>8</v>
      </c>
      <c r="H7" s="27" t="s">
        <v>9</v>
      </c>
      <c r="I7" s="27" t="s">
        <v>10</v>
      </c>
      <c r="J7" s="28" t="s">
        <v>11</v>
      </c>
      <c r="K7" s="28"/>
      <c r="L7" s="28" t="s">
        <v>112</v>
      </c>
      <c r="M7" s="28" t="s">
        <v>113</v>
      </c>
    </row>
    <row r="8" spans="1:24" ht="12.75" customHeight="1">
      <c r="A8" s="86" t="s">
        <v>525</v>
      </c>
      <c r="B8" s="85"/>
      <c r="C8" s="85"/>
      <c r="D8" s="85"/>
      <c r="E8" s="85"/>
      <c r="F8" s="85"/>
      <c r="G8" s="61">
        <f>G9+G17+G83+G102+G115+G121+G146+G159+G171+G178</f>
        <v>351571.73287168605</v>
      </c>
      <c r="H8" s="61">
        <f>H9+H17+H83+H102+H115+H121+H146+H159+H171+H178</f>
        <v>336523.17976400419</v>
      </c>
      <c r="I8" s="61">
        <f>I9+I17+I83+I102+I115+I121+I146+I159+I171+I178</f>
        <v>88905.096091142172</v>
      </c>
      <c r="J8" s="61">
        <f>J9+J17+J83+J102+J115+J121+J146+J159+J171+J178</f>
        <v>80152.900516829948</v>
      </c>
      <c r="K8" s="61"/>
      <c r="L8" s="61">
        <f>IFERROR(+J8/H8*100,"n.a.")</f>
        <v>23.817943409734596</v>
      </c>
      <c r="M8" s="61">
        <f t="shared" ref="M8:M39" si="0">IFERROR(+J8/I8*100,"n.a.")</f>
        <v>90.155574923017014</v>
      </c>
      <c r="O8" s="48"/>
      <c r="P8" s="48"/>
      <c r="Q8" s="48"/>
      <c r="R8" s="48"/>
      <c r="S8" s="48"/>
      <c r="T8" s="49"/>
      <c r="U8" s="49"/>
      <c r="V8" s="50"/>
      <c r="W8" s="51"/>
      <c r="X8" s="51"/>
    </row>
    <row r="9" spans="1:24" s="60" customFormat="1" ht="12.75" customHeight="1">
      <c r="A9" s="74" t="s">
        <v>275</v>
      </c>
      <c r="B9" s="74"/>
      <c r="C9" s="74"/>
      <c r="D9" s="74"/>
      <c r="E9" s="74"/>
      <c r="F9" s="74"/>
      <c r="G9" s="72">
        <v>3599.630001</v>
      </c>
      <c r="H9" s="72">
        <v>3449.630001</v>
      </c>
      <c r="I9" s="72">
        <v>1290.6267330000001</v>
      </c>
      <c r="J9" s="72">
        <v>1290.6267330000001</v>
      </c>
      <c r="K9" s="73"/>
      <c r="L9" s="72">
        <f t="shared" ref="L9:L72" si="1">IFERROR(+J9/H9*100,"n.a.")</f>
        <v>37.413482971387232</v>
      </c>
      <c r="M9" s="72">
        <f t="shared" si="0"/>
        <v>100</v>
      </c>
      <c r="O9" s="48"/>
      <c r="P9" s="48"/>
      <c r="Q9" s="48"/>
      <c r="R9" s="48"/>
      <c r="S9" s="48"/>
      <c r="T9" s="49"/>
      <c r="U9" s="49"/>
      <c r="V9" s="50"/>
      <c r="W9" s="51"/>
      <c r="X9" s="51"/>
    </row>
    <row r="10" spans="1:24" s="60" customFormat="1" ht="12.75" customHeight="1">
      <c r="A10" s="63"/>
      <c r="B10" s="62" t="s">
        <v>274</v>
      </c>
      <c r="C10" s="63"/>
      <c r="D10" s="63"/>
      <c r="E10" s="63"/>
      <c r="F10" s="63"/>
      <c r="G10" s="61">
        <v>3599.630001</v>
      </c>
      <c r="H10" s="61">
        <v>3449.630001</v>
      </c>
      <c r="I10" s="61">
        <v>1290.6267330000001</v>
      </c>
      <c r="J10" s="61">
        <v>1290.6267330000001</v>
      </c>
      <c r="K10" s="70"/>
      <c r="L10" s="61">
        <f t="shared" si="1"/>
        <v>37.413482971387232</v>
      </c>
      <c r="M10" s="61">
        <f t="shared" si="0"/>
        <v>100</v>
      </c>
      <c r="O10" s="48"/>
      <c r="P10" s="48"/>
      <c r="Q10" s="48"/>
      <c r="R10" s="48"/>
      <c r="S10" s="48"/>
      <c r="T10" s="49"/>
      <c r="U10" s="49"/>
      <c r="V10" s="50"/>
      <c r="W10" s="51"/>
      <c r="X10" s="51"/>
    </row>
    <row r="11" spans="1:24" s="60" customFormat="1" ht="12.75" customHeight="1">
      <c r="A11" s="65"/>
      <c r="B11" s="65"/>
      <c r="C11" s="62" t="s">
        <v>273</v>
      </c>
      <c r="D11" s="62"/>
      <c r="E11" s="62"/>
      <c r="F11" s="62"/>
      <c r="G11" s="61">
        <v>3599.630001</v>
      </c>
      <c r="H11" s="61">
        <v>3449.630001</v>
      </c>
      <c r="I11" s="61">
        <v>1290.6267330000001</v>
      </c>
      <c r="J11" s="61">
        <v>1290.6267330000001</v>
      </c>
      <c r="K11" s="75"/>
      <c r="L11" s="61">
        <f t="shared" si="1"/>
        <v>37.413482971387232</v>
      </c>
      <c r="M11" s="61">
        <f t="shared" si="0"/>
        <v>100</v>
      </c>
      <c r="O11" s="48"/>
      <c r="P11" s="48"/>
      <c r="Q11" s="48"/>
      <c r="R11" s="48"/>
      <c r="S11" s="48"/>
      <c r="T11" s="49"/>
      <c r="U11" s="49"/>
      <c r="V11" s="50"/>
      <c r="W11" s="51"/>
      <c r="X11" s="51"/>
    </row>
    <row r="12" spans="1:24" ht="12.75" customHeight="1">
      <c r="A12" s="59"/>
      <c r="B12" s="59"/>
      <c r="C12" s="59"/>
      <c r="D12" s="58" t="s">
        <v>272</v>
      </c>
      <c r="E12" s="58"/>
      <c r="F12" s="58"/>
      <c r="G12" s="56">
        <v>1668.920001</v>
      </c>
      <c r="H12" s="56">
        <v>1668.920001</v>
      </c>
      <c r="I12" s="56">
        <v>454.14273300000002</v>
      </c>
      <c r="J12" s="56">
        <v>454.14273300000002</v>
      </c>
      <c r="K12" s="64"/>
      <c r="L12" s="56">
        <f t="shared" si="1"/>
        <v>27.211773645703946</v>
      </c>
      <c r="M12" s="56">
        <f t="shared" si="0"/>
        <v>100</v>
      </c>
      <c r="O12" s="48"/>
      <c r="P12" s="48"/>
      <c r="Q12" s="48"/>
      <c r="R12" s="48"/>
      <c r="S12" s="48"/>
      <c r="T12" s="49"/>
      <c r="U12" s="49"/>
      <c r="V12" s="50"/>
      <c r="W12" s="51"/>
      <c r="X12" s="51"/>
    </row>
    <row r="13" spans="1:24" ht="12.75" customHeight="1">
      <c r="A13" s="59"/>
      <c r="B13" s="59"/>
      <c r="C13" s="59"/>
      <c r="D13" s="84" t="s">
        <v>271</v>
      </c>
      <c r="E13" s="58"/>
      <c r="F13" s="58"/>
      <c r="G13" s="56">
        <v>38.51</v>
      </c>
      <c r="H13" s="56">
        <v>38.51</v>
      </c>
      <c r="I13" s="56">
        <v>0</v>
      </c>
      <c r="J13" s="56">
        <v>0</v>
      </c>
      <c r="K13" s="64"/>
      <c r="L13" s="56">
        <f t="shared" si="1"/>
        <v>0</v>
      </c>
      <c r="M13" s="56" t="str">
        <f t="shared" si="0"/>
        <v>n.a.</v>
      </c>
      <c r="O13" s="48"/>
      <c r="P13" s="48"/>
      <c r="Q13" s="48"/>
      <c r="R13" s="48"/>
      <c r="S13" s="48"/>
      <c r="T13" s="49"/>
      <c r="U13" s="49"/>
      <c r="V13" s="50"/>
      <c r="W13" s="51"/>
      <c r="X13" s="51"/>
    </row>
    <row r="14" spans="1:24" ht="12.75" customHeight="1">
      <c r="A14" s="59"/>
      <c r="B14" s="59"/>
      <c r="C14" s="59"/>
      <c r="D14" s="84" t="s">
        <v>270</v>
      </c>
      <c r="E14" s="58"/>
      <c r="F14" s="58"/>
      <c r="G14" s="56">
        <v>1182.2</v>
      </c>
      <c r="H14" s="56">
        <v>1032.2</v>
      </c>
      <c r="I14" s="56">
        <v>386.48399999999998</v>
      </c>
      <c r="J14" s="56">
        <v>386.48399999999998</v>
      </c>
      <c r="K14" s="64"/>
      <c r="L14" s="56">
        <f t="shared" si="1"/>
        <v>37.442743654330549</v>
      </c>
      <c r="M14" s="56">
        <f t="shared" si="0"/>
        <v>100</v>
      </c>
      <c r="O14" s="48"/>
      <c r="P14" s="48"/>
      <c r="Q14" s="48"/>
      <c r="R14" s="48"/>
      <c r="S14" s="48"/>
      <c r="T14" s="49"/>
      <c r="U14" s="49"/>
      <c r="V14" s="50"/>
      <c r="W14" s="51"/>
      <c r="X14" s="51"/>
    </row>
    <row r="15" spans="1:24" ht="12.75" customHeight="1">
      <c r="A15" s="59"/>
      <c r="B15" s="59"/>
      <c r="C15" s="59"/>
      <c r="D15" s="84" t="s">
        <v>269</v>
      </c>
      <c r="E15" s="58"/>
      <c r="F15" s="58"/>
      <c r="G15" s="56">
        <v>500</v>
      </c>
      <c r="H15" s="56">
        <v>500</v>
      </c>
      <c r="I15" s="56">
        <v>240</v>
      </c>
      <c r="J15" s="56">
        <v>240</v>
      </c>
      <c r="K15" s="64"/>
      <c r="L15" s="56">
        <f t="shared" si="1"/>
        <v>48</v>
      </c>
      <c r="M15" s="56">
        <f t="shared" si="0"/>
        <v>100</v>
      </c>
      <c r="O15" s="48"/>
      <c r="P15" s="48"/>
      <c r="Q15" s="48"/>
      <c r="R15" s="48"/>
      <c r="S15" s="48"/>
      <c r="T15" s="49"/>
      <c r="U15" s="49"/>
      <c r="V15" s="50"/>
      <c r="W15" s="51"/>
      <c r="X15" s="51"/>
    </row>
    <row r="16" spans="1:24" ht="12.75" customHeight="1">
      <c r="A16" s="59"/>
      <c r="B16" s="59"/>
      <c r="C16" s="59"/>
      <c r="D16" s="58" t="s">
        <v>268</v>
      </c>
      <c r="E16" s="58"/>
      <c r="F16" s="58"/>
      <c r="G16" s="56">
        <v>210</v>
      </c>
      <c r="H16" s="56">
        <v>210</v>
      </c>
      <c r="I16" s="56">
        <v>210</v>
      </c>
      <c r="J16" s="56">
        <v>210</v>
      </c>
      <c r="K16" s="64"/>
      <c r="L16" s="56">
        <f t="shared" si="1"/>
        <v>100</v>
      </c>
      <c r="M16" s="56">
        <f t="shared" si="0"/>
        <v>100</v>
      </c>
      <c r="O16" s="48"/>
      <c r="P16" s="48"/>
      <c r="Q16" s="48"/>
      <c r="R16" s="48"/>
      <c r="S16" s="48"/>
      <c r="T16" s="49"/>
      <c r="U16" s="49"/>
      <c r="V16" s="50"/>
      <c r="W16" s="51"/>
      <c r="X16" s="51"/>
    </row>
    <row r="17" spans="1:24" s="60" customFormat="1" ht="12.75" customHeight="1">
      <c r="A17" s="83" t="s">
        <v>267</v>
      </c>
      <c r="B17" s="83"/>
      <c r="C17" s="83"/>
      <c r="D17" s="74"/>
      <c r="E17" s="74"/>
      <c r="F17" s="74"/>
      <c r="G17" s="72">
        <v>65708.357459150007</v>
      </c>
      <c r="H17" s="72">
        <v>62780.022705189993</v>
      </c>
      <c r="I17" s="72">
        <v>14525.877979828007</v>
      </c>
      <c r="J17" s="72">
        <v>10741.142475660101</v>
      </c>
      <c r="K17" s="72"/>
      <c r="L17" s="72">
        <f t="shared" si="1"/>
        <v>17.10917265210249</v>
      </c>
      <c r="M17" s="72">
        <f t="shared" si="0"/>
        <v>73.944876107153434</v>
      </c>
      <c r="O17" s="48"/>
      <c r="P17" s="48"/>
      <c r="Q17" s="48"/>
      <c r="R17" s="48"/>
      <c r="S17" s="48"/>
      <c r="T17" s="49"/>
      <c r="U17" s="49"/>
      <c r="V17" s="50"/>
      <c r="W17" s="51"/>
      <c r="X17" s="51"/>
    </row>
    <row r="18" spans="1:24" s="60" customFormat="1" ht="12.75" customHeight="1">
      <c r="A18" s="63"/>
      <c r="B18" s="63" t="s">
        <v>266</v>
      </c>
      <c r="C18" s="63"/>
      <c r="D18" s="63"/>
      <c r="E18" s="62"/>
      <c r="F18" s="62"/>
      <c r="G18" s="61">
        <v>12071.81054</v>
      </c>
      <c r="H18" s="61">
        <v>10258.55054</v>
      </c>
      <c r="I18" s="61">
        <v>2859.7047698800002</v>
      </c>
      <c r="J18" s="61">
        <v>2731.77834682</v>
      </c>
      <c r="K18" s="61"/>
      <c r="L18" s="61">
        <f t="shared" si="1"/>
        <v>26.62928194551742</v>
      </c>
      <c r="M18" s="61">
        <f t="shared" si="0"/>
        <v>95.526586366278352</v>
      </c>
      <c r="O18" s="48"/>
      <c r="P18" s="48"/>
      <c r="Q18" s="48"/>
      <c r="R18" s="48"/>
      <c r="S18" s="48"/>
      <c r="T18" s="49"/>
      <c r="U18" s="49"/>
      <c r="V18" s="50"/>
      <c r="W18" s="51"/>
      <c r="X18" s="51"/>
    </row>
    <row r="19" spans="1:24" s="60" customFormat="1" ht="12.75" customHeight="1">
      <c r="A19" s="65"/>
      <c r="B19" s="65"/>
      <c r="C19" s="62" t="s">
        <v>134</v>
      </c>
      <c r="D19" s="62"/>
      <c r="E19" s="62"/>
      <c r="F19" s="62"/>
      <c r="G19" s="61">
        <v>12071.81054</v>
      </c>
      <c r="H19" s="61">
        <v>10258.55054</v>
      </c>
      <c r="I19" s="61">
        <v>2859.7047698800002</v>
      </c>
      <c r="J19" s="61">
        <v>2731.77834682</v>
      </c>
      <c r="K19" s="61"/>
      <c r="L19" s="61">
        <f t="shared" si="1"/>
        <v>26.62928194551742</v>
      </c>
      <c r="M19" s="61">
        <f t="shared" si="0"/>
        <v>95.526586366278352</v>
      </c>
      <c r="O19" s="48"/>
      <c r="P19" s="48"/>
      <c r="Q19" s="48"/>
      <c r="R19" s="48"/>
      <c r="S19" s="48"/>
      <c r="T19" s="49"/>
      <c r="U19" s="49"/>
      <c r="V19" s="50"/>
      <c r="W19" s="51"/>
      <c r="X19" s="51"/>
    </row>
    <row r="20" spans="1:24" s="60" customFormat="1" ht="12.75" customHeight="1">
      <c r="A20" s="63"/>
      <c r="B20" s="63"/>
      <c r="C20" s="63"/>
      <c r="D20" s="63" t="s">
        <v>266</v>
      </c>
      <c r="E20" s="62"/>
      <c r="F20" s="62"/>
      <c r="G20" s="61">
        <v>12071.81054</v>
      </c>
      <c r="H20" s="61">
        <v>10258.55054</v>
      </c>
      <c r="I20" s="61">
        <v>2859.7047698800002</v>
      </c>
      <c r="J20" s="61">
        <v>2731.77834682</v>
      </c>
      <c r="K20" s="61"/>
      <c r="L20" s="61">
        <f t="shared" si="1"/>
        <v>26.62928194551742</v>
      </c>
      <c r="M20" s="61">
        <f t="shared" si="0"/>
        <v>95.526586366278352</v>
      </c>
      <c r="O20" s="48"/>
      <c r="P20" s="48"/>
      <c r="Q20" s="48"/>
      <c r="R20" s="48"/>
      <c r="S20" s="48"/>
      <c r="T20" s="49"/>
      <c r="U20" s="49"/>
      <c r="V20" s="50"/>
      <c r="W20" s="51"/>
      <c r="X20" s="51"/>
    </row>
    <row r="21" spans="1:24" ht="12.75" customHeight="1">
      <c r="A21" s="59"/>
      <c r="B21" s="59"/>
      <c r="C21" s="59"/>
      <c r="D21" s="59"/>
      <c r="E21" s="58" t="s">
        <v>265</v>
      </c>
      <c r="F21" s="58"/>
      <c r="G21" s="57">
        <v>11800</v>
      </c>
      <c r="H21" s="57">
        <v>10118.24</v>
      </c>
      <c r="I21" s="57">
        <v>2837.98821593</v>
      </c>
      <c r="J21" s="57">
        <v>2711.5069324199999</v>
      </c>
      <c r="K21" s="56"/>
      <c r="L21" s="57">
        <f t="shared" si="1"/>
        <v>26.798207320838408</v>
      </c>
      <c r="M21" s="57">
        <f t="shared" si="0"/>
        <v>95.543276649281211</v>
      </c>
      <c r="O21" s="48"/>
      <c r="P21" s="48"/>
      <c r="Q21" s="48"/>
      <c r="R21" s="48"/>
      <c r="S21" s="48"/>
      <c r="T21" s="49"/>
      <c r="U21" s="49"/>
      <c r="V21" s="50"/>
      <c r="W21" s="51"/>
      <c r="X21" s="51"/>
    </row>
    <row r="22" spans="1:24" ht="12.75" customHeight="1">
      <c r="A22" s="59"/>
      <c r="B22" s="59"/>
      <c r="C22" s="59"/>
      <c r="D22" s="59"/>
      <c r="E22" s="58" t="s">
        <v>264</v>
      </c>
      <c r="F22" s="58"/>
      <c r="G22" s="57">
        <v>271.81054</v>
      </c>
      <c r="H22" s="57">
        <v>140.31054</v>
      </c>
      <c r="I22" s="57">
        <v>21.716553949999998</v>
      </c>
      <c r="J22" s="57">
        <v>20.271414399999998</v>
      </c>
      <c r="K22" s="56"/>
      <c r="L22" s="57">
        <f t="shared" si="1"/>
        <v>14.447535017682917</v>
      </c>
      <c r="M22" s="57">
        <f t="shared" si="0"/>
        <v>93.345447195133829</v>
      </c>
      <c r="O22" s="48"/>
      <c r="P22" s="48"/>
      <c r="Q22" s="48"/>
      <c r="R22" s="48"/>
      <c r="S22" s="48"/>
      <c r="T22" s="49"/>
      <c r="U22" s="49"/>
      <c r="V22" s="50"/>
      <c r="W22" s="51"/>
      <c r="X22" s="51"/>
    </row>
    <row r="23" spans="1:24" s="60" customFormat="1" ht="12.75" customHeight="1">
      <c r="A23" s="63"/>
      <c r="B23" s="63" t="s">
        <v>263</v>
      </c>
      <c r="C23" s="63"/>
      <c r="D23" s="63"/>
      <c r="E23" s="62"/>
      <c r="F23" s="62"/>
      <c r="G23" s="61">
        <v>53636.546919150001</v>
      </c>
      <c r="H23" s="61">
        <v>52521.472165189996</v>
      </c>
      <c r="I23" s="61">
        <v>11666.173209948009</v>
      </c>
      <c r="J23" s="61">
        <v>8009.364128840105</v>
      </c>
      <c r="K23" s="61"/>
      <c r="L23" s="61">
        <f t="shared" si="1"/>
        <v>15.249694646123274</v>
      </c>
      <c r="M23" s="61">
        <f t="shared" si="0"/>
        <v>68.6545963676447</v>
      </c>
      <c r="O23" s="48"/>
      <c r="P23" s="48"/>
      <c r="Q23" s="48"/>
      <c r="R23" s="48"/>
      <c r="S23" s="48"/>
      <c r="T23" s="49"/>
      <c r="U23" s="49"/>
      <c r="V23" s="50"/>
      <c r="W23" s="51"/>
      <c r="X23" s="51"/>
    </row>
    <row r="24" spans="1:24" s="60" customFormat="1" ht="12.75" customHeight="1">
      <c r="A24" s="65"/>
      <c r="B24" s="63"/>
      <c r="C24" s="62" t="s">
        <v>134</v>
      </c>
      <c r="D24" s="63"/>
      <c r="E24" s="62"/>
      <c r="F24" s="62"/>
      <c r="G24" s="61">
        <v>50195.888606</v>
      </c>
      <c r="H24" s="61">
        <v>49256.285992039993</v>
      </c>
      <c r="I24" s="61">
        <v>10570.573687690003</v>
      </c>
      <c r="J24" s="61">
        <v>6918.3675345100019</v>
      </c>
      <c r="K24" s="61"/>
      <c r="L24" s="61">
        <f t="shared" si="1"/>
        <v>14.045654062565816</v>
      </c>
      <c r="M24" s="61">
        <f t="shared" si="0"/>
        <v>65.449309932599121</v>
      </c>
      <c r="O24" s="48"/>
      <c r="P24" s="48"/>
      <c r="Q24" s="48"/>
      <c r="R24" s="48"/>
      <c r="S24" s="48"/>
      <c r="T24" s="49"/>
      <c r="U24" s="49"/>
      <c r="V24" s="50"/>
      <c r="W24" s="51"/>
      <c r="X24" s="51"/>
    </row>
    <row r="25" spans="1:24" s="60" customFormat="1" ht="12.75" customHeight="1">
      <c r="A25" s="63"/>
      <c r="B25" s="63"/>
      <c r="C25" s="63"/>
      <c r="D25" s="63" t="s">
        <v>262</v>
      </c>
      <c r="E25" s="62"/>
      <c r="F25" s="62"/>
      <c r="G25" s="71">
        <v>3271.781888</v>
      </c>
      <c r="H25" s="71">
        <v>3271.781888</v>
      </c>
      <c r="I25" s="71">
        <v>1787.6359367299999</v>
      </c>
      <c r="J25" s="71">
        <v>321.45</v>
      </c>
      <c r="K25" s="70"/>
      <c r="L25" s="71">
        <f t="shared" si="1"/>
        <v>9.8249214343716051</v>
      </c>
      <c r="M25" s="71">
        <f t="shared" si="0"/>
        <v>17.981849290186371</v>
      </c>
      <c r="O25" s="48"/>
      <c r="P25" s="48"/>
      <c r="Q25" s="48"/>
      <c r="R25" s="48"/>
      <c r="S25" s="48"/>
      <c r="T25" s="49"/>
      <c r="U25" s="49"/>
      <c r="V25" s="50"/>
      <c r="W25" s="51"/>
      <c r="X25" s="51"/>
    </row>
    <row r="26" spans="1:24" ht="12.75" customHeight="1">
      <c r="A26" s="69"/>
      <c r="B26" s="69"/>
      <c r="C26" s="58"/>
      <c r="D26" s="58"/>
      <c r="E26" s="58" t="s">
        <v>261</v>
      </c>
      <c r="F26" s="58"/>
      <c r="G26" s="68">
        <v>1800</v>
      </c>
      <c r="H26" s="68">
        <v>0</v>
      </c>
      <c r="I26" s="68">
        <v>0</v>
      </c>
      <c r="J26" s="68">
        <v>0</v>
      </c>
      <c r="K26" s="68"/>
      <c r="L26" s="68" t="str">
        <f t="shared" si="1"/>
        <v>n.a.</v>
      </c>
      <c r="M26" s="68" t="str">
        <f t="shared" si="0"/>
        <v>n.a.</v>
      </c>
      <c r="O26" s="48"/>
      <c r="P26" s="48"/>
      <c r="Q26" s="48"/>
      <c r="R26" s="48"/>
      <c r="S26" s="48"/>
      <c r="T26" s="49"/>
      <c r="U26" s="49"/>
      <c r="V26" s="50"/>
      <c r="W26" s="51"/>
      <c r="X26" s="51"/>
    </row>
    <row r="27" spans="1:24" ht="12.75" customHeight="1">
      <c r="A27" s="59"/>
      <c r="B27" s="59"/>
      <c r="C27" s="59"/>
      <c r="D27" s="59"/>
      <c r="E27" s="58" t="s">
        <v>260</v>
      </c>
      <c r="F27" s="58"/>
      <c r="G27" s="57">
        <v>1200</v>
      </c>
      <c r="H27" s="57">
        <v>3271.781888</v>
      </c>
      <c r="I27" s="57">
        <v>1787.6359367299999</v>
      </c>
      <c r="J27" s="57">
        <v>321.45</v>
      </c>
      <c r="K27" s="64"/>
      <c r="L27" s="57">
        <f t="shared" si="1"/>
        <v>9.8249214343716051</v>
      </c>
      <c r="M27" s="57">
        <f t="shared" si="0"/>
        <v>17.981849290186371</v>
      </c>
      <c r="O27" s="48"/>
      <c r="P27" s="48"/>
      <c r="Q27" s="48"/>
      <c r="R27" s="48"/>
      <c r="S27" s="48"/>
      <c r="T27" s="49"/>
      <c r="U27" s="49"/>
      <c r="V27" s="50"/>
      <c r="W27" s="51"/>
      <c r="X27" s="51"/>
    </row>
    <row r="28" spans="1:24" ht="12.75" customHeight="1">
      <c r="A28" s="59"/>
      <c r="B28" s="69"/>
      <c r="C28" s="58"/>
      <c r="D28" s="58"/>
      <c r="E28" s="58" t="s">
        <v>259</v>
      </c>
      <c r="F28" s="58"/>
      <c r="G28" s="68">
        <v>271.78188799999998</v>
      </c>
      <c r="H28" s="68">
        <v>0</v>
      </c>
      <c r="I28" s="68">
        <v>0</v>
      </c>
      <c r="J28" s="68">
        <v>0</v>
      </c>
      <c r="K28" s="68"/>
      <c r="L28" s="68" t="str">
        <f t="shared" si="1"/>
        <v>n.a.</v>
      </c>
      <c r="M28" s="68" t="str">
        <f t="shared" si="0"/>
        <v>n.a.</v>
      </c>
      <c r="O28" s="48"/>
      <c r="P28" s="48"/>
      <c r="Q28" s="48"/>
      <c r="R28" s="48"/>
      <c r="S28" s="48"/>
      <c r="T28" s="49"/>
      <c r="U28" s="49"/>
      <c r="V28" s="50"/>
      <c r="W28" s="51"/>
      <c r="X28" s="51"/>
    </row>
    <row r="29" spans="1:24" s="60" customFormat="1" ht="12.75" customHeight="1">
      <c r="A29" s="65"/>
      <c r="B29" s="63"/>
      <c r="C29" s="63"/>
      <c r="D29" s="62" t="s">
        <v>65</v>
      </c>
      <c r="E29" s="82"/>
      <c r="F29" s="82"/>
      <c r="G29" s="61">
        <v>22259.559444999999</v>
      </c>
      <c r="H29" s="61">
        <v>21780.944522199996</v>
      </c>
      <c r="I29" s="61">
        <v>4000.2696805</v>
      </c>
      <c r="J29" s="61">
        <v>3936.05446729</v>
      </c>
      <c r="K29" s="70"/>
      <c r="L29" s="61">
        <f t="shared" si="1"/>
        <v>18.071091743878316</v>
      </c>
      <c r="M29" s="61">
        <f t="shared" si="0"/>
        <v>98.394727897395811</v>
      </c>
      <c r="O29" s="48"/>
      <c r="P29" s="48"/>
      <c r="Q29" s="48"/>
      <c r="R29" s="48"/>
      <c r="S29" s="48"/>
      <c r="T29" s="49"/>
      <c r="U29" s="49"/>
      <c r="V29" s="50"/>
      <c r="W29" s="51"/>
      <c r="X29" s="51"/>
    </row>
    <row r="30" spans="1:24" ht="12.75" customHeight="1">
      <c r="A30" s="59"/>
      <c r="B30" s="59"/>
      <c r="C30" s="59"/>
      <c r="D30" s="59"/>
      <c r="E30" s="58" t="s">
        <v>258</v>
      </c>
      <c r="F30" s="58"/>
      <c r="G30" s="57">
        <v>2300</v>
      </c>
      <c r="H30" s="57">
        <v>2110</v>
      </c>
      <c r="I30" s="57">
        <v>0</v>
      </c>
      <c r="J30" s="57">
        <v>0</v>
      </c>
      <c r="K30" s="57"/>
      <c r="L30" s="57">
        <f t="shared" si="1"/>
        <v>0</v>
      </c>
      <c r="M30" s="57" t="str">
        <f t="shared" si="0"/>
        <v>n.a.</v>
      </c>
      <c r="O30" s="48"/>
      <c r="P30" s="48"/>
      <c r="Q30" s="48"/>
      <c r="R30" s="48"/>
      <c r="S30" s="48"/>
      <c r="T30" s="49"/>
      <c r="U30" s="49"/>
      <c r="V30" s="50"/>
      <c r="W30" s="51"/>
      <c r="X30" s="51"/>
    </row>
    <row r="31" spans="1:24" ht="12.75" customHeight="1">
      <c r="A31" s="59"/>
      <c r="B31" s="69"/>
      <c r="C31" s="58"/>
      <c r="D31" s="58"/>
      <c r="E31" s="58" t="s">
        <v>257</v>
      </c>
      <c r="F31" s="58"/>
      <c r="G31" s="68">
        <v>900</v>
      </c>
      <c r="H31" s="68">
        <v>1707.1679999999999</v>
      </c>
      <c r="I31" s="68">
        <v>1293.0007137800001</v>
      </c>
      <c r="J31" s="68">
        <v>1254.24</v>
      </c>
      <c r="K31" s="68"/>
      <c r="L31" s="68">
        <f t="shared" si="1"/>
        <v>73.469043468481146</v>
      </c>
      <c r="M31" s="68">
        <f t="shared" si="0"/>
        <v>97.002266637062732</v>
      </c>
      <c r="O31" s="48"/>
      <c r="P31" s="48"/>
      <c r="Q31" s="48"/>
      <c r="R31" s="48"/>
      <c r="S31" s="48"/>
      <c r="T31" s="49"/>
      <c r="U31" s="49"/>
      <c r="V31" s="50"/>
      <c r="W31" s="51"/>
      <c r="X31" s="51"/>
    </row>
    <row r="32" spans="1:24" ht="12.75" customHeight="1">
      <c r="A32" s="59"/>
      <c r="B32" s="69"/>
      <c r="C32" s="58"/>
      <c r="D32" s="59"/>
      <c r="E32" s="58" t="s">
        <v>256</v>
      </c>
      <c r="F32" s="58"/>
      <c r="G32" s="68">
        <v>5888.5594449999999</v>
      </c>
      <c r="H32" s="68">
        <v>11999.184522199999</v>
      </c>
      <c r="I32" s="68">
        <v>1977.61461295</v>
      </c>
      <c r="J32" s="68">
        <v>1963.9673965200002</v>
      </c>
      <c r="K32" s="68"/>
      <c r="L32" s="68">
        <f t="shared" si="1"/>
        <v>16.367507249233594</v>
      </c>
      <c r="M32" s="68">
        <f t="shared" si="0"/>
        <v>99.309915271629066</v>
      </c>
      <c r="O32" s="48"/>
      <c r="P32" s="48"/>
      <c r="Q32" s="48"/>
      <c r="R32" s="48"/>
      <c r="S32" s="48"/>
      <c r="T32" s="49"/>
      <c r="U32" s="49"/>
      <c r="V32" s="50"/>
      <c r="W32" s="51"/>
      <c r="X32" s="51"/>
    </row>
    <row r="33" spans="1:24" ht="12.75" customHeight="1">
      <c r="A33" s="59"/>
      <c r="B33" s="59"/>
      <c r="C33" s="59"/>
      <c r="D33" s="59"/>
      <c r="E33" s="58" t="s">
        <v>255</v>
      </c>
      <c r="F33" s="58"/>
      <c r="G33" s="57">
        <v>1700</v>
      </c>
      <c r="H33" s="57">
        <v>1694.5920000000001</v>
      </c>
      <c r="I33" s="57">
        <v>3.256847</v>
      </c>
      <c r="J33" s="57">
        <v>1.4245639999999999</v>
      </c>
      <c r="K33" s="64"/>
      <c r="L33" s="57">
        <f t="shared" si="1"/>
        <v>8.4065308935720215E-2</v>
      </c>
      <c r="M33" s="57">
        <f t="shared" si="0"/>
        <v>43.740587138419457</v>
      </c>
      <c r="O33" s="48"/>
      <c r="P33" s="48"/>
      <c r="Q33" s="48"/>
      <c r="R33" s="48"/>
      <c r="S33" s="48"/>
      <c r="T33" s="49"/>
      <c r="U33" s="49"/>
      <c r="V33" s="50"/>
      <c r="W33" s="51"/>
      <c r="X33" s="51"/>
    </row>
    <row r="34" spans="1:24" ht="12.75" customHeight="1">
      <c r="A34" s="59"/>
      <c r="B34" s="59"/>
      <c r="C34" s="59"/>
      <c r="D34" s="59"/>
      <c r="E34" s="58" t="s">
        <v>254</v>
      </c>
      <c r="F34" s="58"/>
      <c r="G34" s="57">
        <v>3250</v>
      </c>
      <c r="H34" s="57">
        <v>3070</v>
      </c>
      <c r="I34" s="57">
        <v>717.77404595000007</v>
      </c>
      <c r="J34" s="57">
        <v>710.94904595000003</v>
      </c>
      <c r="K34" s="57"/>
      <c r="L34" s="57">
        <f t="shared" si="1"/>
        <v>23.157949379478829</v>
      </c>
      <c r="M34" s="57">
        <f t="shared" si="0"/>
        <v>99.049143663175101</v>
      </c>
      <c r="O34" s="48"/>
      <c r="P34" s="48"/>
      <c r="Q34" s="48"/>
      <c r="R34" s="48"/>
      <c r="S34" s="48"/>
      <c r="T34" s="49"/>
      <c r="U34" s="49"/>
      <c r="V34" s="50"/>
      <c r="W34" s="51"/>
      <c r="X34" s="51"/>
    </row>
    <row r="35" spans="1:24" ht="12.75" customHeight="1">
      <c r="A35" s="59"/>
      <c r="B35" s="59"/>
      <c r="C35" s="59"/>
      <c r="D35" s="59"/>
      <c r="E35" s="58" t="s">
        <v>253</v>
      </c>
      <c r="F35" s="58"/>
      <c r="G35" s="57">
        <v>6721</v>
      </c>
      <c r="H35" s="57">
        <v>0</v>
      </c>
      <c r="I35" s="57">
        <v>0</v>
      </c>
      <c r="J35" s="57">
        <v>0</v>
      </c>
      <c r="K35" s="56"/>
      <c r="L35" s="57" t="str">
        <f t="shared" si="1"/>
        <v>n.a.</v>
      </c>
      <c r="M35" s="57" t="str">
        <f t="shared" si="0"/>
        <v>n.a.</v>
      </c>
      <c r="O35" s="48"/>
      <c r="P35" s="48"/>
      <c r="Q35" s="48"/>
      <c r="R35" s="48"/>
      <c r="S35" s="48"/>
      <c r="T35" s="49"/>
      <c r="U35" s="49"/>
      <c r="V35" s="50"/>
      <c r="W35" s="51"/>
      <c r="X35" s="51"/>
    </row>
    <row r="36" spans="1:24" ht="12.75" customHeight="1">
      <c r="A36" s="59"/>
      <c r="B36" s="59"/>
      <c r="C36" s="59"/>
      <c r="D36" s="59"/>
      <c r="E36" s="58" t="s">
        <v>252</v>
      </c>
      <c r="F36" s="58"/>
      <c r="G36" s="57">
        <v>1500</v>
      </c>
      <c r="H36" s="57">
        <v>1200</v>
      </c>
      <c r="I36" s="57">
        <v>8.62346082</v>
      </c>
      <c r="J36" s="57">
        <v>5.4734608200000006</v>
      </c>
      <c r="K36" s="56"/>
      <c r="L36" s="57">
        <f t="shared" si="1"/>
        <v>0.45612173500000008</v>
      </c>
      <c r="M36" s="57">
        <f t="shared" si="0"/>
        <v>63.471742195495942</v>
      </c>
      <c r="O36" s="48"/>
      <c r="P36" s="48"/>
      <c r="Q36" s="48"/>
      <c r="R36" s="48"/>
      <c r="S36" s="48"/>
      <c r="T36" s="49"/>
      <c r="U36" s="49"/>
      <c r="V36" s="50"/>
      <c r="W36" s="51"/>
      <c r="X36" s="51"/>
    </row>
    <row r="37" spans="1:24" s="60" customFormat="1" ht="12.75" customHeight="1">
      <c r="A37" s="63"/>
      <c r="B37" s="63"/>
      <c r="C37" s="63"/>
      <c r="D37" s="63" t="s">
        <v>170</v>
      </c>
      <c r="E37" s="62"/>
      <c r="F37" s="62"/>
      <c r="G37" s="71">
        <v>1985.5072399999999</v>
      </c>
      <c r="H37" s="71">
        <v>1963.88716004</v>
      </c>
      <c r="I37" s="71">
        <v>53.124518280000004</v>
      </c>
      <c r="J37" s="71">
        <v>47.817097840000002</v>
      </c>
      <c r="K37" s="75"/>
      <c r="L37" s="71">
        <f t="shared" si="1"/>
        <v>2.4348190065576922</v>
      </c>
      <c r="M37" s="71">
        <f t="shared" si="0"/>
        <v>90.009470933879314</v>
      </c>
      <c r="O37" s="48"/>
      <c r="P37" s="48"/>
      <c r="Q37" s="48"/>
      <c r="R37" s="48"/>
      <c r="S37" s="48"/>
      <c r="T37" s="49"/>
      <c r="U37" s="49"/>
      <c r="V37" s="50"/>
      <c r="W37" s="51"/>
      <c r="X37" s="51"/>
    </row>
    <row r="38" spans="1:24" ht="12.75" customHeight="1">
      <c r="A38" s="59"/>
      <c r="B38" s="59"/>
      <c r="C38" s="59"/>
      <c r="D38" s="59"/>
      <c r="E38" s="58" t="s">
        <v>251</v>
      </c>
      <c r="F38" s="58"/>
      <c r="G38" s="57">
        <v>1895.5072399999999</v>
      </c>
      <c r="H38" s="57">
        <v>1873.88716004</v>
      </c>
      <c r="I38" s="57">
        <v>53.124518280000004</v>
      </c>
      <c r="J38" s="57">
        <v>47.817097840000002</v>
      </c>
      <c r="K38" s="56"/>
      <c r="L38" s="57">
        <f t="shared" si="1"/>
        <v>2.5517597249014345</v>
      </c>
      <c r="M38" s="57">
        <f t="shared" si="0"/>
        <v>90.009470933879314</v>
      </c>
      <c r="O38" s="48"/>
      <c r="P38" s="48"/>
      <c r="Q38" s="48"/>
      <c r="R38" s="48"/>
      <c r="S38" s="48"/>
      <c r="T38" s="49"/>
      <c r="U38" s="49"/>
      <c r="V38" s="50"/>
      <c r="W38" s="51"/>
      <c r="X38" s="51"/>
    </row>
    <row r="39" spans="1:24" ht="12.75" customHeight="1">
      <c r="A39" s="59"/>
      <c r="B39" s="59"/>
      <c r="C39" s="59"/>
      <c r="D39" s="59"/>
      <c r="E39" s="58" t="s">
        <v>250</v>
      </c>
      <c r="F39" s="58"/>
      <c r="G39" s="57">
        <v>90</v>
      </c>
      <c r="H39" s="57">
        <v>90</v>
      </c>
      <c r="I39" s="57">
        <v>0</v>
      </c>
      <c r="J39" s="57">
        <v>0</v>
      </c>
      <c r="K39" s="56"/>
      <c r="L39" s="57">
        <f t="shared" si="1"/>
        <v>0</v>
      </c>
      <c r="M39" s="57" t="str">
        <f t="shared" si="0"/>
        <v>n.a.</v>
      </c>
      <c r="O39" s="48"/>
      <c r="P39" s="48"/>
      <c r="Q39" s="48"/>
      <c r="R39" s="48"/>
      <c r="S39" s="48"/>
      <c r="T39" s="49"/>
      <c r="U39" s="49"/>
      <c r="V39" s="50"/>
      <c r="W39" s="51"/>
      <c r="X39" s="51"/>
    </row>
    <row r="40" spans="1:24" s="60" customFormat="1" ht="12.75" customHeight="1">
      <c r="A40" s="63"/>
      <c r="B40" s="63"/>
      <c r="C40" s="63"/>
      <c r="D40" s="63" t="s">
        <v>208</v>
      </c>
      <c r="E40" s="62"/>
      <c r="F40" s="62"/>
      <c r="G40" s="71">
        <v>670</v>
      </c>
      <c r="H40" s="71">
        <v>670</v>
      </c>
      <c r="I40" s="71">
        <v>60.439886829999999</v>
      </c>
      <c r="J40" s="71">
        <v>60.439886829999999</v>
      </c>
      <c r="K40" s="75"/>
      <c r="L40" s="71">
        <f t="shared" si="1"/>
        <v>9.0208786313432832</v>
      </c>
      <c r="M40" s="71">
        <f t="shared" ref="M40:M71" si="2">IFERROR(+J40/I40*100,"n.a.")</f>
        <v>100</v>
      </c>
      <c r="O40" s="48"/>
      <c r="P40" s="48"/>
      <c r="Q40" s="48"/>
      <c r="R40" s="48"/>
      <c r="S40" s="48"/>
      <c r="T40" s="49"/>
      <c r="U40" s="49"/>
      <c r="V40" s="50"/>
      <c r="W40" s="51"/>
      <c r="X40" s="51"/>
    </row>
    <row r="41" spans="1:24" ht="12.75" customHeight="1">
      <c r="A41" s="59"/>
      <c r="B41" s="59"/>
      <c r="C41" s="59"/>
      <c r="D41" s="59"/>
      <c r="E41" s="58" t="s">
        <v>249</v>
      </c>
      <c r="F41" s="58"/>
      <c r="G41" s="68">
        <v>170</v>
      </c>
      <c r="H41" s="57">
        <v>170</v>
      </c>
      <c r="I41" s="57">
        <v>4.1071751000000001</v>
      </c>
      <c r="J41" s="57">
        <v>4.1071751000000001</v>
      </c>
      <c r="K41" s="56"/>
      <c r="L41" s="57">
        <f t="shared" si="1"/>
        <v>2.4159853529411768</v>
      </c>
      <c r="M41" s="57">
        <f t="shared" si="2"/>
        <v>100</v>
      </c>
      <c r="O41" s="48"/>
      <c r="P41" s="48"/>
      <c r="Q41" s="48"/>
      <c r="R41" s="48"/>
      <c r="S41" s="48"/>
      <c r="T41" s="49"/>
      <c r="U41" s="49"/>
      <c r="V41" s="50"/>
      <c r="W41" s="51"/>
      <c r="X41" s="51"/>
    </row>
    <row r="42" spans="1:24" ht="12.75" customHeight="1">
      <c r="A42" s="59"/>
      <c r="B42" s="59"/>
      <c r="C42" s="59"/>
      <c r="D42" s="59"/>
      <c r="E42" s="58" t="s">
        <v>248</v>
      </c>
      <c r="F42" s="58"/>
      <c r="G42" s="57">
        <v>300</v>
      </c>
      <c r="H42" s="57">
        <v>300</v>
      </c>
      <c r="I42" s="57">
        <v>0</v>
      </c>
      <c r="J42" s="57">
        <v>0</v>
      </c>
      <c r="K42" s="56"/>
      <c r="L42" s="57">
        <f t="shared" si="1"/>
        <v>0</v>
      </c>
      <c r="M42" s="57" t="str">
        <f t="shared" si="2"/>
        <v>n.a.</v>
      </c>
      <c r="O42" s="48"/>
      <c r="P42" s="48"/>
      <c r="Q42" s="48"/>
      <c r="R42" s="48"/>
      <c r="S42" s="48"/>
      <c r="T42" s="49"/>
      <c r="U42" s="49"/>
      <c r="V42" s="50"/>
      <c r="W42" s="51"/>
      <c r="X42" s="51"/>
    </row>
    <row r="43" spans="1:24" ht="12.75" customHeight="1">
      <c r="A43" s="59"/>
      <c r="B43" s="59"/>
      <c r="C43" s="59"/>
      <c r="D43" s="59"/>
      <c r="E43" s="58" t="s">
        <v>247</v>
      </c>
      <c r="F43" s="58"/>
      <c r="G43" s="57">
        <v>200</v>
      </c>
      <c r="H43" s="57">
        <v>200</v>
      </c>
      <c r="I43" s="57">
        <v>56.33271173</v>
      </c>
      <c r="J43" s="57">
        <v>56.33271173</v>
      </c>
      <c r="K43" s="57"/>
      <c r="L43" s="57">
        <f t="shared" si="1"/>
        <v>28.166355864999996</v>
      </c>
      <c r="M43" s="57">
        <f t="shared" si="2"/>
        <v>100</v>
      </c>
      <c r="O43" s="48"/>
      <c r="P43" s="48"/>
      <c r="Q43" s="48"/>
      <c r="R43" s="48"/>
      <c r="S43" s="48"/>
      <c r="T43" s="49"/>
      <c r="U43" s="49"/>
      <c r="V43" s="50"/>
      <c r="W43" s="51"/>
      <c r="X43" s="51"/>
    </row>
    <row r="44" spans="1:24" s="60" customFormat="1" ht="12.75" customHeight="1">
      <c r="A44" s="63"/>
      <c r="B44" s="63"/>
      <c r="C44" s="63"/>
      <c r="D44" s="63" t="s">
        <v>246</v>
      </c>
      <c r="E44" s="62"/>
      <c r="F44" s="62"/>
      <c r="G44" s="61">
        <v>4908.4953569999998</v>
      </c>
      <c r="H44" s="61">
        <v>4658.4953569999998</v>
      </c>
      <c r="I44" s="61">
        <v>2314.1230690800003</v>
      </c>
      <c r="J44" s="61">
        <v>1912.79216479</v>
      </c>
      <c r="K44" s="75"/>
      <c r="L44" s="61">
        <f t="shared" si="1"/>
        <v>41.060299908119028</v>
      </c>
      <c r="M44" s="61">
        <f t="shared" si="2"/>
        <v>82.657322350208759</v>
      </c>
      <c r="O44" s="48"/>
      <c r="P44" s="48"/>
      <c r="Q44" s="48"/>
      <c r="R44" s="48"/>
      <c r="S44" s="48"/>
      <c r="T44" s="49"/>
      <c r="U44" s="49"/>
      <c r="V44" s="50"/>
      <c r="W44" s="51"/>
      <c r="X44" s="51"/>
    </row>
    <row r="45" spans="1:24" ht="12.75" customHeight="1">
      <c r="A45" s="59"/>
      <c r="B45" s="59"/>
      <c r="C45" s="59"/>
      <c r="D45" s="59"/>
      <c r="E45" s="58" t="s">
        <v>245</v>
      </c>
      <c r="F45" s="58"/>
      <c r="G45" s="57">
        <v>650</v>
      </c>
      <c r="H45" s="57">
        <v>650</v>
      </c>
      <c r="I45" s="57">
        <v>307.80220447999994</v>
      </c>
      <c r="J45" s="57">
        <v>303.30304717000001</v>
      </c>
      <c r="K45" s="56"/>
      <c r="L45" s="57">
        <f t="shared" si="1"/>
        <v>46.662007256923076</v>
      </c>
      <c r="M45" s="57">
        <f t="shared" si="2"/>
        <v>98.538295943136347</v>
      </c>
      <c r="O45" s="48"/>
      <c r="P45" s="48"/>
      <c r="Q45" s="48"/>
      <c r="R45" s="48"/>
      <c r="S45" s="48"/>
      <c r="T45" s="49"/>
      <c r="U45" s="49"/>
      <c r="V45" s="50"/>
      <c r="W45" s="51"/>
      <c r="X45" s="51"/>
    </row>
    <row r="46" spans="1:24" ht="12.75" customHeight="1">
      <c r="A46" s="59"/>
      <c r="B46" s="59"/>
      <c r="C46" s="59"/>
      <c r="D46" s="59"/>
      <c r="E46" s="58" t="s">
        <v>244</v>
      </c>
      <c r="F46" s="58"/>
      <c r="G46" s="57">
        <v>752.1</v>
      </c>
      <c r="H46" s="57">
        <v>752.1</v>
      </c>
      <c r="I46" s="57">
        <v>352.63203486000003</v>
      </c>
      <c r="J46" s="57">
        <v>235.70039396000001</v>
      </c>
      <c r="K46" s="57"/>
      <c r="L46" s="57">
        <f t="shared" si="1"/>
        <v>31.338970078447016</v>
      </c>
      <c r="M46" s="57">
        <f t="shared" si="2"/>
        <v>66.840323810505879</v>
      </c>
      <c r="O46" s="48"/>
      <c r="P46" s="48"/>
      <c r="Q46" s="48"/>
      <c r="R46" s="48"/>
      <c r="S46" s="48"/>
      <c r="T46" s="49"/>
      <c r="U46" s="49"/>
      <c r="V46" s="50"/>
      <c r="W46" s="51"/>
      <c r="X46" s="51"/>
    </row>
    <row r="47" spans="1:24" ht="12.75" customHeight="1">
      <c r="A47" s="59"/>
      <c r="B47" s="59"/>
      <c r="C47" s="59"/>
      <c r="D47" s="59"/>
      <c r="E47" s="58" t="s">
        <v>243</v>
      </c>
      <c r="F47" s="58"/>
      <c r="G47" s="57">
        <v>200</v>
      </c>
      <c r="H47" s="57">
        <v>200</v>
      </c>
      <c r="I47" s="57">
        <v>94.627486349999998</v>
      </c>
      <c r="J47" s="57">
        <v>93.348130280000007</v>
      </c>
      <c r="K47" s="56"/>
      <c r="L47" s="57">
        <f t="shared" si="1"/>
        <v>46.674065140000003</v>
      </c>
      <c r="M47" s="57">
        <f t="shared" si="2"/>
        <v>98.648007973848081</v>
      </c>
      <c r="O47" s="48"/>
      <c r="P47" s="48"/>
      <c r="Q47" s="48"/>
      <c r="R47" s="48"/>
      <c r="S47" s="48"/>
      <c r="T47" s="49"/>
      <c r="U47" s="49"/>
      <c r="V47" s="50"/>
      <c r="W47" s="51"/>
      <c r="X47" s="51"/>
    </row>
    <row r="48" spans="1:24" ht="12.75" customHeight="1">
      <c r="A48" s="59"/>
      <c r="B48" s="59"/>
      <c r="C48" s="59"/>
      <c r="D48" s="59"/>
      <c r="E48" s="58" t="s">
        <v>242</v>
      </c>
      <c r="F48" s="58"/>
      <c r="G48" s="57">
        <v>47.3</v>
      </c>
      <c r="H48" s="57">
        <v>47.3</v>
      </c>
      <c r="I48" s="57">
        <v>24.05146066</v>
      </c>
      <c r="J48" s="57">
        <v>0.81355999999999995</v>
      </c>
      <c r="K48" s="56"/>
      <c r="L48" s="57">
        <f t="shared" si="1"/>
        <v>1.72</v>
      </c>
      <c r="M48" s="57">
        <f t="shared" si="2"/>
        <v>3.3825804241196549</v>
      </c>
      <c r="O48" s="48"/>
      <c r="P48" s="48"/>
      <c r="Q48" s="48"/>
      <c r="R48" s="48"/>
      <c r="S48" s="48"/>
      <c r="T48" s="49"/>
      <c r="U48" s="49"/>
      <c r="V48" s="50"/>
      <c r="W48" s="51"/>
      <c r="X48" s="51"/>
    </row>
    <row r="49" spans="1:24" ht="12.75" customHeight="1">
      <c r="A49" s="59"/>
      <c r="B49" s="59"/>
      <c r="C49" s="59"/>
      <c r="D49" s="59"/>
      <c r="E49" s="58" t="s">
        <v>241</v>
      </c>
      <c r="F49" s="58"/>
      <c r="G49" s="57">
        <v>1250</v>
      </c>
      <c r="H49" s="57">
        <v>1300</v>
      </c>
      <c r="I49" s="57">
        <v>1087.9010798299998</v>
      </c>
      <c r="J49" s="57">
        <v>846.49013155</v>
      </c>
      <c r="K49" s="56"/>
      <c r="L49" s="57">
        <f t="shared" si="1"/>
        <v>65.114625503846156</v>
      </c>
      <c r="M49" s="57">
        <f t="shared" si="2"/>
        <v>77.809476177951424</v>
      </c>
      <c r="O49" s="48"/>
      <c r="P49" s="48"/>
      <c r="Q49" s="48"/>
      <c r="R49" s="48"/>
      <c r="S49" s="48"/>
      <c r="T49" s="49"/>
      <c r="U49" s="49"/>
      <c r="V49" s="50"/>
      <c r="W49" s="51"/>
      <c r="X49" s="51"/>
    </row>
    <row r="50" spans="1:24" ht="12.75" customHeight="1">
      <c r="A50" s="59"/>
      <c r="B50" s="59"/>
      <c r="C50" s="59"/>
      <c r="D50" s="59"/>
      <c r="E50" s="58" t="s">
        <v>240</v>
      </c>
      <c r="F50" s="58"/>
      <c r="G50" s="57">
        <v>291.09535699999998</v>
      </c>
      <c r="H50" s="57">
        <v>291.09535699999998</v>
      </c>
      <c r="I50" s="57">
        <v>193.95650107</v>
      </c>
      <c r="J50" s="57">
        <v>190.9</v>
      </c>
      <c r="K50" s="56"/>
      <c r="L50" s="57">
        <f t="shared" si="1"/>
        <v>65.57988487600646</v>
      </c>
      <c r="M50" s="57">
        <f t="shared" si="2"/>
        <v>98.424130641077667</v>
      </c>
      <c r="O50" s="48"/>
      <c r="P50" s="48"/>
      <c r="Q50" s="48"/>
      <c r="R50" s="48"/>
      <c r="S50" s="48"/>
      <c r="T50" s="49"/>
      <c r="U50" s="49"/>
      <c r="V50" s="50"/>
      <c r="W50" s="51"/>
      <c r="X50" s="51"/>
    </row>
    <row r="51" spans="1:24" ht="12.75" customHeight="1">
      <c r="A51" s="59"/>
      <c r="B51" s="59"/>
      <c r="C51" s="59"/>
      <c r="D51" s="59"/>
      <c r="E51" s="58" t="s">
        <v>239</v>
      </c>
      <c r="F51" s="58"/>
      <c r="G51" s="57">
        <v>1258</v>
      </c>
      <c r="H51" s="57">
        <v>1058</v>
      </c>
      <c r="I51" s="57">
        <v>237.19910182999999</v>
      </c>
      <c r="J51" s="57">
        <v>235.06050182999999</v>
      </c>
      <c r="K51" s="56"/>
      <c r="L51" s="57">
        <f t="shared" si="1"/>
        <v>22.217438736294895</v>
      </c>
      <c r="M51" s="57">
        <f t="shared" si="2"/>
        <v>99.098394562415876</v>
      </c>
      <c r="O51" s="48"/>
      <c r="P51" s="48"/>
      <c r="Q51" s="48"/>
      <c r="R51" s="48"/>
      <c r="S51" s="48"/>
      <c r="T51" s="49"/>
      <c r="U51" s="49"/>
      <c r="V51" s="50"/>
      <c r="W51" s="51"/>
      <c r="X51" s="51"/>
    </row>
    <row r="52" spans="1:24" ht="12.75" customHeight="1">
      <c r="A52" s="59"/>
      <c r="B52" s="59"/>
      <c r="C52" s="59"/>
      <c r="D52" s="59"/>
      <c r="E52" s="58" t="s">
        <v>238</v>
      </c>
      <c r="F52" s="58"/>
      <c r="G52" s="57">
        <v>460</v>
      </c>
      <c r="H52" s="57">
        <v>360</v>
      </c>
      <c r="I52" s="57">
        <v>15.953200000000001</v>
      </c>
      <c r="J52" s="57">
        <v>7.1764000000000001</v>
      </c>
      <c r="K52" s="56"/>
      <c r="L52" s="57">
        <f t="shared" si="1"/>
        <v>1.9934444444444446</v>
      </c>
      <c r="M52" s="57">
        <f t="shared" si="2"/>
        <v>44.984078429406011</v>
      </c>
      <c r="O52" s="48"/>
      <c r="P52" s="48"/>
      <c r="Q52" s="48"/>
      <c r="R52" s="48"/>
      <c r="S52" s="48"/>
      <c r="T52" s="49"/>
      <c r="U52" s="49"/>
      <c r="V52" s="50"/>
      <c r="W52" s="51"/>
      <c r="X52" s="51"/>
    </row>
    <row r="53" spans="1:24" s="60" customFormat="1" ht="12.75" customHeight="1">
      <c r="A53" s="63"/>
      <c r="B53" s="63"/>
      <c r="C53" s="63"/>
      <c r="D53" s="63" t="s">
        <v>237</v>
      </c>
      <c r="E53" s="62"/>
      <c r="F53" s="62"/>
      <c r="G53" s="71">
        <v>4668.0266490000004</v>
      </c>
      <c r="H53" s="71">
        <v>4668.0266490000004</v>
      </c>
      <c r="I53" s="71">
        <v>1903.8478233800001</v>
      </c>
      <c r="J53" s="71">
        <v>337.98282244000001</v>
      </c>
      <c r="K53" s="75"/>
      <c r="L53" s="71">
        <f t="shared" si="1"/>
        <v>7.2403790263794603</v>
      </c>
      <c r="M53" s="71">
        <f t="shared" si="2"/>
        <v>17.752617530111284</v>
      </c>
      <c r="O53" s="48"/>
      <c r="P53" s="48"/>
      <c r="Q53" s="48"/>
      <c r="R53" s="48"/>
      <c r="S53" s="48"/>
      <c r="T53" s="49"/>
      <c r="U53" s="49"/>
      <c r="V53" s="50"/>
      <c r="W53" s="51"/>
      <c r="X53" s="51"/>
    </row>
    <row r="54" spans="1:24" ht="12.75" customHeight="1">
      <c r="A54" s="59"/>
      <c r="B54" s="59"/>
      <c r="C54" s="59"/>
      <c r="D54" s="59"/>
      <c r="E54" s="58" t="s">
        <v>236</v>
      </c>
      <c r="F54" s="58"/>
      <c r="G54" s="68">
        <v>400</v>
      </c>
      <c r="H54" s="57">
        <v>400</v>
      </c>
      <c r="I54" s="57">
        <v>0.56493574000000002</v>
      </c>
      <c r="J54" s="57">
        <v>0.21552748000000002</v>
      </c>
      <c r="K54" s="56"/>
      <c r="L54" s="57">
        <f t="shared" si="1"/>
        <v>5.3881870000000005E-2</v>
      </c>
      <c r="M54" s="57">
        <f t="shared" si="2"/>
        <v>38.150795699348038</v>
      </c>
      <c r="O54" s="48"/>
      <c r="P54" s="48"/>
      <c r="Q54" s="48"/>
      <c r="R54" s="48"/>
      <c r="S54" s="48"/>
      <c r="T54" s="49"/>
      <c r="U54" s="49"/>
      <c r="V54" s="50"/>
      <c r="W54" s="51"/>
      <c r="X54" s="51"/>
    </row>
    <row r="55" spans="1:24" ht="12.75" customHeight="1">
      <c r="A55" s="59"/>
      <c r="B55" s="59"/>
      <c r="C55" s="59"/>
      <c r="D55" s="59"/>
      <c r="E55" s="58" t="s">
        <v>235</v>
      </c>
      <c r="F55" s="58"/>
      <c r="G55" s="57">
        <v>2278.629406</v>
      </c>
      <c r="H55" s="57">
        <v>2278.629406</v>
      </c>
      <c r="I55" s="57">
        <v>1565.51559264</v>
      </c>
      <c r="J55" s="57">
        <v>0</v>
      </c>
      <c r="K55" s="56"/>
      <c r="L55" s="57">
        <f t="shared" si="1"/>
        <v>0</v>
      </c>
      <c r="M55" s="57">
        <f t="shared" si="2"/>
        <v>0</v>
      </c>
      <c r="O55" s="48"/>
      <c r="P55" s="48"/>
      <c r="Q55" s="48"/>
      <c r="R55" s="48"/>
      <c r="S55" s="48"/>
      <c r="T55" s="49"/>
      <c r="U55" s="49"/>
      <c r="V55" s="50"/>
      <c r="W55" s="51"/>
      <c r="X55" s="51"/>
    </row>
    <row r="56" spans="1:24" ht="12.75" customHeight="1">
      <c r="A56" s="59"/>
      <c r="B56" s="59"/>
      <c r="C56" s="59"/>
      <c r="D56" s="59"/>
      <c r="E56" s="58" t="s">
        <v>234</v>
      </c>
      <c r="F56" s="58"/>
      <c r="G56" s="57">
        <v>1989.3972429999999</v>
      </c>
      <c r="H56" s="57">
        <v>1989.3972429999999</v>
      </c>
      <c r="I56" s="57">
        <v>337.76729499999999</v>
      </c>
      <c r="J56" s="57">
        <v>337.76729495999996</v>
      </c>
      <c r="K56" s="57"/>
      <c r="L56" s="57">
        <f t="shared" si="1"/>
        <v>16.978373532409684</v>
      </c>
      <c r="M56" s="57">
        <f t="shared" si="2"/>
        <v>99.999999988157512</v>
      </c>
      <c r="O56" s="48"/>
      <c r="P56" s="48"/>
      <c r="Q56" s="48"/>
      <c r="R56" s="48"/>
      <c r="S56" s="48"/>
      <c r="T56" s="49"/>
      <c r="U56" s="49"/>
      <c r="V56" s="50"/>
      <c r="W56" s="51"/>
      <c r="X56" s="51"/>
    </row>
    <row r="57" spans="1:24" s="60" customFormat="1" ht="12.75" customHeight="1">
      <c r="A57" s="63"/>
      <c r="B57" s="63"/>
      <c r="C57" s="63"/>
      <c r="D57" s="63" t="s">
        <v>168</v>
      </c>
      <c r="E57" s="62"/>
      <c r="F57" s="62"/>
      <c r="G57" s="71">
        <v>6038</v>
      </c>
      <c r="H57" s="71">
        <v>5838</v>
      </c>
      <c r="I57" s="71">
        <v>270.15464957</v>
      </c>
      <c r="J57" s="71">
        <v>142.94543662999999</v>
      </c>
      <c r="K57" s="75"/>
      <c r="L57" s="71">
        <f t="shared" si="1"/>
        <v>2.4485343718739294</v>
      </c>
      <c r="M57" s="71">
        <f t="shared" si="2"/>
        <v>52.912447317683963</v>
      </c>
      <c r="O57" s="48"/>
      <c r="P57" s="48"/>
      <c r="Q57" s="48"/>
      <c r="R57" s="48"/>
      <c r="S57" s="48"/>
      <c r="T57" s="49"/>
      <c r="U57" s="49"/>
      <c r="V57" s="50"/>
      <c r="W57" s="51"/>
      <c r="X57" s="51"/>
    </row>
    <row r="58" spans="1:24" ht="12.75" customHeight="1">
      <c r="A58" s="59"/>
      <c r="B58" s="59"/>
      <c r="C58" s="59"/>
      <c r="D58" s="59"/>
      <c r="E58" s="58" t="s">
        <v>233</v>
      </c>
      <c r="F58" s="58"/>
      <c r="G58" s="57">
        <v>900</v>
      </c>
      <c r="H58" s="57">
        <v>900</v>
      </c>
      <c r="I58" s="57">
        <v>109.54</v>
      </c>
      <c r="J58" s="57">
        <v>82.687759680000013</v>
      </c>
      <c r="K58" s="56"/>
      <c r="L58" s="57">
        <f t="shared" si="1"/>
        <v>9.187528853333335</v>
      </c>
      <c r="M58" s="57">
        <f t="shared" si="2"/>
        <v>75.486360854482399</v>
      </c>
      <c r="O58" s="48"/>
      <c r="P58" s="48"/>
      <c r="Q58" s="48"/>
      <c r="R58" s="48"/>
      <c r="S58" s="48"/>
      <c r="T58" s="49"/>
      <c r="U58" s="49"/>
      <c r="V58" s="50"/>
      <c r="W58" s="51"/>
      <c r="X58" s="51"/>
    </row>
    <row r="59" spans="1:24" ht="12.75" customHeight="1">
      <c r="A59" s="59"/>
      <c r="B59" s="59"/>
      <c r="C59" s="59"/>
      <c r="D59" s="59"/>
      <c r="E59" s="58" t="s">
        <v>232</v>
      </c>
      <c r="F59" s="58"/>
      <c r="G59" s="57">
        <v>516</v>
      </c>
      <c r="H59" s="57">
        <v>516</v>
      </c>
      <c r="I59" s="57">
        <v>17.100000000000001</v>
      </c>
      <c r="J59" s="57">
        <v>15</v>
      </c>
      <c r="K59" s="56"/>
      <c r="L59" s="57">
        <f t="shared" si="1"/>
        <v>2.9069767441860463</v>
      </c>
      <c r="M59" s="57">
        <f t="shared" si="2"/>
        <v>87.719298245614027</v>
      </c>
      <c r="O59" s="48"/>
      <c r="P59" s="48"/>
      <c r="Q59" s="48"/>
      <c r="R59" s="48"/>
      <c r="S59" s="48"/>
      <c r="T59" s="49"/>
      <c r="U59" s="49"/>
      <c r="V59" s="50"/>
      <c r="W59" s="51"/>
      <c r="X59" s="51"/>
    </row>
    <row r="60" spans="1:24" ht="12.75" customHeight="1">
      <c r="A60" s="59"/>
      <c r="B60" s="59"/>
      <c r="C60" s="59"/>
      <c r="D60" s="59"/>
      <c r="E60" s="58" t="s">
        <v>231</v>
      </c>
      <c r="F60" s="58"/>
      <c r="G60" s="57">
        <v>500</v>
      </c>
      <c r="H60" s="57">
        <v>500</v>
      </c>
      <c r="I60" s="57">
        <v>38.580116439999998</v>
      </c>
      <c r="J60" s="57">
        <v>36.967722420000001</v>
      </c>
      <c r="K60" s="56"/>
      <c r="L60" s="57">
        <f t="shared" si="1"/>
        <v>7.3935444840000004</v>
      </c>
      <c r="M60" s="57">
        <f t="shared" si="2"/>
        <v>95.820660566155624</v>
      </c>
      <c r="O60" s="48"/>
      <c r="P60" s="48"/>
      <c r="Q60" s="48"/>
      <c r="R60" s="48"/>
      <c r="S60" s="48"/>
      <c r="T60" s="49"/>
      <c r="U60" s="49"/>
      <c r="V60" s="50"/>
      <c r="W60" s="51"/>
      <c r="X60" s="51"/>
    </row>
    <row r="61" spans="1:24" ht="12.75" customHeight="1">
      <c r="A61" s="59"/>
      <c r="B61" s="59"/>
      <c r="C61" s="59"/>
      <c r="D61" s="59"/>
      <c r="E61" s="58" t="s">
        <v>230</v>
      </c>
      <c r="F61" s="58"/>
      <c r="G61" s="68">
        <v>4122</v>
      </c>
      <c r="H61" s="57">
        <v>3922</v>
      </c>
      <c r="I61" s="57">
        <v>104.93453312999999</v>
      </c>
      <c r="J61" s="57">
        <v>8.2899545299999993</v>
      </c>
      <c r="K61" s="56"/>
      <c r="L61" s="57">
        <f t="shared" si="1"/>
        <v>0.21137058975012746</v>
      </c>
      <c r="M61" s="57">
        <f t="shared" si="2"/>
        <v>7.9001204681873824</v>
      </c>
      <c r="O61" s="48"/>
      <c r="P61" s="48"/>
      <c r="Q61" s="48"/>
      <c r="R61" s="48"/>
      <c r="S61" s="48"/>
      <c r="T61" s="49"/>
      <c r="U61" s="49"/>
      <c r="V61" s="50"/>
      <c r="W61" s="51"/>
      <c r="X61" s="51"/>
    </row>
    <row r="62" spans="1:24" s="60" customFormat="1" ht="12.75" customHeight="1">
      <c r="A62" s="63"/>
      <c r="B62" s="63"/>
      <c r="C62" s="63"/>
      <c r="D62" s="63" t="s">
        <v>81</v>
      </c>
      <c r="E62" s="62"/>
      <c r="F62" s="62"/>
      <c r="G62" s="71">
        <v>6160.8204770000002</v>
      </c>
      <c r="H62" s="71">
        <v>6160.8204770000002</v>
      </c>
      <c r="I62" s="71">
        <v>137.03389831999999</v>
      </c>
      <c r="J62" s="71">
        <v>116.44910289000001</v>
      </c>
      <c r="K62" s="75"/>
      <c r="L62" s="71">
        <f t="shared" si="1"/>
        <v>1.8901557564408156</v>
      </c>
      <c r="M62" s="71">
        <f t="shared" si="2"/>
        <v>84.978318735463105</v>
      </c>
      <c r="O62" s="48"/>
      <c r="P62" s="48"/>
      <c r="Q62" s="48"/>
      <c r="R62" s="48"/>
      <c r="S62" s="48"/>
      <c r="T62" s="49"/>
      <c r="U62" s="49"/>
      <c r="V62" s="50"/>
      <c r="W62" s="51"/>
      <c r="X62" s="51"/>
    </row>
    <row r="63" spans="1:24" ht="12.75" customHeight="1">
      <c r="A63" s="59"/>
      <c r="B63" s="59"/>
      <c r="C63" s="59"/>
      <c r="D63" s="59"/>
      <c r="E63" s="58" t="s">
        <v>229</v>
      </c>
      <c r="F63" s="58"/>
      <c r="G63" s="57">
        <v>515.87205100000006</v>
      </c>
      <c r="H63" s="57">
        <v>515.87205100000006</v>
      </c>
      <c r="I63" s="57">
        <v>1.5049999999999999</v>
      </c>
      <c r="J63" s="57">
        <v>0</v>
      </c>
      <c r="K63" s="57"/>
      <c r="L63" s="57">
        <f t="shared" si="1"/>
        <v>0</v>
      </c>
      <c r="M63" s="57">
        <f t="shared" si="2"/>
        <v>0</v>
      </c>
      <c r="O63" s="48"/>
      <c r="P63" s="48"/>
      <c r="Q63" s="48"/>
      <c r="R63" s="48"/>
      <c r="S63" s="48"/>
      <c r="T63" s="49"/>
      <c r="U63" s="49"/>
      <c r="V63" s="50"/>
      <c r="W63" s="51"/>
      <c r="X63" s="51"/>
    </row>
    <row r="64" spans="1:24" ht="12.75" customHeight="1">
      <c r="A64" s="59"/>
      <c r="B64" s="59"/>
      <c r="C64" s="59"/>
      <c r="D64" s="59"/>
      <c r="E64" s="58" t="s">
        <v>228</v>
      </c>
      <c r="F64" s="58"/>
      <c r="G64" s="57">
        <v>760</v>
      </c>
      <c r="H64" s="57">
        <v>760.52639999999997</v>
      </c>
      <c r="I64" s="57">
        <v>54.434256579999996</v>
      </c>
      <c r="J64" s="57">
        <v>50.501257000000003</v>
      </c>
      <c r="K64" s="56"/>
      <c r="L64" s="57">
        <f t="shared" si="1"/>
        <v>6.6403029533228572</v>
      </c>
      <c r="M64" s="57">
        <f t="shared" si="2"/>
        <v>92.774771206400501</v>
      </c>
      <c r="O64" s="48"/>
      <c r="P64" s="48"/>
      <c r="Q64" s="48"/>
      <c r="R64" s="48"/>
      <c r="S64" s="48"/>
      <c r="T64" s="49"/>
      <c r="U64" s="49"/>
      <c r="V64" s="50"/>
      <c r="W64" s="51"/>
      <c r="X64" s="51"/>
    </row>
    <row r="65" spans="1:24" ht="12.75" customHeight="1">
      <c r="A65" s="59"/>
      <c r="B65" s="59"/>
      <c r="C65" s="59"/>
      <c r="D65" s="59"/>
      <c r="E65" s="58" t="s">
        <v>227</v>
      </c>
      <c r="F65" s="58"/>
      <c r="G65" s="57">
        <v>1100</v>
      </c>
      <c r="H65" s="57">
        <v>1099.4736</v>
      </c>
      <c r="I65" s="57">
        <v>66.279939999999996</v>
      </c>
      <c r="J65" s="57">
        <v>59.581536</v>
      </c>
      <c r="K65" s="56"/>
      <c r="L65" s="57">
        <f t="shared" si="1"/>
        <v>5.4190965567522493</v>
      </c>
      <c r="M65" s="57">
        <f t="shared" si="2"/>
        <v>89.89376876321856</v>
      </c>
      <c r="O65" s="48"/>
      <c r="P65" s="48"/>
      <c r="Q65" s="48"/>
      <c r="R65" s="48"/>
      <c r="S65" s="48"/>
      <c r="T65" s="49"/>
      <c r="U65" s="49"/>
      <c r="V65" s="50"/>
      <c r="W65" s="51"/>
      <c r="X65" s="51"/>
    </row>
    <row r="66" spans="1:24" s="60" customFormat="1" ht="12.75" customHeight="1">
      <c r="A66" s="63"/>
      <c r="B66" s="63"/>
      <c r="C66" s="63"/>
      <c r="D66" s="63"/>
      <c r="E66" s="62" t="s">
        <v>226</v>
      </c>
      <c r="F66" s="62"/>
      <c r="G66" s="71">
        <v>2384.9484259999999</v>
      </c>
      <c r="H66" s="71">
        <v>2384.9484259999999</v>
      </c>
      <c r="I66" s="71">
        <v>11.374701739999999</v>
      </c>
      <c r="J66" s="71">
        <v>6.3663098899999992</v>
      </c>
      <c r="K66" s="75"/>
      <c r="L66" s="71">
        <f t="shared" si="1"/>
        <v>0.26693700461596476</v>
      </c>
      <c r="M66" s="71">
        <f t="shared" si="2"/>
        <v>55.969027017318517</v>
      </c>
      <c r="O66" s="48"/>
      <c r="P66" s="48"/>
      <c r="Q66" s="48"/>
      <c r="R66" s="48"/>
      <c r="S66" s="48"/>
      <c r="T66" s="49"/>
      <c r="U66" s="49"/>
      <c r="V66" s="50"/>
      <c r="W66" s="51"/>
      <c r="X66" s="51"/>
    </row>
    <row r="67" spans="1:24" ht="12.75" customHeight="1">
      <c r="A67" s="59"/>
      <c r="B67" s="59"/>
      <c r="C67" s="59"/>
      <c r="D67" s="59"/>
      <c r="E67" s="58"/>
      <c r="F67" s="58" t="s">
        <v>225</v>
      </c>
      <c r="G67" s="57">
        <v>730.6</v>
      </c>
      <c r="H67" s="57">
        <v>730.6</v>
      </c>
      <c r="I67" s="57">
        <v>1.7092918500000001</v>
      </c>
      <c r="J67" s="57">
        <v>0</v>
      </c>
      <c r="K67" s="56"/>
      <c r="L67" s="57">
        <f t="shared" si="1"/>
        <v>0</v>
      </c>
      <c r="M67" s="57">
        <f t="shared" si="2"/>
        <v>0</v>
      </c>
      <c r="O67" s="48"/>
      <c r="P67" s="48"/>
      <c r="Q67" s="48"/>
      <c r="R67" s="48"/>
      <c r="S67" s="48"/>
      <c r="T67" s="49"/>
      <c r="U67" s="49"/>
      <c r="V67" s="50"/>
      <c r="W67" s="51"/>
      <c r="X67" s="51"/>
    </row>
    <row r="68" spans="1:24" ht="12.75" customHeight="1">
      <c r="A68" s="59"/>
      <c r="B68" s="59"/>
      <c r="C68" s="59"/>
      <c r="D68" s="59"/>
      <c r="E68" s="58"/>
      <c r="F68" s="58" t="s">
        <v>224</v>
      </c>
      <c r="G68" s="57">
        <v>1654.348426</v>
      </c>
      <c r="H68" s="57">
        <v>1654.348426</v>
      </c>
      <c r="I68" s="57">
        <v>9.6654098900000012</v>
      </c>
      <c r="J68" s="57">
        <v>6.3663098899999992</v>
      </c>
      <c r="K68" s="56"/>
      <c r="L68" s="57">
        <f t="shared" si="1"/>
        <v>0.38482279729868701</v>
      </c>
      <c r="M68" s="57">
        <f t="shared" si="2"/>
        <v>65.866941624345316</v>
      </c>
      <c r="O68" s="48"/>
      <c r="P68" s="48"/>
      <c r="Q68" s="48"/>
      <c r="R68" s="48"/>
      <c r="S68" s="48"/>
      <c r="T68" s="49"/>
      <c r="U68" s="49"/>
      <c r="V68" s="50"/>
      <c r="W68" s="51"/>
      <c r="X68" s="51"/>
    </row>
    <row r="69" spans="1:24" ht="12.75" customHeight="1">
      <c r="A69" s="59"/>
      <c r="B69" s="59"/>
      <c r="C69" s="59"/>
      <c r="D69" s="59"/>
      <c r="E69" s="58" t="s">
        <v>223</v>
      </c>
      <c r="F69" s="58"/>
      <c r="G69" s="57">
        <v>1400</v>
      </c>
      <c r="H69" s="57">
        <v>1400</v>
      </c>
      <c r="I69" s="57">
        <v>3.44</v>
      </c>
      <c r="J69" s="57">
        <v>0</v>
      </c>
      <c r="K69" s="56"/>
      <c r="L69" s="57">
        <f t="shared" si="1"/>
        <v>0</v>
      </c>
      <c r="M69" s="57">
        <f t="shared" si="2"/>
        <v>0</v>
      </c>
      <c r="O69" s="48"/>
      <c r="P69" s="48"/>
      <c r="Q69" s="48"/>
      <c r="R69" s="48"/>
      <c r="S69" s="48"/>
      <c r="T69" s="49"/>
      <c r="U69" s="49"/>
      <c r="V69" s="50"/>
      <c r="W69" s="51"/>
      <c r="X69" s="51"/>
    </row>
    <row r="70" spans="1:24" s="60" customFormat="1" ht="12.75" customHeight="1">
      <c r="A70" s="63"/>
      <c r="B70" s="63"/>
      <c r="C70" s="63"/>
      <c r="D70" s="63" t="s">
        <v>222</v>
      </c>
      <c r="E70" s="62"/>
      <c r="F70" s="62"/>
      <c r="G70" s="71">
        <v>185.22390999999999</v>
      </c>
      <c r="H70" s="71">
        <v>195.85629880000002</v>
      </c>
      <c r="I70" s="71">
        <v>43.944225000000003</v>
      </c>
      <c r="J70" s="71">
        <v>42.436555799999994</v>
      </c>
      <c r="K70" s="75"/>
      <c r="L70" s="71">
        <f t="shared" si="1"/>
        <v>21.667189699798406</v>
      </c>
      <c r="M70" s="71">
        <f t="shared" si="2"/>
        <v>96.569130073405532</v>
      </c>
      <c r="O70" s="48"/>
      <c r="P70" s="48"/>
      <c r="Q70" s="48"/>
      <c r="R70" s="48"/>
      <c r="S70" s="48"/>
      <c r="T70" s="49"/>
      <c r="U70" s="49"/>
      <c r="V70" s="50"/>
      <c r="W70" s="51"/>
      <c r="X70" s="51"/>
    </row>
    <row r="71" spans="1:24" ht="12.75" customHeight="1">
      <c r="A71" s="59"/>
      <c r="B71" s="59"/>
      <c r="C71" s="59"/>
      <c r="D71" s="59"/>
      <c r="E71" s="58" t="s">
        <v>221</v>
      </c>
      <c r="F71" s="58"/>
      <c r="G71" s="57">
        <v>172.53529900000001</v>
      </c>
      <c r="H71" s="57">
        <v>183.16768780000001</v>
      </c>
      <c r="I71" s="57">
        <v>43.944225000000003</v>
      </c>
      <c r="J71" s="57">
        <v>42.436555799999994</v>
      </c>
      <c r="K71" s="56"/>
      <c r="L71" s="57">
        <f t="shared" si="1"/>
        <v>23.168145162336863</v>
      </c>
      <c r="M71" s="57">
        <f t="shared" si="2"/>
        <v>96.569130073405532</v>
      </c>
      <c r="O71" s="48"/>
      <c r="P71" s="48"/>
      <c r="Q71" s="48"/>
      <c r="R71" s="48"/>
      <c r="S71" s="48"/>
      <c r="T71" s="49"/>
      <c r="U71" s="49"/>
      <c r="V71" s="50"/>
      <c r="W71" s="51"/>
      <c r="X71" s="51"/>
    </row>
    <row r="72" spans="1:24" ht="12.75" customHeight="1">
      <c r="A72" s="59"/>
      <c r="B72" s="59"/>
      <c r="C72" s="59"/>
      <c r="D72" s="59"/>
      <c r="E72" s="58" t="s">
        <v>220</v>
      </c>
      <c r="F72" s="58"/>
      <c r="G72" s="57">
        <v>12.688611</v>
      </c>
      <c r="H72" s="57">
        <v>12.688611</v>
      </c>
      <c r="I72" s="57">
        <v>0</v>
      </c>
      <c r="J72" s="57">
        <v>0</v>
      </c>
      <c r="K72" s="56"/>
      <c r="L72" s="57">
        <f t="shared" si="1"/>
        <v>0</v>
      </c>
      <c r="M72" s="57" t="str">
        <f t="shared" ref="M72:M103" si="3">IFERROR(+J72/I72*100,"n.a.")</f>
        <v>n.a.</v>
      </c>
      <c r="O72" s="48"/>
      <c r="P72" s="48"/>
      <c r="Q72" s="48"/>
      <c r="R72" s="48"/>
      <c r="S72" s="48"/>
      <c r="T72" s="49"/>
      <c r="U72" s="49"/>
      <c r="V72" s="50"/>
      <c r="W72" s="51"/>
      <c r="X72" s="51"/>
    </row>
    <row r="73" spans="1:24" s="60" customFormat="1" ht="12.75" customHeight="1">
      <c r="A73" s="63"/>
      <c r="B73" s="63"/>
      <c r="C73" s="63"/>
      <c r="D73" s="63" t="s">
        <v>219</v>
      </c>
      <c r="E73" s="62"/>
      <c r="F73" s="62"/>
      <c r="G73" s="81">
        <v>48.473640000000003</v>
      </c>
      <c r="H73" s="61">
        <v>48.473640000000003</v>
      </c>
      <c r="I73" s="61">
        <v>0</v>
      </c>
      <c r="J73" s="61">
        <v>0</v>
      </c>
      <c r="K73" s="70"/>
      <c r="L73" s="61">
        <f t="shared" ref="L73:L136" si="4">IFERROR(+J73/H73*100,"n.a.")</f>
        <v>0</v>
      </c>
      <c r="M73" s="61" t="str">
        <f t="shared" si="3"/>
        <v>n.a.</v>
      </c>
      <c r="O73" s="48"/>
      <c r="P73" s="48"/>
      <c r="Q73" s="48"/>
      <c r="R73" s="48"/>
      <c r="S73" s="48"/>
      <c r="T73" s="49"/>
      <c r="U73" s="49"/>
      <c r="V73" s="50"/>
      <c r="W73" s="51"/>
      <c r="X73" s="51"/>
    </row>
    <row r="74" spans="1:24" ht="12.75" customHeight="1">
      <c r="A74" s="59"/>
      <c r="B74" s="59"/>
      <c r="C74" s="59"/>
      <c r="D74" s="59"/>
      <c r="E74" s="58" t="s">
        <v>219</v>
      </c>
      <c r="F74" s="58"/>
      <c r="G74" s="57">
        <v>11.488253</v>
      </c>
      <c r="H74" s="57">
        <v>11.488253</v>
      </c>
      <c r="I74" s="57">
        <v>0</v>
      </c>
      <c r="J74" s="57">
        <v>0</v>
      </c>
      <c r="K74" s="56"/>
      <c r="L74" s="57">
        <f t="shared" si="4"/>
        <v>0</v>
      </c>
      <c r="M74" s="57" t="str">
        <f t="shared" si="3"/>
        <v>n.a.</v>
      </c>
      <c r="O74" s="48"/>
      <c r="P74" s="48"/>
      <c r="Q74" s="48"/>
      <c r="R74" s="48"/>
      <c r="S74" s="48"/>
      <c r="T74" s="49"/>
      <c r="U74" s="49"/>
      <c r="V74" s="50"/>
      <c r="W74" s="51"/>
      <c r="X74" s="51"/>
    </row>
    <row r="75" spans="1:24" ht="12.75" customHeight="1">
      <c r="A75" s="59"/>
      <c r="B75" s="59"/>
      <c r="C75" s="59"/>
      <c r="D75" s="59"/>
      <c r="E75" s="58" t="s">
        <v>218</v>
      </c>
      <c r="F75" s="58"/>
      <c r="G75" s="57">
        <v>36.985387000000003</v>
      </c>
      <c r="H75" s="57">
        <v>36.985387000000003</v>
      </c>
      <c r="I75" s="57">
        <v>0</v>
      </c>
      <c r="J75" s="57">
        <v>0</v>
      </c>
      <c r="K75" s="57"/>
      <c r="L75" s="57">
        <f t="shared" si="4"/>
        <v>0</v>
      </c>
      <c r="M75" s="57" t="str">
        <f t="shared" si="3"/>
        <v>n.a.</v>
      </c>
      <c r="O75" s="48"/>
      <c r="P75" s="48"/>
      <c r="Q75" s="48"/>
      <c r="R75" s="48"/>
      <c r="S75" s="48"/>
      <c r="T75" s="49"/>
      <c r="U75" s="49"/>
      <c r="V75" s="50"/>
      <c r="W75" s="51"/>
      <c r="X75" s="51"/>
    </row>
    <row r="76" spans="1:24" s="60" customFormat="1" ht="12.75" customHeight="1">
      <c r="A76" s="63"/>
      <c r="B76" s="63"/>
      <c r="C76" s="63" t="s">
        <v>217</v>
      </c>
      <c r="D76" s="63"/>
      <c r="E76" s="62"/>
      <c r="F76" s="62"/>
      <c r="G76" s="71">
        <v>331.28577989999997</v>
      </c>
      <c r="H76" s="71">
        <v>221.28577989999999</v>
      </c>
      <c r="I76" s="71">
        <v>0</v>
      </c>
      <c r="J76" s="71">
        <v>0</v>
      </c>
      <c r="K76" s="75"/>
      <c r="L76" s="71">
        <f t="shared" si="4"/>
        <v>0</v>
      </c>
      <c r="M76" s="71" t="str">
        <f t="shared" si="3"/>
        <v>n.a.</v>
      </c>
      <c r="O76" s="48"/>
      <c r="P76" s="48"/>
      <c r="Q76" s="48"/>
      <c r="R76" s="48"/>
      <c r="S76" s="48"/>
      <c r="T76" s="49"/>
      <c r="U76" s="49"/>
      <c r="V76" s="50"/>
      <c r="W76" s="51"/>
      <c r="X76" s="51"/>
    </row>
    <row r="77" spans="1:24" ht="12.75" customHeight="1">
      <c r="A77" s="59"/>
      <c r="B77" s="59"/>
      <c r="C77" s="59"/>
      <c r="D77" s="59" t="s">
        <v>216</v>
      </c>
      <c r="E77" s="58"/>
      <c r="F77" s="58"/>
      <c r="G77" s="57">
        <v>331.28577989999997</v>
      </c>
      <c r="H77" s="57">
        <v>221.28577989999999</v>
      </c>
      <c r="I77" s="57">
        <v>0</v>
      </c>
      <c r="J77" s="57">
        <v>0</v>
      </c>
      <c r="K77" s="56"/>
      <c r="L77" s="57">
        <f t="shared" si="4"/>
        <v>0</v>
      </c>
      <c r="M77" s="57" t="str">
        <f t="shared" si="3"/>
        <v>n.a.</v>
      </c>
      <c r="O77" s="48"/>
      <c r="P77" s="48"/>
      <c r="Q77" s="48"/>
      <c r="R77" s="48"/>
      <c r="S77" s="48"/>
      <c r="T77" s="49"/>
      <c r="U77" s="49"/>
      <c r="V77" s="50"/>
      <c r="W77" s="51"/>
      <c r="X77" s="51"/>
    </row>
    <row r="78" spans="1:24" s="60" customFormat="1" ht="12.75" customHeight="1">
      <c r="A78" s="63"/>
      <c r="B78" s="63"/>
      <c r="C78" s="63" t="s">
        <v>166</v>
      </c>
      <c r="D78" s="63"/>
      <c r="E78" s="62"/>
      <c r="F78" s="62"/>
      <c r="G78" s="71">
        <v>2709.3725332499989</v>
      </c>
      <c r="H78" s="71">
        <v>2643.9003932499991</v>
      </c>
      <c r="I78" s="71">
        <v>1083.5995222580002</v>
      </c>
      <c r="J78" s="71">
        <v>1082.9965943301002</v>
      </c>
      <c r="K78" s="75"/>
      <c r="L78" s="71">
        <f t="shared" si="4"/>
        <v>40.962080004792952</v>
      </c>
      <c r="M78" s="71">
        <f t="shared" si="3"/>
        <v>99.94435878610912</v>
      </c>
      <c r="O78" s="48"/>
      <c r="P78" s="48"/>
      <c r="Q78" s="48"/>
      <c r="R78" s="48"/>
      <c r="S78" s="48"/>
      <c r="T78" s="49"/>
      <c r="U78" s="49"/>
      <c r="V78" s="50"/>
      <c r="W78" s="51"/>
      <c r="X78" s="51"/>
    </row>
    <row r="79" spans="1:24" ht="12.75" customHeight="1">
      <c r="A79" s="59"/>
      <c r="B79" s="59"/>
      <c r="C79" s="59"/>
      <c r="D79" s="59" t="s">
        <v>67</v>
      </c>
      <c r="E79" s="58"/>
      <c r="F79" s="58"/>
      <c r="G79" s="57">
        <v>2508.1832939999999</v>
      </c>
      <c r="H79" s="57">
        <v>2442.7111540000001</v>
      </c>
      <c r="I79" s="57">
        <v>1050</v>
      </c>
      <c r="J79" s="57">
        <v>1050</v>
      </c>
      <c r="K79" s="56"/>
      <c r="L79" s="57">
        <f t="shared" si="4"/>
        <v>42.985024990801676</v>
      </c>
      <c r="M79" s="57">
        <f t="shared" si="3"/>
        <v>100</v>
      </c>
      <c r="O79" s="48"/>
      <c r="P79" s="48"/>
      <c r="Q79" s="48"/>
      <c r="R79" s="48"/>
      <c r="S79" s="48"/>
      <c r="T79" s="49"/>
      <c r="U79" s="49"/>
      <c r="V79" s="50"/>
      <c r="W79" s="51"/>
      <c r="X79" s="51"/>
    </row>
    <row r="80" spans="1:24" ht="12.75" customHeight="1">
      <c r="A80" s="59"/>
      <c r="B80" s="59"/>
      <c r="C80" s="59"/>
      <c r="D80" s="59" t="s">
        <v>215</v>
      </c>
      <c r="E80" s="58"/>
      <c r="F80" s="58"/>
      <c r="G80" s="57">
        <v>201.18923925000001</v>
      </c>
      <c r="H80" s="57">
        <v>201.18923925000001</v>
      </c>
      <c r="I80" s="57">
        <v>33.599522258</v>
      </c>
      <c r="J80" s="57">
        <v>32.996594330100002</v>
      </c>
      <c r="K80" s="56"/>
      <c r="L80" s="57">
        <f t="shared" si="4"/>
        <v>16.400774938612926</v>
      </c>
      <c r="M80" s="57">
        <f t="shared" si="3"/>
        <v>98.20554612869104</v>
      </c>
      <c r="O80" s="48"/>
      <c r="P80" s="48"/>
      <c r="Q80" s="48"/>
      <c r="R80" s="48"/>
      <c r="S80" s="48"/>
      <c r="T80" s="49"/>
      <c r="U80" s="49"/>
      <c r="V80" s="50"/>
      <c r="W80" s="51"/>
      <c r="X80" s="51"/>
    </row>
    <row r="81" spans="1:24" s="60" customFormat="1" ht="12.75" customHeight="1">
      <c r="A81" s="63"/>
      <c r="B81" s="63"/>
      <c r="C81" s="63" t="s">
        <v>214</v>
      </c>
      <c r="D81" s="63"/>
      <c r="E81" s="62"/>
      <c r="F81" s="62"/>
      <c r="G81" s="71">
        <v>400</v>
      </c>
      <c r="H81" s="71">
        <v>400</v>
      </c>
      <c r="I81" s="71">
        <v>12</v>
      </c>
      <c r="J81" s="71">
        <v>8</v>
      </c>
      <c r="K81" s="75"/>
      <c r="L81" s="71">
        <f t="shared" si="4"/>
        <v>2</v>
      </c>
      <c r="M81" s="71">
        <f t="shared" si="3"/>
        <v>66.666666666666657</v>
      </c>
      <c r="O81" s="48"/>
      <c r="P81" s="48"/>
      <c r="Q81" s="48"/>
      <c r="R81" s="48"/>
      <c r="S81" s="48"/>
      <c r="T81" s="49"/>
      <c r="U81" s="49"/>
      <c r="V81" s="50"/>
      <c r="W81" s="51"/>
      <c r="X81" s="51"/>
    </row>
    <row r="82" spans="1:24" ht="12.75" customHeight="1">
      <c r="A82" s="59"/>
      <c r="B82" s="59"/>
      <c r="C82" s="59"/>
      <c r="D82" s="59" t="s">
        <v>213</v>
      </c>
      <c r="E82" s="58"/>
      <c r="F82" s="58"/>
      <c r="G82" s="80">
        <v>400</v>
      </c>
      <c r="H82" s="57">
        <v>400</v>
      </c>
      <c r="I82" s="57">
        <v>12</v>
      </c>
      <c r="J82" s="57">
        <v>8</v>
      </c>
      <c r="K82" s="79"/>
      <c r="L82" s="57">
        <f t="shared" si="4"/>
        <v>2</v>
      </c>
      <c r="M82" s="57">
        <f t="shared" si="3"/>
        <v>66.666666666666657</v>
      </c>
      <c r="O82" s="48"/>
      <c r="P82" s="48"/>
      <c r="Q82" s="48"/>
      <c r="R82" s="48"/>
      <c r="S82" s="48"/>
      <c r="T82" s="49"/>
      <c r="U82" s="49"/>
      <c r="V82" s="50"/>
      <c r="W82" s="51"/>
      <c r="X82" s="51"/>
    </row>
    <row r="83" spans="1:24" s="60" customFormat="1" ht="12.75" customHeight="1">
      <c r="A83" s="74" t="s">
        <v>212</v>
      </c>
      <c r="B83" s="74"/>
      <c r="C83" s="74"/>
      <c r="D83" s="74"/>
      <c r="E83" s="74"/>
      <c r="F83" s="74"/>
      <c r="G83" s="72">
        <v>16222.753231061828</v>
      </c>
      <c r="H83" s="72">
        <v>15346.10184167381</v>
      </c>
      <c r="I83" s="72">
        <v>3397.9665859421425</v>
      </c>
      <c r="J83" s="72">
        <v>2767.1339639421481</v>
      </c>
      <c r="K83" s="73"/>
      <c r="L83" s="72">
        <f t="shared" si="4"/>
        <v>18.031510493614284</v>
      </c>
      <c r="M83" s="72">
        <f t="shared" si="3"/>
        <v>81.434996311916777</v>
      </c>
      <c r="O83" s="48"/>
      <c r="P83" s="48"/>
      <c r="Q83" s="48"/>
      <c r="R83" s="48"/>
      <c r="S83" s="48"/>
      <c r="T83" s="49"/>
      <c r="U83" s="49"/>
      <c r="V83" s="50"/>
      <c r="W83" s="51"/>
      <c r="X83" s="51"/>
    </row>
    <row r="84" spans="1:24" s="60" customFormat="1" ht="12.75" customHeight="1">
      <c r="A84" s="65"/>
      <c r="B84" s="63" t="s">
        <v>211</v>
      </c>
      <c r="C84" s="63"/>
      <c r="D84" s="63"/>
      <c r="E84" s="62"/>
      <c r="F84" s="62"/>
      <c r="G84" s="71">
        <v>16222.753231061828</v>
      </c>
      <c r="H84" s="71">
        <v>15346.10184167381</v>
      </c>
      <c r="I84" s="71">
        <v>3397.9665859421425</v>
      </c>
      <c r="J84" s="71">
        <v>2767.1339639421481</v>
      </c>
      <c r="K84" s="75"/>
      <c r="L84" s="71">
        <f t="shared" si="4"/>
        <v>18.031510493614284</v>
      </c>
      <c r="M84" s="71">
        <f t="shared" si="3"/>
        <v>81.434996311916777</v>
      </c>
      <c r="O84" s="48"/>
      <c r="P84" s="48"/>
      <c r="Q84" s="48"/>
      <c r="R84" s="48"/>
      <c r="S84" s="48"/>
      <c r="T84" s="49"/>
      <c r="U84" s="49"/>
      <c r="V84" s="50"/>
      <c r="W84" s="51"/>
      <c r="X84" s="51"/>
    </row>
    <row r="85" spans="1:24" s="60" customFormat="1" ht="12.75" customHeight="1">
      <c r="A85" s="65"/>
      <c r="B85" s="63"/>
      <c r="C85" s="62" t="s">
        <v>134</v>
      </c>
      <c r="D85" s="62"/>
      <c r="E85" s="62"/>
      <c r="F85" s="62"/>
      <c r="G85" s="71">
        <v>6837.1525270000002</v>
      </c>
      <c r="H85" s="71">
        <v>6458.7726069600003</v>
      </c>
      <c r="I85" s="71">
        <v>2110.7486293299999</v>
      </c>
      <c r="J85" s="71">
        <v>1766.4576644099998</v>
      </c>
      <c r="K85" s="75"/>
      <c r="L85" s="71">
        <f t="shared" si="4"/>
        <v>27.349742310272042</v>
      </c>
      <c r="M85" s="71">
        <f t="shared" si="3"/>
        <v>83.688679924464253</v>
      </c>
      <c r="O85" s="48"/>
      <c r="P85" s="48"/>
      <c r="Q85" s="48"/>
      <c r="R85" s="48"/>
      <c r="S85" s="48"/>
      <c r="T85" s="49"/>
      <c r="U85" s="49"/>
      <c r="V85" s="50"/>
      <c r="W85" s="51"/>
      <c r="X85" s="51"/>
    </row>
    <row r="86" spans="1:24" s="60" customFormat="1" ht="12.75" customHeight="1">
      <c r="A86" s="65"/>
      <c r="B86" s="63"/>
      <c r="C86" s="63"/>
      <c r="D86" s="63" t="s">
        <v>170</v>
      </c>
      <c r="E86" s="62"/>
      <c r="F86" s="62"/>
      <c r="G86" s="71">
        <v>290</v>
      </c>
      <c r="H86" s="71">
        <v>311.62007996000006</v>
      </c>
      <c r="I86" s="71">
        <v>88.93207993</v>
      </c>
      <c r="J86" s="71">
        <v>79.629890810000006</v>
      </c>
      <c r="K86" s="75"/>
      <c r="L86" s="71">
        <f t="shared" si="4"/>
        <v>25.553517225276817</v>
      </c>
      <c r="M86" s="71">
        <f t="shared" si="3"/>
        <v>89.540119687606648</v>
      </c>
      <c r="O86" s="48"/>
      <c r="P86" s="48"/>
      <c r="Q86" s="48"/>
      <c r="R86" s="48"/>
      <c r="S86" s="48"/>
      <c r="T86" s="49"/>
      <c r="U86" s="49"/>
      <c r="V86" s="50"/>
      <c r="W86" s="51"/>
      <c r="X86" s="51"/>
    </row>
    <row r="87" spans="1:24" ht="12.75" customHeight="1">
      <c r="A87" s="69"/>
      <c r="B87" s="59"/>
      <c r="C87" s="59"/>
      <c r="D87" s="59"/>
      <c r="E87" s="58" t="s">
        <v>210</v>
      </c>
      <c r="F87" s="58"/>
      <c r="G87" s="57">
        <v>250</v>
      </c>
      <c r="H87" s="57">
        <v>263.12989081000001</v>
      </c>
      <c r="I87" s="57">
        <v>80.329890810000009</v>
      </c>
      <c r="J87" s="57">
        <v>79.629890810000006</v>
      </c>
      <c r="K87" s="56"/>
      <c r="L87" s="57">
        <f t="shared" si="4"/>
        <v>30.262578897772929</v>
      </c>
      <c r="M87" s="57">
        <f t="shared" si="3"/>
        <v>99.128593363016421</v>
      </c>
      <c r="O87" s="48"/>
      <c r="P87" s="48"/>
      <c r="Q87" s="48"/>
      <c r="R87" s="48"/>
      <c r="S87" s="48"/>
      <c r="T87" s="49"/>
      <c r="U87" s="49"/>
      <c r="V87" s="50"/>
      <c r="W87" s="51"/>
      <c r="X87" s="51"/>
    </row>
    <row r="88" spans="1:24" ht="12.75" customHeight="1">
      <c r="A88" s="59"/>
      <c r="B88" s="69"/>
      <c r="C88" s="59"/>
      <c r="D88" s="59"/>
      <c r="E88" s="58" t="s">
        <v>209</v>
      </c>
      <c r="F88" s="58"/>
      <c r="G88" s="78">
        <v>40</v>
      </c>
      <c r="H88" s="78">
        <v>48.490189149999999</v>
      </c>
      <c r="I88" s="78">
        <v>8.6021891199999985</v>
      </c>
      <c r="J88" s="78">
        <v>0</v>
      </c>
      <c r="K88" s="78"/>
      <c r="L88" s="78">
        <f t="shared" si="4"/>
        <v>0</v>
      </c>
      <c r="M88" s="78">
        <f t="shared" si="3"/>
        <v>0</v>
      </c>
      <c r="O88" s="48"/>
      <c r="P88" s="48"/>
      <c r="Q88" s="48"/>
      <c r="R88" s="48"/>
      <c r="S88" s="48"/>
      <c r="T88" s="49"/>
      <c r="U88" s="49"/>
      <c r="V88" s="50"/>
      <c r="W88" s="51"/>
      <c r="X88" s="51"/>
    </row>
    <row r="89" spans="1:24" s="60" customFormat="1" ht="12.75" customHeight="1">
      <c r="A89" s="65"/>
      <c r="B89" s="65"/>
      <c r="C89" s="62"/>
      <c r="D89" s="62" t="s">
        <v>208</v>
      </c>
      <c r="E89" s="62"/>
      <c r="F89" s="62"/>
      <c r="G89" s="61">
        <v>4886.1525270000002</v>
      </c>
      <c r="H89" s="61">
        <v>4486.1525270000002</v>
      </c>
      <c r="I89" s="61">
        <v>1672.81792948</v>
      </c>
      <c r="J89" s="61">
        <v>1669.51553328</v>
      </c>
      <c r="K89" s="61"/>
      <c r="L89" s="61">
        <f t="shared" si="4"/>
        <v>37.214863365255347</v>
      </c>
      <c r="M89" s="61">
        <f t="shared" si="3"/>
        <v>99.802584839521273</v>
      </c>
      <c r="O89" s="48"/>
      <c r="P89" s="48"/>
      <c r="Q89" s="48"/>
      <c r="R89" s="48"/>
      <c r="S89" s="48"/>
      <c r="T89" s="49"/>
      <c r="U89" s="49"/>
      <c r="V89" s="50"/>
      <c r="W89" s="51"/>
      <c r="X89" s="51"/>
    </row>
    <row r="90" spans="1:24" ht="12.75" customHeight="1">
      <c r="A90" s="59"/>
      <c r="B90" s="59"/>
      <c r="C90" s="59"/>
      <c r="D90" s="59"/>
      <c r="E90" s="58" t="s">
        <v>207</v>
      </c>
      <c r="F90" s="58"/>
      <c r="G90" s="57">
        <v>3986.1525270000002</v>
      </c>
      <c r="H90" s="57">
        <v>3590.5226371599997</v>
      </c>
      <c r="I90" s="57">
        <v>1461.42887505</v>
      </c>
      <c r="J90" s="57">
        <v>1458.1402288499999</v>
      </c>
      <c r="K90" s="57"/>
      <c r="L90" s="57">
        <f t="shared" si="4"/>
        <v>40.610807289140141</v>
      </c>
      <c r="M90" s="57">
        <f t="shared" si="3"/>
        <v>99.774970492499165</v>
      </c>
      <c r="O90" s="48"/>
      <c r="P90" s="48"/>
      <c r="Q90" s="48"/>
      <c r="R90" s="48"/>
      <c r="S90" s="48"/>
      <c r="T90" s="49"/>
      <c r="U90" s="49"/>
      <c r="V90" s="50"/>
      <c r="W90" s="51"/>
      <c r="X90" s="51"/>
    </row>
    <row r="91" spans="1:24" ht="12.75" customHeight="1">
      <c r="A91" s="69"/>
      <c r="B91" s="59"/>
      <c r="C91" s="59"/>
      <c r="D91" s="59"/>
      <c r="E91" s="58" t="s">
        <v>206</v>
      </c>
      <c r="F91" s="58"/>
      <c r="G91" s="68">
        <v>500</v>
      </c>
      <c r="H91" s="68">
        <v>495.62988983999998</v>
      </c>
      <c r="I91" s="68">
        <v>196.18075744000001</v>
      </c>
      <c r="J91" s="68">
        <v>196.16700743999999</v>
      </c>
      <c r="K91" s="68"/>
      <c r="L91" s="68">
        <f t="shared" si="4"/>
        <v>39.579333583639787</v>
      </c>
      <c r="M91" s="68">
        <f t="shared" si="3"/>
        <v>99.992991157655084</v>
      </c>
      <c r="O91" s="48"/>
      <c r="P91" s="48"/>
      <c r="Q91" s="48"/>
      <c r="R91" s="48"/>
      <c r="S91" s="48"/>
      <c r="T91" s="49"/>
      <c r="U91" s="49"/>
      <c r="V91" s="50"/>
      <c r="W91" s="51"/>
      <c r="X91" s="51"/>
    </row>
    <row r="92" spans="1:24" ht="12.75" customHeight="1">
      <c r="A92" s="59"/>
      <c r="B92" s="69"/>
      <c r="C92" s="58"/>
      <c r="D92" s="58"/>
      <c r="E92" s="58" t="s">
        <v>205</v>
      </c>
      <c r="F92" s="58"/>
      <c r="G92" s="57">
        <v>400</v>
      </c>
      <c r="H92" s="57">
        <v>400</v>
      </c>
      <c r="I92" s="57">
        <v>15.208296990000001</v>
      </c>
      <c r="J92" s="57">
        <v>15.208296990000001</v>
      </c>
      <c r="K92" s="57"/>
      <c r="L92" s="57">
        <f t="shared" si="4"/>
        <v>3.8020742475000002</v>
      </c>
      <c r="M92" s="57">
        <f t="shared" si="3"/>
        <v>100</v>
      </c>
      <c r="O92" s="48"/>
      <c r="P92" s="48"/>
      <c r="Q92" s="48"/>
      <c r="R92" s="48"/>
      <c r="S92" s="48"/>
      <c r="T92" s="49"/>
      <c r="U92" s="49"/>
      <c r="V92" s="50"/>
      <c r="W92" s="51"/>
      <c r="X92" s="51"/>
    </row>
    <row r="93" spans="1:24" s="60" customFormat="1" ht="12.75" customHeight="1">
      <c r="A93" s="63"/>
      <c r="B93" s="63"/>
      <c r="C93" s="63"/>
      <c r="D93" s="63" t="s">
        <v>168</v>
      </c>
      <c r="E93" s="62"/>
      <c r="F93" s="62"/>
      <c r="G93" s="71">
        <v>1661</v>
      </c>
      <c r="H93" s="71">
        <v>1661</v>
      </c>
      <c r="I93" s="71">
        <v>348.99861992000001</v>
      </c>
      <c r="J93" s="71">
        <v>17.312240320000001</v>
      </c>
      <c r="K93" s="70"/>
      <c r="L93" s="71">
        <f t="shared" si="4"/>
        <v>1.042278164960867</v>
      </c>
      <c r="M93" s="71">
        <f t="shared" si="3"/>
        <v>4.9605469282280943</v>
      </c>
      <c r="O93" s="48"/>
      <c r="P93" s="48"/>
      <c r="Q93" s="48"/>
      <c r="R93" s="48"/>
      <c r="S93" s="48"/>
      <c r="T93" s="49"/>
      <c r="U93" s="49"/>
      <c r="V93" s="50"/>
      <c r="W93" s="51"/>
      <c r="X93" s="51"/>
    </row>
    <row r="94" spans="1:24" ht="12.75" customHeight="1">
      <c r="A94" s="59"/>
      <c r="B94" s="69"/>
      <c r="C94" s="58"/>
      <c r="D94" s="58"/>
      <c r="E94" s="58" t="s">
        <v>204</v>
      </c>
      <c r="F94" s="58"/>
      <c r="G94" s="57">
        <v>1661</v>
      </c>
      <c r="H94" s="57">
        <v>1661</v>
      </c>
      <c r="I94" s="57">
        <v>348.99861992000001</v>
      </c>
      <c r="J94" s="57">
        <v>17.312240320000001</v>
      </c>
      <c r="K94" s="57"/>
      <c r="L94" s="57">
        <f t="shared" si="4"/>
        <v>1.042278164960867</v>
      </c>
      <c r="M94" s="57">
        <f t="shared" si="3"/>
        <v>4.9605469282280943</v>
      </c>
      <c r="O94" s="48"/>
      <c r="P94" s="48"/>
      <c r="Q94" s="48"/>
      <c r="R94" s="48"/>
      <c r="S94" s="48"/>
      <c r="T94" s="49"/>
      <c r="U94" s="49"/>
      <c r="V94" s="50"/>
      <c r="W94" s="51"/>
      <c r="X94" s="51"/>
    </row>
    <row r="95" spans="1:24" s="60" customFormat="1" ht="12.75" customHeight="1">
      <c r="A95" s="63"/>
      <c r="B95" s="63"/>
      <c r="C95" s="63" t="s">
        <v>158</v>
      </c>
      <c r="D95" s="63"/>
      <c r="E95" s="62"/>
      <c r="F95" s="62"/>
      <c r="G95" s="71">
        <v>9385.600704061826</v>
      </c>
      <c r="H95" s="71">
        <v>8887.3292347138358</v>
      </c>
      <c r="I95" s="71">
        <v>1287.2179566121433</v>
      </c>
      <c r="J95" s="71">
        <v>1000.6762995321434</v>
      </c>
      <c r="K95" s="70"/>
      <c r="L95" s="71">
        <f t="shared" si="4"/>
        <v>11.259583988669059</v>
      </c>
      <c r="M95" s="71">
        <f t="shared" si="3"/>
        <v>77.739460857572624</v>
      </c>
      <c r="O95" s="48"/>
      <c r="P95" s="48"/>
      <c r="Q95" s="48"/>
      <c r="R95" s="48"/>
      <c r="S95" s="48"/>
      <c r="T95" s="49"/>
      <c r="U95" s="49"/>
      <c r="V95" s="50"/>
      <c r="W95" s="51"/>
      <c r="X95" s="51"/>
    </row>
    <row r="96" spans="1:24" ht="12.75" customHeight="1">
      <c r="A96" s="59"/>
      <c r="B96" s="59"/>
      <c r="C96" s="59"/>
      <c r="D96" s="59" t="s">
        <v>203</v>
      </c>
      <c r="E96" s="58"/>
      <c r="F96" s="58"/>
      <c r="G96" s="68">
        <v>7067.5931280618279</v>
      </c>
      <c r="H96" s="68">
        <v>6569.204489331828</v>
      </c>
      <c r="I96" s="68">
        <v>912.72476822014278</v>
      </c>
      <c r="J96" s="68">
        <v>635.45591860014292</v>
      </c>
      <c r="K96" s="68"/>
      <c r="L96" s="68">
        <f t="shared" si="4"/>
        <v>9.6732552568899699</v>
      </c>
      <c r="M96" s="68">
        <f t="shared" si="3"/>
        <v>69.621855429574083</v>
      </c>
      <c r="O96" s="48"/>
      <c r="P96" s="48"/>
      <c r="Q96" s="48"/>
      <c r="R96" s="48"/>
      <c r="S96" s="48"/>
      <c r="T96" s="49"/>
      <c r="U96" s="49"/>
      <c r="V96" s="50"/>
      <c r="W96" s="51"/>
      <c r="X96" s="51"/>
    </row>
    <row r="97" spans="1:24" s="60" customFormat="1" ht="12.75" customHeight="1">
      <c r="A97" s="63"/>
      <c r="B97" s="63"/>
      <c r="C97" s="63"/>
      <c r="D97" s="63" t="s">
        <v>202</v>
      </c>
      <c r="E97" s="62"/>
      <c r="F97" s="62"/>
      <c r="G97" s="61">
        <v>2318.007576</v>
      </c>
      <c r="H97" s="61">
        <v>2318.1247453820006</v>
      </c>
      <c r="I97" s="61">
        <v>374.49318839200004</v>
      </c>
      <c r="J97" s="61">
        <v>365.2203809319999</v>
      </c>
      <c r="K97" s="61"/>
      <c r="L97" s="61">
        <f t="shared" si="4"/>
        <v>15.754992549886083</v>
      </c>
      <c r="M97" s="61">
        <f t="shared" si="3"/>
        <v>97.523904907372085</v>
      </c>
      <c r="O97" s="48"/>
      <c r="P97" s="48"/>
      <c r="Q97" s="48"/>
      <c r="R97" s="48"/>
      <c r="S97" s="48"/>
      <c r="T97" s="49"/>
      <c r="U97" s="49"/>
      <c r="V97" s="50"/>
      <c r="W97" s="51"/>
      <c r="X97" s="51"/>
    </row>
    <row r="98" spans="1:24" ht="12.75" customHeight="1">
      <c r="A98" s="69"/>
      <c r="B98" s="69"/>
      <c r="C98" s="58"/>
      <c r="D98" s="58"/>
      <c r="E98" s="58" t="s">
        <v>201</v>
      </c>
      <c r="F98" s="58"/>
      <c r="G98" s="68">
        <v>234.894914</v>
      </c>
      <c r="H98" s="68">
        <v>234.894914</v>
      </c>
      <c r="I98" s="68">
        <v>0.13688</v>
      </c>
      <c r="J98" s="68">
        <v>0.13688</v>
      </c>
      <c r="K98" s="68"/>
      <c r="L98" s="68">
        <f t="shared" si="4"/>
        <v>5.8272866648785768E-2</v>
      </c>
      <c r="M98" s="68">
        <f t="shared" si="3"/>
        <v>100</v>
      </c>
      <c r="O98" s="48"/>
      <c r="P98" s="48"/>
      <c r="Q98" s="48"/>
      <c r="R98" s="48"/>
      <c r="S98" s="48"/>
      <c r="T98" s="49"/>
      <c r="U98" s="49"/>
      <c r="V98" s="50"/>
      <c r="W98" s="51"/>
      <c r="X98" s="51"/>
    </row>
    <row r="99" spans="1:24" ht="12.75" customHeight="1">
      <c r="A99" s="59"/>
      <c r="B99" s="59"/>
      <c r="C99" s="59"/>
      <c r="D99" s="59"/>
      <c r="E99" s="58" t="s">
        <v>200</v>
      </c>
      <c r="F99" s="58"/>
      <c r="G99" s="68">
        <v>607.42250999999999</v>
      </c>
      <c r="H99" s="68">
        <v>607.42250999999999</v>
      </c>
      <c r="I99" s="68">
        <v>59.113244999999999</v>
      </c>
      <c r="J99" s="68">
        <v>59.113244999999999</v>
      </c>
      <c r="K99" s="68"/>
      <c r="L99" s="68">
        <f t="shared" si="4"/>
        <v>9.7318166559220867</v>
      </c>
      <c r="M99" s="68">
        <f t="shared" si="3"/>
        <v>100</v>
      </c>
      <c r="O99" s="48"/>
      <c r="P99" s="48"/>
      <c r="Q99" s="48"/>
      <c r="R99" s="48"/>
      <c r="S99" s="48"/>
      <c r="T99" s="49"/>
      <c r="U99" s="49"/>
      <c r="V99" s="50"/>
      <c r="W99" s="51"/>
      <c r="X99" s="51"/>
    </row>
    <row r="100" spans="1:24" ht="12.75" customHeight="1">
      <c r="A100" s="59"/>
      <c r="B100" s="59"/>
      <c r="C100" s="59"/>
      <c r="D100" s="59"/>
      <c r="E100" s="58" t="s">
        <v>199</v>
      </c>
      <c r="F100" s="58"/>
      <c r="G100" s="56">
        <v>171.86258000000001</v>
      </c>
      <c r="H100" s="56">
        <v>171.97974938199994</v>
      </c>
      <c r="I100" s="56">
        <v>43.138144982000007</v>
      </c>
      <c r="J100" s="56">
        <v>39.027458461999991</v>
      </c>
      <c r="K100" s="56"/>
      <c r="L100" s="56">
        <f t="shared" si="4"/>
        <v>22.693054619653232</v>
      </c>
      <c r="M100" s="56">
        <f t="shared" si="3"/>
        <v>90.470877869886948</v>
      </c>
      <c r="O100" s="48"/>
      <c r="P100" s="48"/>
      <c r="Q100" s="48"/>
      <c r="R100" s="48"/>
      <c r="S100" s="48"/>
      <c r="T100" s="49"/>
      <c r="U100" s="49"/>
      <c r="V100" s="50"/>
      <c r="W100" s="51"/>
      <c r="X100" s="51"/>
    </row>
    <row r="101" spans="1:24" ht="12.75" customHeight="1">
      <c r="A101" s="59"/>
      <c r="B101" s="59"/>
      <c r="C101" s="59"/>
      <c r="D101" s="59"/>
      <c r="E101" s="58" t="s">
        <v>198</v>
      </c>
      <c r="F101" s="58"/>
      <c r="G101" s="56">
        <v>1303.8275719999999</v>
      </c>
      <c r="H101" s="56">
        <v>1303.8275719999999</v>
      </c>
      <c r="I101" s="56">
        <v>272.10491840999998</v>
      </c>
      <c r="J101" s="56">
        <v>266.94279747000002</v>
      </c>
      <c r="K101" s="56"/>
      <c r="L101" s="56">
        <f t="shared" si="4"/>
        <v>20.4737806748882</v>
      </c>
      <c r="M101" s="56">
        <f t="shared" si="3"/>
        <v>98.102893189081641</v>
      </c>
      <c r="O101" s="48"/>
      <c r="P101" s="48"/>
      <c r="Q101" s="48"/>
      <c r="R101" s="48"/>
      <c r="S101" s="48"/>
      <c r="T101" s="49"/>
      <c r="U101" s="49"/>
      <c r="V101" s="50"/>
      <c r="W101" s="51"/>
      <c r="X101" s="51"/>
    </row>
    <row r="102" spans="1:24" s="60" customFormat="1" ht="12.75" customHeight="1">
      <c r="A102" s="74" t="s">
        <v>197</v>
      </c>
      <c r="B102" s="74"/>
      <c r="C102" s="74"/>
      <c r="D102" s="74"/>
      <c r="E102" s="74"/>
      <c r="F102" s="74"/>
      <c r="G102" s="72">
        <v>36073.954772316487</v>
      </c>
      <c r="H102" s="72">
        <v>35853.297658916228</v>
      </c>
      <c r="I102" s="72">
        <v>13129.283282182714</v>
      </c>
      <c r="J102" s="72">
        <v>13086.035908430569</v>
      </c>
      <c r="K102" s="73"/>
      <c r="L102" s="72">
        <f t="shared" si="4"/>
        <v>36.498834871263924</v>
      </c>
      <c r="M102" s="72">
        <f t="shared" si="3"/>
        <v>99.670603696922029</v>
      </c>
      <c r="O102" s="48"/>
      <c r="P102" s="48"/>
      <c r="Q102" s="48"/>
      <c r="R102" s="48"/>
      <c r="S102" s="48"/>
      <c r="T102" s="49"/>
      <c r="U102" s="49"/>
      <c r="V102" s="50"/>
      <c r="W102" s="51"/>
      <c r="X102" s="51"/>
    </row>
    <row r="103" spans="1:24" s="60" customFormat="1" ht="12.75" customHeight="1">
      <c r="A103" s="63"/>
      <c r="B103" s="63" t="s">
        <v>196</v>
      </c>
      <c r="C103" s="63"/>
      <c r="D103" s="63"/>
      <c r="E103" s="62"/>
      <c r="F103" s="62"/>
      <c r="G103" s="75">
        <v>36073.954772316487</v>
      </c>
      <c r="H103" s="75">
        <v>35853.297658916228</v>
      </c>
      <c r="I103" s="75">
        <v>13129.283282182714</v>
      </c>
      <c r="J103" s="75">
        <v>13086.035908430569</v>
      </c>
      <c r="K103" s="75"/>
      <c r="L103" s="75">
        <f t="shared" si="4"/>
        <v>36.498834871263924</v>
      </c>
      <c r="M103" s="75">
        <f t="shared" si="3"/>
        <v>99.670603696922029</v>
      </c>
      <c r="O103" s="48"/>
      <c r="P103" s="48"/>
      <c r="Q103" s="48"/>
      <c r="R103" s="48"/>
      <c r="S103" s="48"/>
      <c r="T103" s="49"/>
      <c r="U103" s="49"/>
      <c r="V103" s="50"/>
      <c r="W103" s="51"/>
      <c r="X103" s="51"/>
    </row>
    <row r="104" spans="1:24" s="60" customFormat="1" ht="12.75" customHeight="1">
      <c r="A104" s="63"/>
      <c r="B104" s="63"/>
      <c r="C104" s="63" t="s">
        <v>134</v>
      </c>
      <c r="D104" s="63"/>
      <c r="E104" s="62"/>
      <c r="F104" s="62"/>
      <c r="G104" s="75">
        <v>5604.4650410000004</v>
      </c>
      <c r="H104" s="75">
        <v>5611.2871481599996</v>
      </c>
      <c r="I104" s="75">
        <v>1300.4871457200009</v>
      </c>
      <c r="J104" s="75">
        <v>1291.7064064300007</v>
      </c>
      <c r="K104" s="75"/>
      <c r="L104" s="75">
        <f t="shared" si="4"/>
        <v>23.019788015189434</v>
      </c>
      <c r="M104" s="75">
        <f t="shared" ref="M104:M135" si="5">IFERROR(+J104/I104*100,"n.a.")</f>
        <v>99.324811527826455</v>
      </c>
      <c r="O104" s="48"/>
      <c r="P104" s="48"/>
      <c r="Q104" s="48"/>
      <c r="R104" s="48"/>
      <c r="S104" s="48"/>
      <c r="T104" s="49"/>
      <c r="U104" s="49"/>
      <c r="V104" s="50"/>
      <c r="W104" s="51"/>
      <c r="X104" s="51"/>
    </row>
    <row r="105" spans="1:24" ht="12.75" customHeight="1">
      <c r="A105" s="59"/>
      <c r="B105" s="59"/>
      <c r="C105" s="59"/>
      <c r="D105" s="59" t="s">
        <v>195</v>
      </c>
      <c r="E105" s="58"/>
      <c r="F105" s="58"/>
      <c r="G105" s="56">
        <v>1279.9000000000001</v>
      </c>
      <c r="H105" s="56">
        <v>1279.9000000000001</v>
      </c>
      <c r="I105" s="56">
        <v>345.48836999999997</v>
      </c>
      <c r="J105" s="56">
        <v>344.54599000000002</v>
      </c>
      <c r="K105" s="56"/>
      <c r="L105" s="56">
        <f t="shared" si="4"/>
        <v>26.919758574888665</v>
      </c>
      <c r="M105" s="56">
        <f t="shared" si="5"/>
        <v>99.727232497001282</v>
      </c>
      <c r="O105" s="48"/>
      <c r="P105" s="48"/>
      <c r="Q105" s="48"/>
      <c r="R105" s="48"/>
      <c r="S105" s="48"/>
      <c r="T105" s="49"/>
      <c r="U105" s="49"/>
      <c r="V105" s="50"/>
      <c r="W105" s="51"/>
      <c r="X105" s="51"/>
    </row>
    <row r="106" spans="1:24" ht="12.75" customHeight="1">
      <c r="A106" s="59"/>
      <c r="B106" s="59"/>
      <c r="C106" s="59"/>
      <c r="D106" s="59" t="s">
        <v>194</v>
      </c>
      <c r="E106" s="58"/>
      <c r="F106" s="58"/>
      <c r="G106" s="68">
        <v>100.284735</v>
      </c>
      <c r="H106" s="68">
        <v>100.284735</v>
      </c>
      <c r="I106" s="68">
        <v>15.416878590000003</v>
      </c>
      <c r="J106" s="68">
        <v>14.222493720000006</v>
      </c>
      <c r="K106" s="68"/>
      <c r="L106" s="68">
        <f t="shared" si="4"/>
        <v>14.182112282592168</v>
      </c>
      <c r="M106" s="68">
        <f t="shared" si="5"/>
        <v>92.252745177777285</v>
      </c>
      <c r="O106" s="48"/>
      <c r="P106" s="48"/>
      <c r="Q106" s="48"/>
      <c r="R106" s="48"/>
      <c r="S106" s="48"/>
      <c r="T106" s="49"/>
      <c r="U106" s="49"/>
      <c r="V106" s="50"/>
      <c r="W106" s="51"/>
      <c r="X106" s="51"/>
    </row>
    <row r="107" spans="1:24" ht="12.75" customHeight="1">
      <c r="A107" s="59"/>
      <c r="B107" s="59"/>
      <c r="C107" s="59"/>
      <c r="D107" s="59" t="s">
        <v>193</v>
      </c>
      <c r="E107" s="58"/>
      <c r="F107" s="58"/>
      <c r="G107" s="68">
        <v>1156.8676539999999</v>
      </c>
      <c r="H107" s="68">
        <v>1163.68976116</v>
      </c>
      <c r="I107" s="68">
        <v>279.48359915999998</v>
      </c>
      <c r="J107" s="68">
        <v>279.48359915999998</v>
      </c>
      <c r="K107" s="68"/>
      <c r="L107" s="68">
        <f t="shared" si="4"/>
        <v>24.017019697879146</v>
      </c>
      <c r="M107" s="68">
        <f t="shared" si="5"/>
        <v>100</v>
      </c>
      <c r="O107" s="48"/>
      <c r="P107" s="48"/>
      <c r="Q107" s="48"/>
      <c r="R107" s="48"/>
      <c r="S107" s="48"/>
      <c r="T107" s="49"/>
      <c r="U107" s="49"/>
      <c r="V107" s="50"/>
      <c r="W107" s="51"/>
      <c r="X107" s="51"/>
    </row>
    <row r="108" spans="1:24" ht="12.75" customHeight="1">
      <c r="A108" s="59"/>
      <c r="B108" s="59"/>
      <c r="C108" s="59"/>
      <c r="D108" s="59" t="s">
        <v>192</v>
      </c>
      <c r="E108" s="58"/>
      <c r="F108" s="58"/>
      <c r="G108" s="56">
        <v>514.012652</v>
      </c>
      <c r="H108" s="56">
        <v>514.012652</v>
      </c>
      <c r="I108" s="56">
        <v>51.520879969999989</v>
      </c>
      <c r="J108" s="56">
        <v>44.876905549999982</v>
      </c>
      <c r="K108" s="56"/>
      <c r="L108" s="56">
        <f t="shared" si="4"/>
        <v>8.7307005723275424</v>
      </c>
      <c r="M108" s="56">
        <f t="shared" si="5"/>
        <v>87.104307178237804</v>
      </c>
      <c r="O108" s="48"/>
      <c r="P108" s="48"/>
      <c r="Q108" s="48"/>
      <c r="R108" s="48"/>
      <c r="S108" s="48"/>
      <c r="T108" s="49"/>
      <c r="U108" s="49"/>
      <c r="V108" s="50"/>
      <c r="W108" s="51"/>
      <c r="X108" s="51"/>
    </row>
    <row r="109" spans="1:24" ht="12.75" customHeight="1">
      <c r="A109" s="59"/>
      <c r="B109" s="59"/>
      <c r="C109" s="59"/>
      <c r="D109" s="59" t="s">
        <v>191</v>
      </c>
      <c r="E109" s="58"/>
      <c r="F109" s="58"/>
      <c r="G109" s="56">
        <v>2553.4</v>
      </c>
      <c r="H109" s="56">
        <v>2553.4</v>
      </c>
      <c r="I109" s="56">
        <v>608.57741799999997</v>
      </c>
      <c r="J109" s="56">
        <v>608.57741799999997</v>
      </c>
      <c r="K109" s="56"/>
      <c r="L109" s="56">
        <f t="shared" si="4"/>
        <v>23.834002428135033</v>
      </c>
      <c r="M109" s="56">
        <f t="shared" si="5"/>
        <v>100</v>
      </c>
      <c r="O109" s="48"/>
      <c r="P109" s="48"/>
      <c r="Q109" s="48"/>
      <c r="R109" s="48"/>
      <c r="S109" s="48"/>
      <c r="T109" s="49"/>
      <c r="U109" s="49"/>
      <c r="V109" s="50"/>
      <c r="W109" s="51"/>
      <c r="X109" s="51"/>
    </row>
    <row r="110" spans="1:24" s="60" customFormat="1" ht="12.75" customHeight="1">
      <c r="A110" s="63"/>
      <c r="B110" s="63"/>
      <c r="C110" s="63" t="s">
        <v>190</v>
      </c>
      <c r="D110" s="63"/>
      <c r="E110" s="62"/>
      <c r="F110" s="62"/>
      <c r="G110" s="75">
        <v>30469.489731316487</v>
      </c>
      <c r="H110" s="75">
        <v>30242.010510756238</v>
      </c>
      <c r="I110" s="75">
        <v>11828.796136462715</v>
      </c>
      <c r="J110" s="75">
        <v>11794.329502000568</v>
      </c>
      <c r="K110" s="75"/>
      <c r="L110" s="75">
        <f t="shared" si="4"/>
        <v>38.999819465725189</v>
      </c>
      <c r="M110" s="75">
        <f t="shared" si="5"/>
        <v>99.708620944477161</v>
      </c>
      <c r="O110" s="48"/>
      <c r="P110" s="48"/>
      <c r="Q110" s="48"/>
      <c r="R110" s="48"/>
      <c r="S110" s="48"/>
      <c r="T110" s="49"/>
      <c r="U110" s="49"/>
      <c r="V110" s="50"/>
      <c r="W110" s="51"/>
      <c r="X110" s="51"/>
    </row>
    <row r="111" spans="1:24" ht="12.75" customHeight="1">
      <c r="A111" s="59"/>
      <c r="B111" s="59"/>
      <c r="C111" s="59"/>
      <c r="D111" s="59" t="s">
        <v>604</v>
      </c>
      <c r="E111" s="58"/>
      <c r="F111" s="58"/>
      <c r="G111" s="56">
        <v>5946.3546906081374</v>
      </c>
      <c r="H111" s="56">
        <v>5841.2088422216921</v>
      </c>
      <c r="I111" s="56">
        <v>1439.384479804432</v>
      </c>
      <c r="J111" s="56">
        <v>1436.1461693248618</v>
      </c>
      <c r="K111" s="56"/>
      <c r="L111" s="56">
        <f t="shared" si="4"/>
        <v>24.586454758200812</v>
      </c>
      <c r="M111" s="56">
        <f t="shared" si="5"/>
        <v>99.775021161822579</v>
      </c>
      <c r="O111" s="48"/>
      <c r="P111" s="48"/>
      <c r="Q111" s="48"/>
      <c r="R111" s="48"/>
      <c r="S111" s="48"/>
      <c r="T111" s="49"/>
      <c r="U111" s="49"/>
      <c r="V111" s="50"/>
      <c r="W111" s="51"/>
      <c r="X111" s="51"/>
    </row>
    <row r="112" spans="1:24" ht="12.75" customHeight="1">
      <c r="A112" s="59"/>
      <c r="B112" s="59"/>
      <c r="C112" s="59"/>
      <c r="D112" s="59" t="s">
        <v>189</v>
      </c>
      <c r="E112" s="58"/>
      <c r="F112" s="58"/>
      <c r="G112" s="68">
        <v>6361.4116739543979</v>
      </c>
      <c r="H112" s="68">
        <v>6238.5145529605988</v>
      </c>
      <c r="I112" s="68">
        <v>1996.651853469212</v>
      </c>
      <c r="J112" s="68">
        <v>1995.1069490237226</v>
      </c>
      <c r="K112" s="68"/>
      <c r="L112" s="68">
        <f t="shared" si="4"/>
        <v>31.980480803349394</v>
      </c>
      <c r="M112" s="68">
        <f t="shared" si="5"/>
        <v>99.922625246719647</v>
      </c>
      <c r="O112" s="48"/>
      <c r="P112" s="48"/>
      <c r="Q112" s="48"/>
      <c r="R112" s="48"/>
      <c r="S112" s="48"/>
      <c r="T112" s="49"/>
      <c r="U112" s="49"/>
      <c r="V112" s="50"/>
      <c r="W112" s="51"/>
      <c r="X112" s="51"/>
    </row>
    <row r="113" spans="1:24" ht="12.75" customHeight="1">
      <c r="A113" s="59"/>
      <c r="B113" s="59"/>
      <c r="C113" s="59"/>
      <c r="D113" s="59" t="s">
        <v>188</v>
      </c>
      <c r="E113" s="58"/>
      <c r="F113" s="58"/>
      <c r="G113" s="56">
        <v>17227.353432753949</v>
      </c>
      <c r="H113" s="56">
        <v>17227.353432753949</v>
      </c>
      <c r="I113" s="56">
        <v>8181.6322551890735</v>
      </c>
      <c r="J113" s="56">
        <v>8151.9488356519851</v>
      </c>
      <c r="K113" s="56"/>
      <c r="L113" s="56">
        <f t="shared" si="4"/>
        <v>47.319797945010414</v>
      </c>
      <c r="M113" s="56">
        <f t="shared" si="5"/>
        <v>99.637194405575215</v>
      </c>
      <c r="O113" s="48"/>
      <c r="P113" s="48"/>
      <c r="Q113" s="48"/>
      <c r="R113" s="48"/>
      <c r="S113" s="48"/>
      <c r="T113" s="49"/>
      <c r="U113" s="49"/>
      <c r="V113" s="50"/>
      <c r="W113" s="51"/>
      <c r="X113" s="51"/>
    </row>
    <row r="114" spans="1:24" ht="12.75" customHeight="1">
      <c r="A114" s="69"/>
      <c r="B114" s="69"/>
      <c r="C114" s="58"/>
      <c r="D114" s="58" t="s">
        <v>605</v>
      </c>
      <c r="E114" s="58"/>
      <c r="F114" s="58"/>
      <c r="G114" s="68">
        <v>934.36993399999994</v>
      </c>
      <c r="H114" s="68">
        <v>934.93368281999994</v>
      </c>
      <c r="I114" s="68">
        <v>211.12754799999999</v>
      </c>
      <c r="J114" s="68">
        <v>211.12754799999999</v>
      </c>
      <c r="K114" s="68"/>
      <c r="L114" s="68">
        <f t="shared" si="4"/>
        <v>22.582088107381598</v>
      </c>
      <c r="M114" s="68">
        <f t="shared" si="5"/>
        <v>100</v>
      </c>
      <c r="O114" s="48"/>
      <c r="P114" s="48"/>
      <c r="Q114" s="48"/>
      <c r="R114" s="48"/>
      <c r="S114" s="48"/>
      <c r="T114" s="49"/>
      <c r="U114" s="49"/>
      <c r="V114" s="50"/>
      <c r="W114" s="51"/>
      <c r="X114" s="51"/>
    </row>
    <row r="115" spans="1:24" s="60" customFormat="1" ht="12.75" customHeight="1">
      <c r="A115" s="74" t="s">
        <v>187</v>
      </c>
      <c r="B115" s="74"/>
      <c r="C115" s="74"/>
      <c r="D115" s="74"/>
      <c r="E115" s="74"/>
      <c r="F115" s="74"/>
      <c r="G115" s="72">
        <v>1201.2675074344834</v>
      </c>
      <c r="H115" s="72">
        <v>1123.8801333917031</v>
      </c>
      <c r="I115" s="72">
        <v>30.98887157534439</v>
      </c>
      <c r="J115" s="72">
        <v>26.187364170845999</v>
      </c>
      <c r="K115" s="73"/>
      <c r="L115" s="72">
        <f t="shared" si="4"/>
        <v>2.3300851570190519</v>
      </c>
      <c r="M115" s="72">
        <f t="shared" si="5"/>
        <v>84.505704272502115</v>
      </c>
      <c r="O115" s="48"/>
      <c r="P115" s="48"/>
      <c r="Q115" s="48"/>
      <c r="R115" s="48"/>
      <c r="S115" s="48"/>
      <c r="T115" s="49"/>
      <c r="U115" s="49"/>
      <c r="V115" s="50"/>
      <c r="W115" s="51"/>
      <c r="X115" s="51"/>
    </row>
    <row r="116" spans="1:24" s="60" customFormat="1" ht="12.75" customHeight="1">
      <c r="A116" s="63"/>
      <c r="B116" s="63" t="s">
        <v>186</v>
      </c>
      <c r="C116" s="63"/>
      <c r="D116" s="63"/>
      <c r="E116" s="62"/>
      <c r="F116" s="62"/>
      <c r="G116" s="61">
        <v>1201.2675074344834</v>
      </c>
      <c r="H116" s="61">
        <v>1123.8801333917031</v>
      </c>
      <c r="I116" s="61">
        <v>30.98887157534439</v>
      </c>
      <c r="J116" s="61">
        <v>26.187364170845999</v>
      </c>
      <c r="K116" s="61"/>
      <c r="L116" s="61">
        <f t="shared" si="4"/>
        <v>2.3300851570190519</v>
      </c>
      <c r="M116" s="61">
        <f t="shared" si="5"/>
        <v>84.505704272502115</v>
      </c>
      <c r="O116" s="48"/>
      <c r="P116" s="48"/>
      <c r="Q116" s="48"/>
      <c r="R116" s="48"/>
      <c r="S116" s="48"/>
      <c r="T116" s="49"/>
      <c r="U116" s="49"/>
      <c r="V116" s="50"/>
      <c r="W116" s="51"/>
      <c r="X116" s="51"/>
    </row>
    <row r="117" spans="1:24" s="60" customFormat="1" ht="12.75" customHeight="1">
      <c r="A117" s="63"/>
      <c r="B117" s="63"/>
      <c r="C117" s="63" t="s">
        <v>185</v>
      </c>
      <c r="D117" s="63"/>
      <c r="E117" s="62"/>
      <c r="F117" s="62"/>
      <c r="G117" s="75">
        <v>140</v>
      </c>
      <c r="H117" s="75">
        <v>59.494556000000003</v>
      </c>
      <c r="I117" s="75">
        <v>21.158273999999999</v>
      </c>
      <c r="J117" s="75">
        <v>21.158273999999999</v>
      </c>
      <c r="K117" s="75"/>
      <c r="L117" s="75">
        <f t="shared" si="4"/>
        <v>35.563378269433585</v>
      </c>
      <c r="M117" s="75">
        <f t="shared" si="5"/>
        <v>100</v>
      </c>
      <c r="O117" s="48"/>
      <c r="P117" s="48"/>
      <c r="Q117" s="48"/>
      <c r="R117" s="48"/>
      <c r="S117" s="48"/>
      <c r="T117" s="49"/>
      <c r="U117" s="49"/>
      <c r="V117" s="50"/>
      <c r="W117" s="51"/>
      <c r="X117" s="51"/>
    </row>
    <row r="118" spans="1:24" ht="12.75" customHeight="1">
      <c r="A118" s="59"/>
      <c r="B118" s="59"/>
      <c r="C118" s="59"/>
      <c r="D118" s="59" t="s">
        <v>184</v>
      </c>
      <c r="E118" s="58"/>
      <c r="F118" s="58"/>
      <c r="G118" s="56">
        <v>140</v>
      </c>
      <c r="H118" s="56">
        <v>59.494556000000003</v>
      </c>
      <c r="I118" s="56">
        <v>21.158273999999999</v>
      </c>
      <c r="J118" s="56">
        <v>21.158273999999999</v>
      </c>
      <c r="K118" s="56"/>
      <c r="L118" s="56">
        <f t="shared" si="4"/>
        <v>35.563378269433585</v>
      </c>
      <c r="M118" s="56">
        <f t="shared" si="5"/>
        <v>100</v>
      </c>
      <c r="O118" s="48"/>
      <c r="P118" s="48"/>
      <c r="Q118" s="48"/>
      <c r="R118" s="48"/>
      <c r="S118" s="48"/>
      <c r="T118" s="49"/>
      <c r="U118" s="49"/>
      <c r="V118" s="50"/>
      <c r="W118" s="51"/>
      <c r="X118" s="51"/>
    </row>
    <row r="119" spans="1:24" s="60" customFormat="1" ht="12.75" customHeight="1">
      <c r="A119" s="63"/>
      <c r="B119" s="63"/>
      <c r="C119" s="63" t="s">
        <v>166</v>
      </c>
      <c r="D119" s="63"/>
      <c r="E119" s="62"/>
      <c r="F119" s="62"/>
      <c r="G119" s="75">
        <v>1061.2675074344834</v>
      </c>
      <c r="H119" s="75">
        <v>1064.385577391703</v>
      </c>
      <c r="I119" s="75">
        <v>9.8305975753443899</v>
      </c>
      <c r="J119" s="75">
        <v>5.0290901708460005</v>
      </c>
      <c r="K119" s="75"/>
      <c r="L119" s="75">
        <f t="shared" si="4"/>
        <v>0.47248762832449132</v>
      </c>
      <c r="M119" s="75">
        <f t="shared" si="5"/>
        <v>51.157522544297819</v>
      </c>
      <c r="O119" s="48"/>
      <c r="P119" s="48"/>
      <c r="Q119" s="48"/>
      <c r="R119" s="48"/>
      <c r="S119" s="48"/>
      <c r="T119" s="49"/>
      <c r="U119" s="49"/>
      <c r="V119" s="50"/>
      <c r="W119" s="51"/>
      <c r="X119" s="51"/>
    </row>
    <row r="120" spans="1:24" ht="12.75" customHeight="1">
      <c r="A120" s="59"/>
      <c r="B120" s="59"/>
      <c r="C120" s="59"/>
      <c r="D120" s="59" t="s">
        <v>183</v>
      </c>
      <c r="E120" s="58"/>
      <c r="F120" s="58"/>
      <c r="G120" s="56">
        <v>1061.2675074344834</v>
      </c>
      <c r="H120" s="56">
        <v>1064.385577391703</v>
      </c>
      <c r="I120" s="56">
        <v>9.8305975753443899</v>
      </c>
      <c r="J120" s="56">
        <v>5.0290901708460005</v>
      </c>
      <c r="K120" s="56"/>
      <c r="L120" s="56">
        <f t="shared" si="4"/>
        <v>0.47248762832449132</v>
      </c>
      <c r="M120" s="56">
        <f t="shared" si="5"/>
        <v>51.157522544297819</v>
      </c>
      <c r="O120" s="48"/>
      <c r="P120" s="48"/>
      <c r="Q120" s="48"/>
      <c r="R120" s="48"/>
      <c r="S120" s="48"/>
      <c r="T120" s="49"/>
      <c r="U120" s="49"/>
      <c r="V120" s="50"/>
      <c r="W120" s="51"/>
      <c r="X120" s="51"/>
    </row>
    <row r="121" spans="1:24" s="60" customFormat="1" ht="12.75" customHeight="1">
      <c r="A121" s="74" t="s">
        <v>182</v>
      </c>
      <c r="B121" s="74"/>
      <c r="C121" s="74"/>
      <c r="D121" s="74"/>
      <c r="E121" s="74"/>
      <c r="F121" s="74"/>
      <c r="G121" s="72">
        <v>99086.379598062951</v>
      </c>
      <c r="H121" s="72">
        <v>96854.508032356127</v>
      </c>
      <c r="I121" s="72">
        <v>26851.38085919739</v>
      </c>
      <c r="J121" s="72">
        <v>23660.454575741191</v>
      </c>
      <c r="K121" s="73"/>
      <c r="L121" s="72">
        <f t="shared" si="4"/>
        <v>24.428862482928473</v>
      </c>
      <c r="M121" s="72">
        <f t="shared" si="5"/>
        <v>88.116341948338899</v>
      </c>
      <c r="N121" s="95"/>
      <c r="O121" s="48"/>
      <c r="P121" s="48"/>
      <c r="Q121" s="48"/>
      <c r="R121" s="48"/>
      <c r="S121" s="48"/>
      <c r="T121" s="49"/>
      <c r="U121" s="49"/>
      <c r="V121" s="50"/>
      <c r="W121" s="51"/>
      <c r="X121" s="51"/>
    </row>
    <row r="122" spans="1:24" s="60" customFormat="1" ht="12.75" customHeight="1">
      <c r="A122" s="63"/>
      <c r="B122" s="63" t="s">
        <v>181</v>
      </c>
      <c r="C122" s="63"/>
      <c r="D122" s="63"/>
      <c r="E122" s="62"/>
      <c r="F122" s="62"/>
      <c r="G122" s="61">
        <v>67102.504954652963</v>
      </c>
      <c r="H122" s="61">
        <v>64870.633388946204</v>
      </c>
      <c r="I122" s="61">
        <v>14276.046266605517</v>
      </c>
      <c r="J122" s="61">
        <v>14101.034586344078</v>
      </c>
      <c r="K122" s="61"/>
      <c r="L122" s="61">
        <f t="shared" si="4"/>
        <v>21.737161870762403</v>
      </c>
      <c r="M122" s="61">
        <f t="shared" si="5"/>
        <v>98.77408858872343</v>
      </c>
      <c r="O122" s="48"/>
      <c r="P122" s="48"/>
      <c r="Q122" s="48"/>
      <c r="R122" s="48"/>
      <c r="S122" s="48"/>
      <c r="T122" s="49"/>
      <c r="U122" s="49"/>
      <c r="V122" s="50"/>
      <c r="W122" s="51"/>
      <c r="X122" s="51"/>
    </row>
    <row r="123" spans="1:24" s="60" customFormat="1" ht="12.75" customHeight="1">
      <c r="A123" s="65"/>
      <c r="B123" s="65"/>
      <c r="C123" s="62" t="s">
        <v>180</v>
      </c>
      <c r="D123" s="62"/>
      <c r="E123" s="62"/>
      <c r="F123" s="62"/>
      <c r="G123" s="61">
        <v>75</v>
      </c>
      <c r="H123" s="61">
        <v>75</v>
      </c>
      <c r="I123" s="61">
        <v>14.599772269999999</v>
      </c>
      <c r="J123" s="61">
        <v>14.599772269999999</v>
      </c>
      <c r="K123" s="61"/>
      <c r="L123" s="61">
        <f t="shared" si="4"/>
        <v>19.466363026666667</v>
      </c>
      <c r="M123" s="61">
        <f t="shared" si="5"/>
        <v>100</v>
      </c>
      <c r="O123" s="48"/>
      <c r="P123" s="48"/>
      <c r="Q123" s="48"/>
      <c r="R123" s="48"/>
      <c r="S123" s="48"/>
      <c r="T123" s="49"/>
      <c r="U123" s="49"/>
      <c r="V123" s="50"/>
      <c r="W123" s="51"/>
      <c r="X123" s="51"/>
    </row>
    <row r="124" spans="1:24" ht="12.75" customHeight="1">
      <c r="A124" s="59"/>
      <c r="B124" s="59"/>
      <c r="C124" s="59"/>
      <c r="D124" s="59" t="s">
        <v>179</v>
      </c>
      <c r="E124" s="58"/>
      <c r="F124" s="58"/>
      <c r="G124" s="56">
        <v>75</v>
      </c>
      <c r="H124" s="56">
        <v>75</v>
      </c>
      <c r="I124" s="56">
        <v>14.599772269999999</v>
      </c>
      <c r="J124" s="56">
        <v>14.599772269999999</v>
      </c>
      <c r="K124" s="64"/>
      <c r="L124" s="56">
        <f t="shared" si="4"/>
        <v>19.466363026666667</v>
      </c>
      <c r="M124" s="56">
        <f t="shared" si="5"/>
        <v>100</v>
      </c>
      <c r="O124" s="48"/>
      <c r="P124" s="48"/>
      <c r="Q124" s="48"/>
      <c r="R124" s="48"/>
      <c r="S124" s="48"/>
      <c r="T124" s="49"/>
      <c r="U124" s="49"/>
      <c r="V124" s="50"/>
      <c r="W124" s="51"/>
      <c r="X124" s="51"/>
    </row>
    <row r="125" spans="1:24" s="60" customFormat="1" ht="12.75" customHeight="1">
      <c r="A125" s="63"/>
      <c r="B125" s="63"/>
      <c r="C125" s="63" t="s">
        <v>178</v>
      </c>
      <c r="D125" s="63"/>
      <c r="E125" s="62"/>
      <c r="F125" s="62"/>
      <c r="G125" s="75">
        <v>11900.50345</v>
      </c>
      <c r="H125" s="75">
        <v>10900.503449999997</v>
      </c>
      <c r="I125" s="75">
        <v>1459.7782630000002</v>
      </c>
      <c r="J125" s="75">
        <v>1337.2288771900003</v>
      </c>
      <c r="K125" s="70"/>
      <c r="L125" s="75">
        <f t="shared" si="4"/>
        <v>12.267588220340416</v>
      </c>
      <c r="M125" s="75">
        <f t="shared" si="5"/>
        <v>91.604931453209346</v>
      </c>
      <c r="O125" s="48"/>
      <c r="P125" s="48"/>
      <c r="Q125" s="48"/>
      <c r="R125" s="48"/>
      <c r="S125" s="48"/>
      <c r="T125" s="49"/>
      <c r="U125" s="49"/>
      <c r="V125" s="50"/>
      <c r="W125" s="51"/>
      <c r="X125" s="51"/>
    </row>
    <row r="126" spans="1:24" ht="12.75" customHeight="1">
      <c r="A126" s="59"/>
      <c r="B126" s="59"/>
      <c r="C126" s="59"/>
      <c r="D126" s="59" t="s">
        <v>177</v>
      </c>
      <c r="E126" s="58"/>
      <c r="F126" s="58"/>
      <c r="G126" s="56">
        <v>11900.50345</v>
      </c>
      <c r="H126" s="56">
        <v>10900.503449999997</v>
      </c>
      <c r="I126" s="56">
        <v>1459.7782630000002</v>
      </c>
      <c r="J126" s="56">
        <v>1337.2288771900003</v>
      </c>
      <c r="K126" s="64"/>
      <c r="L126" s="56">
        <f t="shared" si="4"/>
        <v>12.267588220340416</v>
      </c>
      <c r="M126" s="56">
        <f t="shared" si="5"/>
        <v>91.604931453209346</v>
      </c>
      <c r="O126" s="48"/>
      <c r="P126" s="48"/>
      <c r="Q126" s="48"/>
      <c r="R126" s="48"/>
      <c r="S126" s="48"/>
      <c r="T126" s="49"/>
      <c r="U126" s="49"/>
      <c r="V126" s="50"/>
      <c r="W126" s="51"/>
      <c r="X126" s="51"/>
    </row>
    <row r="127" spans="1:24" s="60" customFormat="1" ht="12.75" customHeight="1">
      <c r="A127" s="63"/>
      <c r="B127" s="63"/>
      <c r="C127" s="63" t="s">
        <v>122</v>
      </c>
      <c r="D127" s="63"/>
      <c r="E127" s="62"/>
      <c r="F127" s="62"/>
      <c r="G127" s="75">
        <v>12396.190148362963</v>
      </c>
      <c r="H127" s="75">
        <v>11163.073110562966</v>
      </c>
      <c r="I127" s="75">
        <v>1671.8989015775464</v>
      </c>
      <c r="J127" s="75">
        <v>1664.2780828365651</v>
      </c>
      <c r="K127" s="70"/>
      <c r="L127" s="75">
        <f t="shared" si="4"/>
        <v>14.908780640894987</v>
      </c>
      <c r="M127" s="75">
        <f t="shared" si="5"/>
        <v>99.544181844141974</v>
      </c>
      <c r="O127" s="48"/>
      <c r="P127" s="48"/>
      <c r="Q127" s="48"/>
      <c r="R127" s="48"/>
      <c r="S127" s="48"/>
      <c r="T127" s="49"/>
      <c r="U127" s="49"/>
      <c r="V127" s="50"/>
      <c r="W127" s="51"/>
      <c r="X127" s="51"/>
    </row>
    <row r="128" spans="1:24" s="60" customFormat="1" ht="12.75" customHeight="1">
      <c r="A128" s="63"/>
      <c r="B128" s="63"/>
      <c r="C128" s="63"/>
      <c r="D128" s="63" t="s">
        <v>175</v>
      </c>
      <c r="E128" s="62"/>
      <c r="F128" s="62"/>
      <c r="G128" s="75">
        <v>12396.190148362963</v>
      </c>
      <c r="H128" s="75">
        <v>11163.073110562966</v>
      </c>
      <c r="I128" s="75">
        <v>1671.8989015775464</v>
      </c>
      <c r="J128" s="75">
        <v>1664.2780828365651</v>
      </c>
      <c r="K128" s="70"/>
      <c r="L128" s="75">
        <f t="shared" si="4"/>
        <v>14.908780640894987</v>
      </c>
      <c r="M128" s="75">
        <f t="shared" si="5"/>
        <v>99.544181844141974</v>
      </c>
      <c r="O128" s="48"/>
      <c r="P128" s="48"/>
      <c r="Q128" s="48"/>
      <c r="R128" s="48"/>
      <c r="S128" s="48"/>
      <c r="T128" s="49"/>
      <c r="U128" s="49"/>
      <c r="V128" s="50"/>
      <c r="W128" s="51"/>
      <c r="X128" s="51"/>
    </row>
    <row r="129" spans="1:24" ht="12.75" customHeight="1">
      <c r="A129" s="69"/>
      <c r="B129" s="69"/>
      <c r="C129" s="77"/>
      <c r="D129" s="58"/>
      <c r="E129" s="58" t="s">
        <v>176</v>
      </c>
      <c r="F129" s="58"/>
      <c r="G129" s="68">
        <v>3033.6074783629633</v>
      </c>
      <c r="H129" s="68">
        <v>3000.4904405629645</v>
      </c>
      <c r="I129" s="68">
        <v>937.88896772754561</v>
      </c>
      <c r="J129" s="68">
        <v>930.90555281656464</v>
      </c>
      <c r="K129" s="68"/>
      <c r="L129" s="68">
        <f t="shared" si="4"/>
        <v>31.025113102573464</v>
      </c>
      <c r="M129" s="68">
        <f t="shared" si="5"/>
        <v>99.255411338518954</v>
      </c>
      <c r="O129" s="48"/>
      <c r="P129" s="48"/>
      <c r="Q129" s="48"/>
      <c r="R129" s="48"/>
      <c r="S129" s="48"/>
      <c r="T129" s="49"/>
      <c r="U129" s="49"/>
      <c r="V129" s="50"/>
      <c r="W129" s="51"/>
      <c r="X129" s="51"/>
    </row>
    <row r="130" spans="1:24" ht="12.75" customHeight="1">
      <c r="A130" s="59"/>
      <c r="B130" s="59"/>
      <c r="C130" s="59"/>
      <c r="D130" s="59"/>
      <c r="E130" s="58" t="s">
        <v>606</v>
      </c>
      <c r="F130" s="58"/>
      <c r="G130" s="56">
        <v>9362.5826699999998</v>
      </c>
      <c r="H130" s="64">
        <v>8162.5826699999998</v>
      </c>
      <c r="I130" s="64">
        <v>734.00993384999992</v>
      </c>
      <c r="J130" s="64">
        <v>733.37253001999989</v>
      </c>
      <c r="K130" s="64"/>
      <c r="L130" s="64">
        <f t="shared" si="4"/>
        <v>8.9845648083341239</v>
      </c>
      <c r="M130" s="64">
        <f t="shared" si="5"/>
        <v>99.913161416405259</v>
      </c>
      <c r="O130" s="48"/>
      <c r="P130" s="48"/>
      <c r="Q130" s="48"/>
      <c r="R130" s="48"/>
      <c r="S130" s="48"/>
      <c r="T130" s="49"/>
      <c r="U130" s="49"/>
      <c r="V130" s="50"/>
      <c r="W130" s="51"/>
      <c r="X130" s="51"/>
    </row>
    <row r="131" spans="1:24" s="60" customFormat="1" ht="12.75" customHeight="1">
      <c r="A131" s="63"/>
      <c r="B131" s="63"/>
      <c r="C131" s="63" t="s">
        <v>166</v>
      </c>
      <c r="D131" s="63"/>
      <c r="E131" s="62"/>
      <c r="F131" s="62"/>
      <c r="G131" s="75">
        <v>42730.811356290003</v>
      </c>
      <c r="H131" s="70">
        <v>42732.056828383276</v>
      </c>
      <c r="I131" s="70">
        <v>11129.769329757975</v>
      </c>
      <c r="J131" s="70">
        <v>11084.927854047512</v>
      </c>
      <c r="K131" s="70"/>
      <c r="L131" s="70">
        <f t="shared" si="4"/>
        <v>25.940543649854774</v>
      </c>
      <c r="M131" s="70">
        <f t="shared" si="5"/>
        <v>99.59710327876634</v>
      </c>
      <c r="O131" s="48"/>
      <c r="P131" s="48"/>
      <c r="Q131" s="48"/>
      <c r="R131" s="48"/>
      <c r="S131" s="48"/>
      <c r="T131" s="49"/>
      <c r="U131" s="49"/>
      <c r="V131" s="50"/>
      <c r="W131" s="51"/>
      <c r="X131" s="51"/>
    </row>
    <row r="132" spans="1:24" s="60" customFormat="1" ht="12.75" customHeight="1">
      <c r="A132" s="63"/>
      <c r="B132" s="63"/>
      <c r="C132" s="63"/>
      <c r="D132" s="76" t="s">
        <v>175</v>
      </c>
      <c r="E132" s="76"/>
      <c r="F132" s="76"/>
      <c r="G132" s="75">
        <v>42730.811356290003</v>
      </c>
      <c r="H132" s="75">
        <v>42732.056828383276</v>
      </c>
      <c r="I132" s="75">
        <v>11129.769329757975</v>
      </c>
      <c r="J132" s="75">
        <v>11084.927854047512</v>
      </c>
      <c r="K132" s="75"/>
      <c r="L132" s="75">
        <f t="shared" si="4"/>
        <v>25.940543649854774</v>
      </c>
      <c r="M132" s="75">
        <f t="shared" si="5"/>
        <v>99.59710327876634</v>
      </c>
      <c r="O132" s="48"/>
      <c r="P132" s="48"/>
      <c r="Q132" s="48"/>
      <c r="R132" s="48"/>
      <c r="S132" s="48"/>
      <c r="T132" s="49"/>
      <c r="U132" s="49"/>
      <c r="V132" s="50"/>
      <c r="W132" s="51"/>
      <c r="X132" s="51"/>
    </row>
    <row r="133" spans="1:24" ht="12.75" customHeight="1">
      <c r="A133" s="59"/>
      <c r="B133" s="59"/>
      <c r="C133" s="59"/>
      <c r="D133" s="59"/>
      <c r="E133" s="58" t="s">
        <v>174</v>
      </c>
      <c r="F133" s="58"/>
      <c r="G133" s="56">
        <v>238.99461067999999</v>
      </c>
      <c r="H133" s="64">
        <v>239.69679186360003</v>
      </c>
      <c r="I133" s="64">
        <v>8.77210468</v>
      </c>
      <c r="J133" s="64">
        <v>8.6852822800000009</v>
      </c>
      <c r="K133" s="64"/>
      <c r="L133" s="64">
        <f t="shared" si="4"/>
        <v>3.6234453588108013</v>
      </c>
      <c r="M133" s="64">
        <f t="shared" si="5"/>
        <v>99.010244369313668</v>
      </c>
      <c r="O133" s="48"/>
      <c r="P133" s="48"/>
      <c r="Q133" s="48"/>
      <c r="R133" s="48"/>
      <c r="S133" s="48"/>
      <c r="T133" s="49"/>
      <c r="U133" s="49"/>
      <c r="V133" s="50"/>
      <c r="W133" s="51"/>
      <c r="X133" s="51"/>
    </row>
    <row r="134" spans="1:24" ht="12.75" customHeight="1">
      <c r="A134" s="59"/>
      <c r="B134" s="59"/>
      <c r="C134" s="59"/>
      <c r="D134" s="59"/>
      <c r="E134" s="58" t="s">
        <v>173</v>
      </c>
      <c r="F134" s="58"/>
      <c r="G134" s="56">
        <v>6810.1531214849992</v>
      </c>
      <c r="H134" s="64">
        <v>6810.1531214850029</v>
      </c>
      <c r="I134" s="64">
        <v>2128.255136031149</v>
      </c>
      <c r="J134" s="64">
        <v>2106.3735744846895</v>
      </c>
      <c r="K134" s="64"/>
      <c r="L134" s="64">
        <f t="shared" si="4"/>
        <v>30.92990035480112</v>
      </c>
      <c r="M134" s="64">
        <f t="shared" si="5"/>
        <v>98.971854399596793</v>
      </c>
      <c r="O134" s="48"/>
      <c r="P134" s="48"/>
      <c r="Q134" s="48"/>
      <c r="R134" s="48"/>
      <c r="S134" s="48"/>
      <c r="T134" s="49"/>
      <c r="U134" s="49"/>
      <c r="V134" s="50"/>
      <c r="W134" s="51"/>
      <c r="X134" s="51"/>
    </row>
    <row r="135" spans="1:24" ht="12.75" customHeight="1">
      <c r="A135" s="59"/>
      <c r="B135" s="59"/>
      <c r="C135" s="59"/>
      <c r="D135" s="59"/>
      <c r="E135" s="58" t="s">
        <v>72</v>
      </c>
      <c r="F135" s="58"/>
      <c r="G135" s="56">
        <v>35498.399931975</v>
      </c>
      <c r="H135" s="64">
        <v>35498.399931975007</v>
      </c>
      <c r="I135" s="64">
        <v>8991.9903996468202</v>
      </c>
      <c r="J135" s="64">
        <v>8969.2515188828111</v>
      </c>
      <c r="K135" s="64"/>
      <c r="L135" s="64">
        <f t="shared" si="4"/>
        <v>25.266636062668844</v>
      </c>
      <c r="M135" s="64">
        <f t="shared" si="5"/>
        <v>99.747120717956932</v>
      </c>
      <c r="O135" s="48"/>
      <c r="P135" s="48"/>
      <c r="Q135" s="48"/>
      <c r="R135" s="48"/>
      <c r="S135" s="48"/>
      <c r="T135" s="49"/>
      <c r="U135" s="49"/>
      <c r="V135" s="50"/>
      <c r="W135" s="51"/>
      <c r="X135" s="51"/>
    </row>
    <row r="136" spans="1:24" ht="12.75" customHeight="1">
      <c r="A136" s="59"/>
      <c r="B136" s="59"/>
      <c r="C136" s="59"/>
      <c r="D136" s="59"/>
      <c r="E136" s="58" t="s">
        <v>172</v>
      </c>
      <c r="F136" s="58"/>
      <c r="G136" s="56">
        <v>183.26369215</v>
      </c>
      <c r="H136" s="64">
        <v>183.8069830597</v>
      </c>
      <c r="I136" s="64">
        <v>0.75168940000000006</v>
      </c>
      <c r="J136" s="64">
        <v>0.61747839999999998</v>
      </c>
      <c r="K136" s="64"/>
      <c r="L136" s="64">
        <f t="shared" si="4"/>
        <v>0.33593848814734351</v>
      </c>
      <c r="M136" s="64">
        <f t="shared" ref="M136:M167" si="6">IFERROR(+J136/I136*100,"n.a.")</f>
        <v>82.145418041015333</v>
      </c>
      <c r="O136" s="48"/>
      <c r="P136" s="48"/>
      <c r="Q136" s="48"/>
      <c r="R136" s="48"/>
      <c r="S136" s="48"/>
      <c r="T136" s="49"/>
      <c r="U136" s="49"/>
      <c r="V136" s="50"/>
      <c r="W136" s="51"/>
      <c r="X136" s="51"/>
    </row>
    <row r="137" spans="1:24" s="60" customFormat="1" ht="12.75" customHeight="1">
      <c r="A137" s="63"/>
      <c r="B137" s="63" t="s">
        <v>171</v>
      </c>
      <c r="C137" s="63"/>
      <c r="D137" s="63"/>
      <c r="E137" s="62"/>
      <c r="F137" s="62"/>
      <c r="G137" s="61">
        <v>31983.874643409999</v>
      </c>
      <c r="H137" s="61">
        <v>31983.874643410007</v>
      </c>
      <c r="I137" s="61">
        <v>12575.334592591902</v>
      </c>
      <c r="J137" s="61">
        <v>9559.4199893971418</v>
      </c>
      <c r="K137" s="61"/>
      <c r="L137" s="61">
        <f t="shared" ref="L137:L197" si="7">IFERROR(+J137/H137*100,"n.a.")</f>
        <v>29.888248675232898</v>
      </c>
      <c r="M137" s="61">
        <f t="shared" si="6"/>
        <v>76.017221800432822</v>
      </c>
      <c r="O137" s="48"/>
      <c r="P137" s="48"/>
      <c r="Q137" s="48"/>
      <c r="R137" s="48"/>
      <c r="S137" s="48"/>
      <c r="T137" s="49"/>
      <c r="U137" s="49"/>
      <c r="V137" s="50"/>
      <c r="W137" s="51"/>
      <c r="X137" s="51"/>
    </row>
    <row r="138" spans="1:24" s="60" customFormat="1" ht="12.75" customHeight="1">
      <c r="A138" s="65"/>
      <c r="B138" s="65"/>
      <c r="C138" s="62" t="s">
        <v>134</v>
      </c>
      <c r="D138" s="62"/>
      <c r="E138" s="62"/>
      <c r="F138" s="62"/>
      <c r="G138" s="61">
        <v>2964.3475920000001</v>
      </c>
      <c r="H138" s="61">
        <v>2964.3475920000014</v>
      </c>
      <c r="I138" s="61">
        <v>2788.635340100001</v>
      </c>
      <c r="J138" s="61">
        <v>59.353858129999992</v>
      </c>
      <c r="K138" s="61"/>
      <c r="L138" s="61">
        <f t="shared" si="7"/>
        <v>2.0022570325484277</v>
      </c>
      <c r="M138" s="61">
        <f t="shared" si="6"/>
        <v>2.1284194916597285</v>
      </c>
      <c r="O138" s="48"/>
      <c r="P138" s="48"/>
      <c r="Q138" s="48"/>
      <c r="R138" s="48"/>
      <c r="S138" s="48"/>
      <c r="T138" s="49"/>
      <c r="U138" s="49"/>
      <c r="V138" s="50"/>
      <c r="W138" s="51"/>
      <c r="X138" s="51"/>
    </row>
    <row r="139" spans="1:24" s="60" customFormat="1" ht="12.75" customHeight="1">
      <c r="A139" s="63"/>
      <c r="B139" s="63"/>
      <c r="C139" s="63"/>
      <c r="D139" s="63" t="s">
        <v>170</v>
      </c>
      <c r="E139" s="62"/>
      <c r="F139" s="62"/>
      <c r="G139" s="75">
        <v>60</v>
      </c>
      <c r="H139" s="70">
        <v>60</v>
      </c>
      <c r="I139" s="70">
        <v>1.4349063999999998</v>
      </c>
      <c r="J139" s="70">
        <v>1.2669063999999999</v>
      </c>
      <c r="K139" s="70"/>
      <c r="L139" s="70">
        <f t="shared" si="7"/>
        <v>2.1115106666666663</v>
      </c>
      <c r="M139" s="70">
        <f t="shared" si="6"/>
        <v>88.291919249924604</v>
      </c>
      <c r="O139" s="48"/>
      <c r="P139" s="48"/>
      <c r="Q139" s="48"/>
      <c r="R139" s="48"/>
      <c r="S139" s="48"/>
      <c r="T139" s="49"/>
      <c r="U139" s="49"/>
      <c r="V139" s="50"/>
      <c r="W139" s="51"/>
      <c r="X139" s="51"/>
    </row>
    <row r="140" spans="1:24" ht="12.75" customHeight="1">
      <c r="A140" s="69"/>
      <c r="B140" s="69"/>
      <c r="C140" s="58"/>
      <c r="D140" s="58"/>
      <c r="E140" s="58" t="s">
        <v>169</v>
      </c>
      <c r="F140" s="58"/>
      <c r="G140" s="68">
        <v>60</v>
      </c>
      <c r="H140" s="68">
        <v>60</v>
      </c>
      <c r="I140" s="68">
        <v>1.4349063999999998</v>
      </c>
      <c r="J140" s="68">
        <v>1.2669063999999999</v>
      </c>
      <c r="K140" s="68"/>
      <c r="L140" s="68">
        <f t="shared" si="7"/>
        <v>2.1115106666666663</v>
      </c>
      <c r="M140" s="68">
        <f t="shared" si="6"/>
        <v>88.291919249924604</v>
      </c>
      <c r="O140" s="48"/>
      <c r="P140" s="48"/>
      <c r="Q140" s="48"/>
      <c r="R140" s="48"/>
      <c r="S140" s="48"/>
      <c r="T140" s="49"/>
      <c r="U140" s="49"/>
      <c r="V140" s="50"/>
      <c r="W140" s="51"/>
      <c r="X140" s="51"/>
    </row>
    <row r="141" spans="1:24" s="60" customFormat="1" ht="12.75" customHeight="1">
      <c r="A141" s="63"/>
      <c r="B141" s="63"/>
      <c r="C141" s="63"/>
      <c r="D141" s="63" t="s">
        <v>168</v>
      </c>
      <c r="E141" s="62"/>
      <c r="F141" s="62"/>
      <c r="G141" s="75">
        <v>2904.3475920000001</v>
      </c>
      <c r="H141" s="70">
        <v>2904.3475920000014</v>
      </c>
      <c r="I141" s="70">
        <v>2787.2004337000008</v>
      </c>
      <c r="J141" s="70">
        <v>58.086951729999996</v>
      </c>
      <c r="K141" s="70"/>
      <c r="L141" s="70">
        <f t="shared" si="7"/>
        <v>1.9999999962125734</v>
      </c>
      <c r="M141" s="70">
        <f t="shared" si="6"/>
        <v>2.0840608026488332</v>
      </c>
      <c r="O141" s="48"/>
      <c r="P141" s="48"/>
      <c r="Q141" s="48"/>
      <c r="R141" s="48"/>
      <c r="S141" s="48"/>
      <c r="T141" s="49"/>
      <c r="U141" s="49"/>
      <c r="V141" s="50"/>
      <c r="W141" s="51"/>
      <c r="X141" s="51"/>
    </row>
    <row r="142" spans="1:24" ht="12.75" customHeight="1">
      <c r="A142" s="59"/>
      <c r="B142" s="59"/>
      <c r="C142" s="59"/>
      <c r="D142" s="59"/>
      <c r="E142" s="58" t="s">
        <v>167</v>
      </c>
      <c r="F142" s="58"/>
      <c r="G142" s="56">
        <v>2904.3475920000001</v>
      </c>
      <c r="H142" s="64">
        <v>2904.3475920000014</v>
      </c>
      <c r="I142" s="64">
        <v>2787.2004337000008</v>
      </c>
      <c r="J142" s="64">
        <v>58.086951729999996</v>
      </c>
      <c r="K142" s="64"/>
      <c r="L142" s="64">
        <f t="shared" si="7"/>
        <v>1.9999999962125734</v>
      </c>
      <c r="M142" s="64">
        <f t="shared" si="6"/>
        <v>2.0840608026488332</v>
      </c>
      <c r="O142" s="48"/>
      <c r="P142" s="48"/>
      <c r="Q142" s="48"/>
      <c r="R142" s="48"/>
      <c r="S142" s="48"/>
      <c r="T142" s="49"/>
      <c r="U142" s="49"/>
      <c r="V142" s="50"/>
      <c r="W142" s="51"/>
      <c r="X142" s="51"/>
    </row>
    <row r="143" spans="1:24" s="60" customFormat="1" ht="12.75" customHeight="1">
      <c r="A143" s="63"/>
      <c r="B143" s="63"/>
      <c r="C143" s="63" t="s">
        <v>166</v>
      </c>
      <c r="D143" s="63"/>
      <c r="E143" s="62"/>
      <c r="F143" s="62"/>
      <c r="G143" s="61">
        <v>29019.527051410001</v>
      </c>
      <c r="H143" s="61">
        <v>29019.527051410005</v>
      </c>
      <c r="I143" s="61">
        <v>9786.6992524919006</v>
      </c>
      <c r="J143" s="61">
        <v>9500.0661312671418</v>
      </c>
      <c r="K143" s="61"/>
      <c r="L143" s="61">
        <f t="shared" si="7"/>
        <v>32.736805511809855</v>
      </c>
      <c r="M143" s="61">
        <f t="shared" si="6"/>
        <v>97.071197205209145</v>
      </c>
      <c r="O143" s="48"/>
      <c r="P143" s="48"/>
      <c r="Q143" s="48"/>
      <c r="R143" s="48"/>
      <c r="S143" s="48"/>
      <c r="T143" s="49"/>
      <c r="U143" s="49"/>
      <c r="V143" s="50"/>
      <c r="W143" s="51"/>
      <c r="X143" s="51"/>
    </row>
    <row r="144" spans="1:24" ht="12.75" customHeight="1">
      <c r="A144" s="69"/>
      <c r="B144" s="69"/>
      <c r="C144" s="58"/>
      <c r="D144" s="58" t="s">
        <v>165</v>
      </c>
      <c r="E144" s="58"/>
      <c r="F144" s="58"/>
      <c r="G144" s="68">
        <v>2056.8799990000002</v>
      </c>
      <c r="H144" s="68">
        <v>2056.8799990000002</v>
      </c>
      <c r="I144" s="68">
        <v>1360.5462649400001</v>
      </c>
      <c r="J144" s="68">
        <v>1160.5462649400001</v>
      </c>
      <c r="K144" s="68"/>
      <c r="L144" s="68">
        <f t="shared" si="7"/>
        <v>56.422653023230652</v>
      </c>
      <c r="M144" s="68">
        <f t="shared" si="6"/>
        <v>85.300022119510942</v>
      </c>
      <c r="O144" s="48"/>
      <c r="P144" s="48"/>
      <c r="Q144" s="48"/>
      <c r="R144" s="48"/>
      <c r="S144" s="48"/>
      <c r="T144" s="49"/>
      <c r="U144" s="49"/>
      <c r="V144" s="50"/>
      <c r="W144" s="51"/>
      <c r="X144" s="51"/>
    </row>
    <row r="145" spans="1:24" ht="12.75" customHeight="1">
      <c r="A145" s="59"/>
      <c r="B145" s="59"/>
      <c r="C145" s="59"/>
      <c r="D145" s="58" t="s">
        <v>164</v>
      </c>
      <c r="E145" s="58"/>
      <c r="F145" s="58"/>
      <c r="G145" s="57">
        <v>26962.64705241</v>
      </c>
      <c r="H145" s="64">
        <v>26962.647052410004</v>
      </c>
      <c r="I145" s="64">
        <v>8426.1529875519009</v>
      </c>
      <c r="J145" s="64">
        <v>8339.5198663271422</v>
      </c>
      <c r="K145" s="64"/>
      <c r="L145" s="64">
        <f t="shared" si="7"/>
        <v>30.929900354801141</v>
      </c>
      <c r="M145" s="64">
        <f t="shared" si="6"/>
        <v>98.971854399596793</v>
      </c>
      <c r="O145" s="48"/>
      <c r="P145" s="48"/>
      <c r="Q145" s="48"/>
      <c r="R145" s="48"/>
      <c r="S145" s="48"/>
      <c r="T145" s="49"/>
      <c r="U145" s="49"/>
      <c r="V145" s="50"/>
      <c r="W145" s="51"/>
      <c r="X145" s="51"/>
    </row>
    <row r="146" spans="1:24" s="60" customFormat="1" ht="12.75" customHeight="1">
      <c r="A146" s="74" t="s">
        <v>161</v>
      </c>
      <c r="B146" s="74"/>
      <c r="C146" s="74"/>
      <c r="D146" s="74"/>
      <c r="E146" s="74"/>
      <c r="F146" s="74"/>
      <c r="G146" s="72">
        <v>70242.18043180785</v>
      </c>
      <c r="H146" s="72">
        <v>65643.205924911745</v>
      </c>
      <c r="I146" s="72">
        <v>16408.419866256711</v>
      </c>
      <c r="J146" s="72">
        <v>15550.754852884133</v>
      </c>
      <c r="K146" s="73"/>
      <c r="L146" s="72">
        <f t="shared" si="7"/>
        <v>23.689816232730013</v>
      </c>
      <c r="M146" s="72">
        <f t="shared" si="6"/>
        <v>94.773018850301767</v>
      </c>
      <c r="O146" s="48"/>
      <c r="P146" s="48"/>
      <c r="Q146" s="48"/>
      <c r="R146" s="48"/>
      <c r="S146" s="48"/>
      <c r="T146" s="49"/>
      <c r="U146" s="49"/>
      <c r="V146" s="50"/>
      <c r="W146" s="51"/>
      <c r="X146" s="51"/>
    </row>
    <row r="147" spans="1:24" s="60" customFormat="1" ht="12.75" customHeight="1">
      <c r="A147" s="63"/>
      <c r="B147" s="63" t="s">
        <v>163</v>
      </c>
      <c r="C147" s="63"/>
      <c r="D147" s="63"/>
      <c r="E147" s="62"/>
      <c r="F147" s="62"/>
      <c r="G147" s="71">
        <v>70242.18043180785</v>
      </c>
      <c r="H147" s="70">
        <v>65643.205924911745</v>
      </c>
      <c r="I147" s="70">
        <v>16408.419866256711</v>
      </c>
      <c r="J147" s="70">
        <v>15550.754852884133</v>
      </c>
      <c r="K147" s="70"/>
      <c r="L147" s="70">
        <f t="shared" si="7"/>
        <v>23.689816232730013</v>
      </c>
      <c r="M147" s="70">
        <f t="shared" si="6"/>
        <v>94.773018850301767</v>
      </c>
      <c r="O147" s="48"/>
      <c r="P147" s="48"/>
      <c r="Q147" s="48"/>
      <c r="R147" s="48"/>
      <c r="S147" s="48"/>
      <c r="T147" s="49"/>
      <c r="U147" s="49"/>
      <c r="V147" s="50"/>
      <c r="W147" s="51"/>
      <c r="X147" s="51"/>
    </row>
    <row r="148" spans="1:24" s="60" customFormat="1" ht="12.75" customHeight="1">
      <c r="A148" s="65"/>
      <c r="B148" s="65"/>
      <c r="C148" s="62" t="s">
        <v>162</v>
      </c>
      <c r="D148" s="62"/>
      <c r="E148" s="62"/>
      <c r="F148" s="62"/>
      <c r="G148" s="61">
        <v>15991.758600530919</v>
      </c>
      <c r="H148" s="61">
        <v>12588.860517945017</v>
      </c>
      <c r="I148" s="61">
        <v>2729.2429532632623</v>
      </c>
      <c r="J148" s="61">
        <v>2011.7750586890793</v>
      </c>
      <c r="K148" s="61"/>
      <c r="L148" s="61">
        <f t="shared" si="7"/>
        <v>15.98059693982119</v>
      </c>
      <c r="M148" s="61">
        <f t="shared" si="6"/>
        <v>73.711834861886103</v>
      </c>
      <c r="O148" s="48"/>
      <c r="P148" s="48"/>
      <c r="Q148" s="48"/>
      <c r="R148" s="48"/>
      <c r="S148" s="48"/>
      <c r="T148" s="49"/>
      <c r="U148" s="49"/>
      <c r="V148" s="50"/>
      <c r="W148" s="51"/>
      <c r="X148" s="51"/>
    </row>
    <row r="149" spans="1:24" s="60" customFormat="1" ht="12.75" customHeight="1">
      <c r="A149" s="63"/>
      <c r="B149" s="63"/>
      <c r="C149" s="63"/>
      <c r="D149" s="63" t="s">
        <v>161</v>
      </c>
      <c r="E149" s="62"/>
      <c r="F149" s="62"/>
      <c r="G149" s="61">
        <v>15991.758600530919</v>
      </c>
      <c r="H149" s="61">
        <v>12588.860517945017</v>
      </c>
      <c r="I149" s="61">
        <v>2729.2429532632623</v>
      </c>
      <c r="J149" s="61">
        <v>2011.7750586890793</v>
      </c>
      <c r="K149" s="61"/>
      <c r="L149" s="61">
        <f t="shared" si="7"/>
        <v>15.98059693982119</v>
      </c>
      <c r="M149" s="61">
        <f t="shared" si="6"/>
        <v>73.711834861886103</v>
      </c>
      <c r="O149" s="48"/>
      <c r="P149" s="48"/>
      <c r="Q149" s="48"/>
      <c r="R149" s="48"/>
      <c r="S149" s="48"/>
      <c r="T149" s="49"/>
      <c r="U149" s="49"/>
      <c r="V149" s="50"/>
      <c r="W149" s="51"/>
      <c r="X149" s="51"/>
    </row>
    <row r="150" spans="1:24" ht="12.75" customHeight="1">
      <c r="A150" s="59"/>
      <c r="B150" s="59"/>
      <c r="C150" s="59"/>
      <c r="D150" s="59"/>
      <c r="E150" s="58" t="s">
        <v>160</v>
      </c>
      <c r="F150" s="58"/>
      <c r="G150" s="57">
        <v>12385.000000224783</v>
      </c>
      <c r="H150" s="56">
        <v>9765.0547250613381</v>
      </c>
      <c r="I150" s="56">
        <v>1839.7746666436587</v>
      </c>
      <c r="J150" s="56">
        <v>1126.5247197038343</v>
      </c>
      <c r="K150" s="56"/>
      <c r="L150" s="56">
        <f t="shared" si="7"/>
        <v>11.536286804544847</v>
      </c>
      <c r="M150" s="56">
        <f t="shared" si="6"/>
        <v>61.231668210704193</v>
      </c>
      <c r="O150" s="48"/>
      <c r="P150" s="48"/>
      <c r="Q150" s="48"/>
      <c r="R150" s="48"/>
      <c r="S150" s="48"/>
      <c r="T150" s="49"/>
      <c r="U150" s="49"/>
      <c r="V150" s="50"/>
      <c r="W150" s="51"/>
      <c r="X150" s="51"/>
    </row>
    <row r="151" spans="1:24" ht="12.75" customHeight="1">
      <c r="A151" s="69"/>
      <c r="B151" s="69"/>
      <c r="C151" s="58"/>
      <c r="D151" s="58"/>
      <c r="E151" s="58" t="s">
        <v>159</v>
      </c>
      <c r="F151" s="58"/>
      <c r="G151" s="68">
        <v>3606.7586003061137</v>
      </c>
      <c r="H151" s="68">
        <v>2823.8057928836633</v>
      </c>
      <c r="I151" s="68">
        <v>889.4682866196016</v>
      </c>
      <c r="J151" s="68">
        <v>885.25033898524327</v>
      </c>
      <c r="K151" s="68"/>
      <c r="L151" s="68">
        <f t="shared" si="7"/>
        <v>31.349547522573353</v>
      </c>
      <c r="M151" s="68">
        <f t="shared" si="6"/>
        <v>99.525789991862609</v>
      </c>
      <c r="O151" s="48"/>
      <c r="P151" s="48"/>
      <c r="Q151" s="48"/>
      <c r="R151" s="48"/>
      <c r="S151" s="48"/>
      <c r="T151" s="49"/>
      <c r="U151" s="49"/>
      <c r="V151" s="50"/>
      <c r="W151" s="51"/>
      <c r="X151" s="51"/>
    </row>
    <row r="152" spans="1:24" s="60" customFormat="1" ht="12.75" customHeight="1">
      <c r="A152" s="63"/>
      <c r="B152" s="63"/>
      <c r="C152" s="63" t="s">
        <v>158</v>
      </c>
      <c r="D152" s="63"/>
      <c r="E152" s="62"/>
      <c r="F152" s="62"/>
      <c r="G152" s="61">
        <v>11483.564597659999</v>
      </c>
      <c r="H152" s="61">
        <v>10287.488173349806</v>
      </c>
      <c r="I152" s="61">
        <v>1433.6222181273999</v>
      </c>
      <c r="J152" s="61">
        <v>1293.425099329</v>
      </c>
      <c r="K152" s="61"/>
      <c r="L152" s="61">
        <f t="shared" si="7"/>
        <v>12.57279792242848</v>
      </c>
      <c r="M152" s="61">
        <f t="shared" si="6"/>
        <v>90.220776643547993</v>
      </c>
      <c r="O152" s="48"/>
      <c r="P152" s="48"/>
      <c r="Q152" s="48"/>
      <c r="R152" s="48"/>
      <c r="S152" s="48"/>
      <c r="T152" s="49"/>
      <c r="U152" s="49"/>
      <c r="V152" s="50"/>
      <c r="W152" s="51"/>
      <c r="X152" s="51"/>
    </row>
    <row r="153" spans="1:24" ht="12.75" customHeight="1">
      <c r="A153" s="59"/>
      <c r="B153" s="59"/>
      <c r="C153" s="59"/>
      <c r="D153" s="59" t="s">
        <v>157</v>
      </c>
      <c r="E153" s="58"/>
      <c r="F153" s="58"/>
      <c r="G153" s="57">
        <v>228.07959099999999</v>
      </c>
      <c r="H153" s="56">
        <v>228.07959099999999</v>
      </c>
      <c r="I153" s="56">
        <v>50.713096</v>
      </c>
      <c r="J153" s="56">
        <v>42.331461010000005</v>
      </c>
      <c r="K153" s="56"/>
      <c r="L153" s="56">
        <f t="shared" si="7"/>
        <v>18.559951297878293</v>
      </c>
      <c r="M153" s="56">
        <f t="shared" si="6"/>
        <v>83.472444691603926</v>
      </c>
      <c r="O153" s="48"/>
      <c r="P153" s="48"/>
      <c r="Q153" s="48"/>
      <c r="R153" s="48"/>
      <c r="S153" s="48"/>
      <c r="T153" s="49"/>
      <c r="U153" s="49"/>
      <c r="V153" s="50"/>
      <c r="W153" s="51"/>
      <c r="X153" s="51"/>
    </row>
    <row r="154" spans="1:24" ht="12.75" customHeight="1">
      <c r="A154" s="59"/>
      <c r="B154" s="59"/>
      <c r="C154" s="59"/>
      <c r="D154" s="59" t="s">
        <v>156</v>
      </c>
      <c r="E154" s="58"/>
      <c r="F154" s="58"/>
      <c r="G154" s="57">
        <v>6746.2641183200003</v>
      </c>
      <c r="H154" s="56">
        <v>6668.3528828299995</v>
      </c>
      <c r="I154" s="56">
        <v>1115.1389134392</v>
      </c>
      <c r="J154" s="56">
        <v>988.57394342119983</v>
      </c>
      <c r="K154" s="56"/>
      <c r="L154" s="56">
        <f t="shared" si="7"/>
        <v>14.824859463670981</v>
      </c>
      <c r="M154" s="56">
        <f t="shared" si="6"/>
        <v>88.650295627505173</v>
      </c>
      <c r="O154" s="48"/>
      <c r="P154" s="48"/>
      <c r="Q154" s="48"/>
      <c r="R154" s="48"/>
      <c r="S154" s="48"/>
      <c r="T154" s="49"/>
      <c r="U154" s="49"/>
      <c r="V154" s="50"/>
      <c r="W154" s="51"/>
      <c r="X154" s="51"/>
    </row>
    <row r="155" spans="1:24" ht="12.75" customHeight="1">
      <c r="A155" s="59"/>
      <c r="B155" s="59"/>
      <c r="C155" s="59"/>
      <c r="D155" s="59" t="s">
        <v>155</v>
      </c>
      <c r="E155" s="58"/>
      <c r="F155" s="58"/>
      <c r="G155" s="57">
        <v>113.37328268</v>
      </c>
      <c r="H155" s="56">
        <v>121.37328268</v>
      </c>
      <c r="I155" s="56">
        <v>34.312819690800005</v>
      </c>
      <c r="J155" s="56">
        <v>29.062793468799995</v>
      </c>
      <c r="K155" s="56"/>
      <c r="L155" s="56">
        <f t="shared" si="7"/>
        <v>23.944967810934052</v>
      </c>
      <c r="M155" s="56">
        <f t="shared" si="6"/>
        <v>84.699519685910118</v>
      </c>
      <c r="O155" s="48"/>
      <c r="P155" s="48"/>
      <c r="Q155" s="48"/>
      <c r="R155" s="48"/>
      <c r="S155" s="48"/>
      <c r="T155" s="49"/>
      <c r="U155" s="49"/>
      <c r="V155" s="50"/>
      <c r="W155" s="51"/>
      <c r="X155" s="51"/>
    </row>
    <row r="156" spans="1:24" ht="12.75" customHeight="1">
      <c r="A156" s="59"/>
      <c r="B156" s="59"/>
      <c r="C156" s="59"/>
      <c r="D156" s="59" t="s">
        <v>154</v>
      </c>
      <c r="E156" s="58"/>
      <c r="F156" s="58"/>
      <c r="G156" s="57">
        <v>4395.8476056600002</v>
      </c>
      <c r="H156" s="56">
        <v>3269.6824168397998</v>
      </c>
      <c r="I156" s="56">
        <v>233.45738899739999</v>
      </c>
      <c r="J156" s="56">
        <v>233.456901429</v>
      </c>
      <c r="K156" s="56"/>
      <c r="L156" s="56">
        <f t="shared" si="7"/>
        <v>7.1400482269051633</v>
      </c>
      <c r="M156" s="56">
        <f t="shared" si="6"/>
        <v>99.999791153151293</v>
      </c>
      <c r="O156" s="48"/>
      <c r="P156" s="48"/>
      <c r="Q156" s="48"/>
      <c r="R156" s="48"/>
      <c r="S156" s="48"/>
      <c r="T156" s="49"/>
      <c r="U156" s="49"/>
      <c r="V156" s="50"/>
      <c r="W156" s="51"/>
      <c r="X156" s="51"/>
    </row>
    <row r="157" spans="1:24" s="60" customFormat="1" ht="12.75" customHeight="1">
      <c r="A157" s="63"/>
      <c r="B157" s="63"/>
      <c r="C157" s="63" t="s">
        <v>153</v>
      </c>
      <c r="D157" s="63"/>
      <c r="E157" s="62"/>
      <c r="F157" s="62"/>
      <c r="G157" s="61">
        <v>42766.857233616967</v>
      </c>
      <c r="H157" s="61">
        <v>42766.857233616967</v>
      </c>
      <c r="I157" s="61">
        <v>12245.554694866047</v>
      </c>
      <c r="J157" s="61">
        <v>12245.554694866047</v>
      </c>
      <c r="K157" s="61"/>
      <c r="L157" s="61">
        <f t="shared" si="7"/>
        <v>28.633281674110027</v>
      </c>
      <c r="M157" s="61">
        <f t="shared" si="6"/>
        <v>100</v>
      </c>
      <c r="O157" s="48"/>
      <c r="P157" s="48"/>
      <c r="Q157" s="48"/>
      <c r="R157" s="48"/>
      <c r="S157" s="48"/>
      <c r="T157" s="49"/>
      <c r="U157" s="49"/>
      <c r="V157" s="50"/>
      <c r="W157" s="51"/>
      <c r="X157" s="51"/>
    </row>
    <row r="158" spans="1:24" ht="12.75" customHeight="1">
      <c r="A158" s="69"/>
      <c r="B158" s="69"/>
      <c r="C158" s="58"/>
      <c r="D158" s="58" t="s">
        <v>153</v>
      </c>
      <c r="E158" s="58"/>
      <c r="F158" s="58"/>
      <c r="G158" s="68">
        <v>42766.857233616967</v>
      </c>
      <c r="H158" s="68">
        <v>42766.857233616967</v>
      </c>
      <c r="I158" s="68">
        <v>12245.554694866047</v>
      </c>
      <c r="J158" s="68">
        <v>12245.554694866047</v>
      </c>
      <c r="K158" s="68"/>
      <c r="L158" s="68">
        <f t="shared" si="7"/>
        <v>28.633281674110027</v>
      </c>
      <c r="M158" s="68">
        <f t="shared" si="6"/>
        <v>100</v>
      </c>
      <c r="O158" s="48"/>
      <c r="P158" s="48"/>
      <c r="Q158" s="48"/>
      <c r="R158" s="48"/>
      <c r="S158" s="48"/>
      <c r="T158" s="49"/>
      <c r="U158" s="49"/>
      <c r="V158" s="50"/>
      <c r="W158" s="51"/>
      <c r="X158" s="51"/>
    </row>
    <row r="159" spans="1:24" s="60" customFormat="1" ht="12.75" customHeight="1">
      <c r="A159" s="74" t="s">
        <v>151</v>
      </c>
      <c r="B159" s="74"/>
      <c r="C159" s="74"/>
      <c r="D159" s="74"/>
      <c r="E159" s="74"/>
      <c r="F159" s="74"/>
      <c r="G159" s="72">
        <v>48189.079471852463</v>
      </c>
      <c r="H159" s="72">
        <v>43663.296603874602</v>
      </c>
      <c r="I159" s="72">
        <v>9760.8538573698625</v>
      </c>
      <c r="J159" s="72">
        <v>9760.7715344309472</v>
      </c>
      <c r="K159" s="73"/>
      <c r="L159" s="72">
        <f t="shared" si="7"/>
        <v>22.354637174978663</v>
      </c>
      <c r="M159" s="72">
        <f t="shared" si="6"/>
        <v>99.999156601050302</v>
      </c>
      <c r="O159" s="48"/>
      <c r="P159" s="48"/>
      <c r="Q159" s="48"/>
      <c r="R159" s="48"/>
      <c r="S159" s="48"/>
      <c r="T159" s="49"/>
      <c r="U159" s="49"/>
      <c r="V159" s="50"/>
      <c r="W159" s="51"/>
      <c r="X159" s="51"/>
    </row>
    <row r="160" spans="1:24" s="60" customFormat="1" ht="12.75" customHeight="1">
      <c r="A160" s="63"/>
      <c r="B160" s="63" t="s">
        <v>152</v>
      </c>
      <c r="C160" s="63"/>
      <c r="D160" s="63"/>
      <c r="E160" s="62"/>
      <c r="F160" s="62"/>
      <c r="G160" s="71">
        <v>48189.079471852463</v>
      </c>
      <c r="H160" s="75">
        <v>43663.296603874602</v>
      </c>
      <c r="I160" s="75">
        <v>9760.8538573698625</v>
      </c>
      <c r="J160" s="75">
        <v>9760.7715344309472</v>
      </c>
      <c r="K160" s="75"/>
      <c r="L160" s="75">
        <f t="shared" si="7"/>
        <v>22.354637174978663</v>
      </c>
      <c r="M160" s="75">
        <f t="shared" si="6"/>
        <v>99.999156601050302</v>
      </c>
      <c r="O160" s="48"/>
      <c r="P160" s="48"/>
      <c r="Q160" s="48"/>
      <c r="R160" s="48"/>
      <c r="S160" s="48"/>
      <c r="T160" s="49"/>
      <c r="U160" s="49"/>
      <c r="V160" s="50"/>
      <c r="W160" s="51"/>
      <c r="X160" s="51"/>
    </row>
    <row r="161" spans="1:24" s="60" customFormat="1" ht="12.75" customHeight="1">
      <c r="A161" s="63"/>
      <c r="B161" s="63"/>
      <c r="C161" s="63" t="s">
        <v>151</v>
      </c>
      <c r="D161" s="63"/>
      <c r="E161" s="62"/>
      <c r="F161" s="62"/>
      <c r="G161" s="61">
        <v>37637.77947185246</v>
      </c>
      <c r="H161" s="61">
        <v>33111.996603874613</v>
      </c>
      <c r="I161" s="61">
        <v>7474.8338573698629</v>
      </c>
      <c r="J161" s="61">
        <v>7474.7515344309495</v>
      </c>
      <c r="K161" s="61"/>
      <c r="L161" s="61">
        <f t="shared" si="7"/>
        <v>22.574149254280513</v>
      </c>
      <c r="M161" s="61">
        <f t="shared" si="6"/>
        <v>99.998898665301667</v>
      </c>
      <c r="O161" s="48"/>
      <c r="P161" s="48"/>
      <c r="Q161" s="48"/>
      <c r="R161" s="48"/>
      <c r="S161" s="48"/>
      <c r="T161" s="49"/>
      <c r="U161" s="49"/>
      <c r="V161" s="50"/>
      <c r="W161" s="51"/>
      <c r="X161" s="51"/>
    </row>
    <row r="162" spans="1:24" s="60" customFormat="1" ht="12.75" customHeight="1">
      <c r="A162" s="63"/>
      <c r="B162" s="63"/>
      <c r="C162" s="63"/>
      <c r="D162" s="63" t="s">
        <v>150</v>
      </c>
      <c r="E162" s="62"/>
      <c r="F162" s="62"/>
      <c r="G162" s="71">
        <v>37637.77947185246</v>
      </c>
      <c r="H162" s="75">
        <v>33111.996603874613</v>
      </c>
      <c r="I162" s="75">
        <v>7474.8338573698629</v>
      </c>
      <c r="J162" s="75">
        <v>7474.7515344309495</v>
      </c>
      <c r="K162" s="75"/>
      <c r="L162" s="75">
        <f t="shared" si="7"/>
        <v>22.574149254280513</v>
      </c>
      <c r="M162" s="75">
        <f t="shared" si="6"/>
        <v>99.998898665301667</v>
      </c>
      <c r="O162" s="48"/>
      <c r="P162" s="48"/>
      <c r="Q162" s="48"/>
      <c r="R162" s="48"/>
      <c r="S162" s="48"/>
      <c r="T162" s="49"/>
      <c r="U162" s="49"/>
      <c r="V162" s="50"/>
      <c r="W162" s="51"/>
      <c r="X162" s="51"/>
    </row>
    <row r="163" spans="1:24" ht="12.75" customHeight="1">
      <c r="A163" s="59"/>
      <c r="B163" s="59"/>
      <c r="C163" s="59"/>
      <c r="D163" s="59"/>
      <c r="E163" s="58" t="s">
        <v>149</v>
      </c>
      <c r="F163" s="58"/>
      <c r="G163" s="68">
        <v>534.435730891459</v>
      </c>
      <c r="H163" s="68">
        <v>479.40293088145864</v>
      </c>
      <c r="I163" s="68">
        <v>51.606088531646591</v>
      </c>
      <c r="J163" s="68">
        <v>51.523765592732978</v>
      </c>
      <c r="K163" s="68"/>
      <c r="L163" s="68">
        <f t="shared" si="7"/>
        <v>10.747486565841042</v>
      </c>
      <c r="M163" s="68">
        <f t="shared" si="6"/>
        <v>99.840478243447706</v>
      </c>
      <c r="O163" s="48"/>
      <c r="P163" s="48"/>
      <c r="Q163" s="48"/>
      <c r="R163" s="48"/>
      <c r="S163" s="48"/>
      <c r="T163" s="49"/>
      <c r="U163" s="49"/>
      <c r="V163" s="50"/>
      <c r="W163" s="51"/>
      <c r="X163" s="51"/>
    </row>
    <row r="164" spans="1:24" s="60" customFormat="1" ht="12.75" customHeight="1">
      <c r="A164" s="63"/>
      <c r="B164" s="63"/>
      <c r="C164" s="63"/>
      <c r="D164" s="63"/>
      <c r="E164" s="62" t="s">
        <v>148</v>
      </c>
      <c r="F164" s="62"/>
      <c r="G164" s="71">
        <v>37103.343740960998</v>
      </c>
      <c r="H164" s="75">
        <v>32632.593672993149</v>
      </c>
      <c r="I164" s="75">
        <v>7423.2277688382155</v>
      </c>
      <c r="J164" s="75">
        <v>7423.2277688382155</v>
      </c>
      <c r="K164" s="75"/>
      <c r="L164" s="75">
        <f t="shared" si="7"/>
        <v>22.747893848786237</v>
      </c>
      <c r="M164" s="75">
        <f t="shared" si="6"/>
        <v>100</v>
      </c>
      <c r="O164" s="48"/>
      <c r="P164" s="48"/>
      <c r="Q164" s="48"/>
      <c r="R164" s="48"/>
      <c r="S164" s="48"/>
      <c r="T164" s="49"/>
      <c r="U164" s="49"/>
      <c r="V164" s="50"/>
      <c r="W164" s="51"/>
      <c r="X164" s="51"/>
    </row>
    <row r="165" spans="1:24" ht="12.75" customHeight="1">
      <c r="A165" s="59"/>
      <c r="B165" s="59"/>
      <c r="C165" s="59"/>
      <c r="D165" s="59"/>
      <c r="E165" s="58"/>
      <c r="F165" s="58" t="s">
        <v>147</v>
      </c>
      <c r="G165" s="57">
        <v>5142.4435805765952</v>
      </c>
      <c r="H165" s="56">
        <v>4626.9960812205272</v>
      </c>
      <c r="I165" s="56">
        <v>35.287010441695145</v>
      </c>
      <c r="J165" s="56">
        <v>35.287010441695145</v>
      </c>
      <c r="K165" s="56"/>
      <c r="L165" s="56">
        <f t="shared" si="7"/>
        <v>0.76263324676054178</v>
      </c>
      <c r="M165" s="56">
        <f t="shared" si="6"/>
        <v>100</v>
      </c>
      <c r="O165" s="48"/>
      <c r="P165" s="48"/>
      <c r="Q165" s="48"/>
      <c r="R165" s="48"/>
      <c r="S165" s="48"/>
      <c r="T165" s="49"/>
      <c r="U165" s="49"/>
      <c r="V165" s="50"/>
      <c r="W165" s="51"/>
      <c r="X165" s="51"/>
    </row>
    <row r="166" spans="1:24" ht="12.75" customHeight="1">
      <c r="A166" s="59"/>
      <c r="B166" s="59"/>
      <c r="C166" s="59"/>
      <c r="D166" s="59"/>
      <c r="E166" s="58"/>
      <c r="F166" s="58" t="s">
        <v>146</v>
      </c>
      <c r="G166" s="57">
        <v>2016.7587413038725</v>
      </c>
      <c r="H166" s="56">
        <v>1349.9732875438724</v>
      </c>
      <c r="I166" s="56">
        <v>74.869646826405898</v>
      </c>
      <c r="J166" s="56">
        <v>74.869646826405898</v>
      </c>
      <c r="K166" s="56"/>
      <c r="L166" s="56">
        <f t="shared" si="7"/>
        <v>5.5460095038341812</v>
      </c>
      <c r="M166" s="56">
        <f t="shared" si="6"/>
        <v>100</v>
      </c>
      <c r="O166" s="48"/>
      <c r="P166" s="48"/>
      <c r="Q166" s="48"/>
      <c r="R166" s="48"/>
      <c r="S166" s="48"/>
      <c r="T166" s="49"/>
      <c r="U166" s="49"/>
      <c r="V166" s="50"/>
      <c r="W166" s="51"/>
      <c r="X166" s="51"/>
    </row>
    <row r="167" spans="1:24" ht="12.75" customHeight="1">
      <c r="A167" s="69"/>
      <c r="B167" s="69"/>
      <c r="C167" s="58"/>
      <c r="D167" s="58"/>
      <c r="E167" s="58"/>
      <c r="F167" s="58" t="s">
        <v>69</v>
      </c>
      <c r="G167" s="68">
        <v>29944.141419080534</v>
      </c>
      <c r="H167" s="68">
        <v>26655.62430422875</v>
      </c>
      <c r="I167" s="68">
        <v>7313.0711115701151</v>
      </c>
      <c r="J167" s="68">
        <v>7313.0711115701151</v>
      </c>
      <c r="K167" s="68"/>
      <c r="L167" s="68">
        <f t="shared" si="7"/>
        <v>27.435377345147909</v>
      </c>
      <c r="M167" s="68">
        <f t="shared" si="6"/>
        <v>100</v>
      </c>
      <c r="O167" s="48"/>
      <c r="P167" s="48"/>
      <c r="Q167" s="48"/>
      <c r="R167" s="48"/>
      <c r="S167" s="48"/>
      <c r="T167" s="49"/>
      <c r="U167" s="49"/>
      <c r="V167" s="50"/>
      <c r="W167" s="51"/>
      <c r="X167" s="51"/>
    </row>
    <row r="168" spans="1:24" s="60" customFormat="1" ht="12.75" customHeight="1">
      <c r="A168" s="63"/>
      <c r="B168" s="63"/>
      <c r="C168" s="63" t="s">
        <v>145</v>
      </c>
      <c r="D168" s="63"/>
      <c r="E168" s="62"/>
      <c r="F168" s="62"/>
      <c r="G168" s="71">
        <v>10551.3</v>
      </c>
      <c r="H168" s="70">
        <v>10551.3</v>
      </c>
      <c r="I168" s="70">
        <v>2286.02</v>
      </c>
      <c r="J168" s="70">
        <v>2286.02</v>
      </c>
      <c r="K168" s="70"/>
      <c r="L168" s="70">
        <f t="shared" si="7"/>
        <v>21.665766303678222</v>
      </c>
      <c r="M168" s="70">
        <f t="shared" ref="M168:M197" si="8">IFERROR(+J168/I168*100,"n.a.")</f>
        <v>100</v>
      </c>
      <c r="O168" s="48"/>
      <c r="P168" s="48"/>
      <c r="Q168" s="48"/>
      <c r="R168" s="48"/>
      <c r="S168" s="48"/>
      <c r="T168" s="49"/>
      <c r="U168" s="49"/>
      <c r="V168" s="50"/>
      <c r="W168" s="51"/>
      <c r="X168" s="51"/>
    </row>
    <row r="169" spans="1:24" ht="12.75" customHeight="1">
      <c r="A169" s="59"/>
      <c r="B169" s="59"/>
      <c r="C169" s="59"/>
      <c r="D169" s="59" t="s">
        <v>144</v>
      </c>
      <c r="E169" s="58"/>
      <c r="F169" s="58"/>
      <c r="G169" s="57">
        <v>10201.299999999999</v>
      </c>
      <c r="H169" s="64">
        <v>10201.299999999999</v>
      </c>
      <c r="I169" s="64">
        <v>2286.02</v>
      </c>
      <c r="J169" s="64">
        <v>2286.02</v>
      </c>
      <c r="K169" s="64"/>
      <c r="L169" s="64">
        <f t="shared" si="7"/>
        <v>22.409104721947205</v>
      </c>
      <c r="M169" s="64">
        <f t="shared" si="8"/>
        <v>100</v>
      </c>
      <c r="O169" s="48"/>
      <c r="P169" s="48"/>
      <c r="Q169" s="48"/>
      <c r="R169" s="48"/>
      <c r="S169" s="48"/>
      <c r="T169" s="49"/>
      <c r="U169" s="49"/>
      <c r="V169" s="50"/>
      <c r="W169" s="51"/>
      <c r="X169" s="51"/>
    </row>
    <row r="170" spans="1:24" ht="12.75" customHeight="1">
      <c r="A170" s="59"/>
      <c r="B170" s="59"/>
      <c r="C170" s="59"/>
      <c r="D170" s="59" t="s">
        <v>143</v>
      </c>
      <c r="E170" s="58"/>
      <c r="F170" s="58"/>
      <c r="G170" s="57">
        <v>350</v>
      </c>
      <c r="H170" s="64">
        <v>350</v>
      </c>
      <c r="I170" s="64">
        <v>0</v>
      </c>
      <c r="J170" s="64">
        <v>0</v>
      </c>
      <c r="K170" s="64"/>
      <c r="L170" s="64">
        <f t="shared" si="7"/>
        <v>0</v>
      </c>
      <c r="M170" s="64" t="str">
        <f t="shared" si="8"/>
        <v>n.a.</v>
      </c>
      <c r="O170" s="48"/>
      <c r="P170" s="48"/>
      <c r="Q170" s="48"/>
      <c r="R170" s="48"/>
      <c r="S170" s="48"/>
      <c r="T170" s="49"/>
      <c r="U170" s="49"/>
      <c r="V170" s="50"/>
      <c r="W170" s="51"/>
      <c r="X170" s="51"/>
    </row>
    <row r="171" spans="1:24" s="60" customFormat="1" ht="12.75" customHeight="1">
      <c r="A171" s="74" t="s">
        <v>142</v>
      </c>
      <c r="B171" s="74"/>
      <c r="C171" s="74"/>
      <c r="D171" s="74"/>
      <c r="E171" s="74"/>
      <c r="F171" s="74"/>
      <c r="G171" s="72">
        <v>1047.691875</v>
      </c>
      <c r="H171" s="72">
        <v>1151.3516055900002</v>
      </c>
      <c r="I171" s="72">
        <v>346.71723589999999</v>
      </c>
      <c r="J171" s="72">
        <v>344.95158917000003</v>
      </c>
      <c r="K171" s="73"/>
      <c r="L171" s="72">
        <f t="shared" si="7"/>
        <v>29.960577420069047</v>
      </c>
      <c r="M171" s="72">
        <f t="shared" si="8"/>
        <v>99.490753113148017</v>
      </c>
      <c r="O171" s="48"/>
      <c r="P171" s="48"/>
      <c r="Q171" s="48"/>
      <c r="R171" s="48"/>
      <c r="S171" s="48"/>
      <c r="T171" s="49"/>
      <c r="U171" s="49"/>
      <c r="V171" s="50"/>
      <c r="W171" s="51"/>
      <c r="X171" s="51"/>
    </row>
    <row r="172" spans="1:24" s="60" customFormat="1" ht="12.75" customHeight="1">
      <c r="A172" s="63"/>
      <c r="B172" s="63" t="s">
        <v>141</v>
      </c>
      <c r="C172" s="63"/>
      <c r="D172" s="63"/>
      <c r="E172" s="62"/>
      <c r="F172" s="62"/>
      <c r="G172" s="61">
        <v>1047.691875</v>
      </c>
      <c r="H172" s="61">
        <v>1151.3516055900002</v>
      </c>
      <c r="I172" s="61">
        <v>346.71723589999999</v>
      </c>
      <c r="J172" s="61">
        <v>344.95158917000003</v>
      </c>
      <c r="K172" s="61"/>
      <c r="L172" s="61">
        <f t="shared" si="7"/>
        <v>29.960577420069047</v>
      </c>
      <c r="M172" s="61">
        <f t="shared" si="8"/>
        <v>99.490753113148017</v>
      </c>
      <c r="O172" s="48"/>
      <c r="P172" s="48"/>
      <c r="Q172" s="48"/>
      <c r="R172" s="48"/>
      <c r="S172" s="48"/>
      <c r="T172" s="49"/>
      <c r="U172" s="49"/>
      <c r="V172" s="50"/>
      <c r="W172" s="51"/>
      <c r="X172" s="51"/>
    </row>
    <row r="173" spans="1:24" s="60" customFormat="1" ht="12.75" customHeight="1">
      <c r="A173" s="65"/>
      <c r="B173" s="65"/>
      <c r="C173" s="62" t="s">
        <v>122</v>
      </c>
      <c r="D173" s="62"/>
      <c r="E173" s="62"/>
      <c r="F173" s="62"/>
      <c r="G173" s="61">
        <v>1047.691875</v>
      </c>
      <c r="H173" s="61">
        <v>1151.3516055900002</v>
      </c>
      <c r="I173" s="61">
        <v>346.71723589999999</v>
      </c>
      <c r="J173" s="61">
        <v>344.95158917000003</v>
      </c>
      <c r="K173" s="61"/>
      <c r="L173" s="61">
        <f t="shared" si="7"/>
        <v>29.960577420069047</v>
      </c>
      <c r="M173" s="61">
        <f t="shared" si="8"/>
        <v>99.490753113148017</v>
      </c>
      <c r="O173" s="48"/>
      <c r="P173" s="48"/>
      <c r="Q173" s="48"/>
      <c r="R173" s="48"/>
      <c r="S173" s="48"/>
      <c r="T173" s="49"/>
      <c r="U173" s="49"/>
      <c r="V173" s="50"/>
      <c r="W173" s="51"/>
      <c r="X173" s="51"/>
    </row>
    <row r="174" spans="1:24" s="60" customFormat="1" ht="12.75" customHeight="1">
      <c r="A174" s="63"/>
      <c r="B174" s="63"/>
      <c r="C174" s="63"/>
      <c r="D174" s="63" t="s">
        <v>140</v>
      </c>
      <c r="E174" s="62"/>
      <c r="F174" s="62"/>
      <c r="G174" s="61">
        <v>1047.691875</v>
      </c>
      <c r="H174" s="61">
        <v>1151.3516055900002</v>
      </c>
      <c r="I174" s="61">
        <v>346.71723589999999</v>
      </c>
      <c r="J174" s="61">
        <v>344.95158917000003</v>
      </c>
      <c r="K174" s="61"/>
      <c r="L174" s="61">
        <f t="shared" si="7"/>
        <v>29.960577420069047</v>
      </c>
      <c r="M174" s="61">
        <f t="shared" si="8"/>
        <v>99.490753113148017</v>
      </c>
      <c r="O174" s="48"/>
      <c r="P174" s="48"/>
      <c r="Q174" s="48"/>
      <c r="R174" s="48"/>
      <c r="S174" s="48"/>
      <c r="T174" s="49"/>
      <c r="U174" s="49"/>
      <c r="V174" s="50"/>
      <c r="W174" s="51"/>
      <c r="X174" s="51"/>
    </row>
    <row r="175" spans="1:24" ht="12.75" customHeight="1">
      <c r="A175" s="59"/>
      <c r="B175" s="59"/>
      <c r="C175" s="59"/>
      <c r="D175" s="59"/>
      <c r="E175" s="58" t="s">
        <v>139</v>
      </c>
      <c r="F175" s="58"/>
      <c r="G175" s="57">
        <v>184.59238999999999</v>
      </c>
      <c r="H175" s="56">
        <v>183.39239000000001</v>
      </c>
      <c r="I175" s="56">
        <v>28.183220029999998</v>
      </c>
      <c r="J175" s="56">
        <v>27.865813660000001</v>
      </c>
      <c r="K175" s="56"/>
      <c r="L175" s="56">
        <f t="shared" si="7"/>
        <v>15.194640115655837</v>
      </c>
      <c r="M175" s="56">
        <f t="shared" si="8"/>
        <v>98.873775354050636</v>
      </c>
      <c r="O175" s="48"/>
      <c r="P175" s="48"/>
      <c r="Q175" s="48"/>
      <c r="R175" s="48"/>
      <c r="S175" s="48"/>
      <c r="T175" s="49"/>
      <c r="U175" s="49"/>
      <c r="V175" s="50"/>
      <c r="W175" s="51"/>
      <c r="X175" s="51"/>
    </row>
    <row r="176" spans="1:24" ht="12.75" customHeight="1">
      <c r="A176" s="69"/>
      <c r="B176" s="69"/>
      <c r="C176" s="58"/>
      <c r="D176" s="58"/>
      <c r="E176" s="58" t="s">
        <v>138</v>
      </c>
      <c r="F176" s="58"/>
      <c r="G176" s="68">
        <v>548.08169999999996</v>
      </c>
      <c r="H176" s="68">
        <v>652.94143058999998</v>
      </c>
      <c r="I176" s="68">
        <v>291.98335501999998</v>
      </c>
      <c r="J176" s="68">
        <v>291.98335501999998</v>
      </c>
      <c r="K176" s="68"/>
      <c r="L176" s="68">
        <f t="shared" si="7"/>
        <v>44.718154085606557</v>
      </c>
      <c r="M176" s="68">
        <f t="shared" si="8"/>
        <v>100</v>
      </c>
      <c r="O176" s="48"/>
      <c r="P176" s="48"/>
      <c r="Q176" s="48"/>
      <c r="R176" s="48"/>
      <c r="S176" s="48"/>
      <c r="T176" s="49"/>
      <c r="U176" s="49"/>
      <c r="V176" s="50"/>
      <c r="W176" s="51"/>
      <c r="X176" s="51"/>
    </row>
    <row r="177" spans="1:24" ht="12.75" customHeight="1">
      <c r="A177" s="59"/>
      <c r="B177" s="59"/>
      <c r="C177" s="59"/>
      <c r="D177" s="59"/>
      <c r="E177" s="58" t="s">
        <v>137</v>
      </c>
      <c r="F177" s="58"/>
      <c r="G177" s="57">
        <v>315.017785</v>
      </c>
      <c r="H177" s="64">
        <v>315.017785</v>
      </c>
      <c r="I177" s="64">
        <v>26.55066085</v>
      </c>
      <c r="J177" s="64">
        <v>25.102420490000004</v>
      </c>
      <c r="K177" s="64"/>
      <c r="L177" s="64">
        <f t="shared" si="7"/>
        <v>7.9685724696464373</v>
      </c>
      <c r="M177" s="64">
        <f t="shared" si="8"/>
        <v>94.545369818921117</v>
      </c>
      <c r="O177" s="48"/>
      <c r="P177" s="48"/>
      <c r="Q177" s="48"/>
      <c r="R177" s="48"/>
      <c r="S177" s="48"/>
      <c r="T177" s="49"/>
      <c r="U177" s="49"/>
      <c r="V177" s="50"/>
      <c r="W177" s="51"/>
      <c r="X177" s="51"/>
    </row>
    <row r="178" spans="1:24" s="60" customFormat="1" ht="12.75" customHeight="1">
      <c r="A178" s="74" t="s">
        <v>136</v>
      </c>
      <c r="B178" s="74"/>
      <c r="C178" s="74"/>
      <c r="D178" s="74"/>
      <c r="E178" s="74"/>
      <c r="F178" s="74"/>
      <c r="G178" s="72">
        <v>10200.438523999999</v>
      </c>
      <c r="H178" s="72">
        <v>10657.885257099968</v>
      </c>
      <c r="I178" s="72">
        <v>3162.9808198900187</v>
      </c>
      <c r="J178" s="72">
        <v>2924.841519400014</v>
      </c>
      <c r="K178" s="73"/>
      <c r="L178" s="72">
        <f t="shared" si="7"/>
        <v>27.442981875335644</v>
      </c>
      <c r="M178" s="72">
        <f t="shared" si="8"/>
        <v>92.471048227909108</v>
      </c>
      <c r="O178" s="48"/>
      <c r="P178" s="48"/>
      <c r="Q178" s="48"/>
      <c r="R178" s="48"/>
      <c r="S178" s="48"/>
      <c r="T178" s="49"/>
      <c r="U178" s="49"/>
      <c r="V178" s="50"/>
      <c r="W178" s="51"/>
      <c r="X178" s="51"/>
    </row>
    <row r="179" spans="1:24" s="60" customFormat="1" ht="12.75" customHeight="1">
      <c r="A179" s="63"/>
      <c r="B179" s="63" t="s">
        <v>135</v>
      </c>
      <c r="C179" s="63"/>
      <c r="D179" s="63"/>
      <c r="E179" s="62"/>
      <c r="F179" s="62"/>
      <c r="G179" s="71">
        <v>10200.438523999999</v>
      </c>
      <c r="H179" s="70">
        <v>10657.885257099968</v>
      </c>
      <c r="I179" s="70">
        <v>3162.9808198900187</v>
      </c>
      <c r="J179" s="70">
        <v>2924.841519400014</v>
      </c>
      <c r="K179" s="70"/>
      <c r="L179" s="70">
        <f t="shared" si="7"/>
        <v>27.442981875335644</v>
      </c>
      <c r="M179" s="70">
        <f t="shared" si="8"/>
        <v>92.471048227909108</v>
      </c>
      <c r="O179" s="48"/>
      <c r="P179" s="48"/>
      <c r="Q179" s="48"/>
      <c r="R179" s="48"/>
      <c r="S179" s="48"/>
      <c r="T179" s="49"/>
      <c r="U179" s="49"/>
      <c r="V179" s="50"/>
      <c r="W179" s="51"/>
      <c r="X179" s="51"/>
    </row>
    <row r="180" spans="1:24" s="60" customFormat="1" ht="12.75" customHeight="1">
      <c r="A180" s="63"/>
      <c r="B180" s="63"/>
      <c r="C180" s="63" t="s">
        <v>134</v>
      </c>
      <c r="D180" s="63"/>
      <c r="E180" s="62"/>
      <c r="F180" s="62"/>
      <c r="G180" s="71">
        <v>7153.6143499999998</v>
      </c>
      <c r="H180" s="70">
        <v>7566.3663550200063</v>
      </c>
      <c r="I180" s="70">
        <v>2408.0270884599995</v>
      </c>
      <c r="J180" s="70">
        <v>2234.1026531800007</v>
      </c>
      <c r="K180" s="70"/>
      <c r="L180" s="70">
        <f t="shared" si="7"/>
        <v>29.52675760535644</v>
      </c>
      <c r="M180" s="70">
        <f t="shared" si="8"/>
        <v>92.777305699196759</v>
      </c>
      <c r="O180" s="48"/>
      <c r="P180" s="48"/>
      <c r="Q180" s="48"/>
      <c r="R180" s="48"/>
      <c r="S180" s="48"/>
      <c r="T180" s="49"/>
      <c r="U180" s="49"/>
      <c r="V180" s="50"/>
      <c r="W180" s="51"/>
      <c r="X180" s="51"/>
    </row>
    <row r="181" spans="1:24" ht="12.75" customHeight="1">
      <c r="A181" s="69"/>
      <c r="B181" s="69"/>
      <c r="C181" s="58"/>
      <c r="D181" s="58" t="s">
        <v>133</v>
      </c>
      <c r="E181" s="58"/>
      <c r="F181" s="58"/>
      <c r="G181" s="68">
        <v>184.19803400000001</v>
      </c>
      <c r="H181" s="68">
        <v>315.69803400000001</v>
      </c>
      <c r="I181" s="68">
        <v>88.447762680000011</v>
      </c>
      <c r="J181" s="68">
        <v>84.944775940000014</v>
      </c>
      <c r="K181" s="68"/>
      <c r="L181" s="68">
        <f t="shared" si="7"/>
        <v>26.906970203051696</v>
      </c>
      <c r="M181" s="68">
        <f t="shared" si="8"/>
        <v>96.039485190062251</v>
      </c>
      <c r="O181" s="48"/>
      <c r="P181" s="48"/>
      <c r="Q181" s="48"/>
      <c r="R181" s="48"/>
      <c r="S181" s="48"/>
      <c r="T181" s="49"/>
      <c r="U181" s="49"/>
      <c r="V181" s="50"/>
      <c r="W181" s="51"/>
      <c r="X181" s="51"/>
    </row>
    <row r="182" spans="1:24" ht="12.75" customHeight="1">
      <c r="A182" s="59"/>
      <c r="B182" s="59"/>
      <c r="C182" s="59"/>
      <c r="D182" s="59" t="s">
        <v>132</v>
      </c>
      <c r="E182" s="58"/>
      <c r="F182" s="58"/>
      <c r="G182" s="57">
        <v>13.430099999999999</v>
      </c>
      <c r="H182" s="56">
        <v>13.430099999999998</v>
      </c>
      <c r="I182" s="56">
        <v>2.8599530000000004</v>
      </c>
      <c r="J182" s="56">
        <v>1.9789252700000002</v>
      </c>
      <c r="K182" s="56"/>
      <c r="L182" s="56">
        <f t="shared" si="7"/>
        <v>14.735000260608636</v>
      </c>
      <c r="M182" s="56">
        <f t="shared" si="8"/>
        <v>69.194328368333331</v>
      </c>
      <c r="O182" s="48"/>
      <c r="P182" s="48"/>
      <c r="Q182" s="48"/>
      <c r="R182" s="48"/>
      <c r="S182" s="48"/>
      <c r="T182" s="49"/>
      <c r="U182" s="49"/>
      <c r="V182" s="50"/>
      <c r="W182" s="51"/>
      <c r="X182" s="51"/>
    </row>
    <row r="183" spans="1:24" ht="12.75" customHeight="1">
      <c r="A183" s="59"/>
      <c r="B183" s="59"/>
      <c r="C183" s="59"/>
      <c r="D183" s="59" t="s">
        <v>131</v>
      </c>
      <c r="E183" s="58"/>
      <c r="F183" s="58"/>
      <c r="G183" s="57">
        <v>654.97239300000001</v>
      </c>
      <c r="H183" s="56">
        <v>677.57667591000006</v>
      </c>
      <c r="I183" s="56">
        <v>219.55700709000007</v>
      </c>
      <c r="J183" s="56">
        <v>218.43046480999999</v>
      </c>
      <c r="K183" s="56"/>
      <c r="L183" s="56">
        <f t="shared" si="7"/>
        <v>32.237010596128208</v>
      </c>
      <c r="M183" s="56">
        <f t="shared" si="8"/>
        <v>99.486902151322226</v>
      </c>
      <c r="O183" s="48"/>
      <c r="P183" s="48"/>
      <c r="Q183" s="48"/>
      <c r="R183" s="48"/>
      <c r="S183" s="48"/>
      <c r="T183" s="49"/>
      <c r="U183" s="49"/>
      <c r="V183" s="50"/>
      <c r="W183" s="51"/>
      <c r="X183" s="51"/>
    </row>
    <row r="184" spans="1:24" ht="12.75" customHeight="1">
      <c r="A184" s="59"/>
      <c r="B184" s="59"/>
      <c r="C184" s="59"/>
      <c r="D184" s="59" t="s">
        <v>130</v>
      </c>
      <c r="E184" s="58"/>
      <c r="F184" s="58"/>
      <c r="G184" s="57">
        <v>68.082902000000004</v>
      </c>
      <c r="H184" s="56">
        <v>68.082902000000004</v>
      </c>
      <c r="I184" s="56">
        <v>17.976545999999999</v>
      </c>
      <c r="J184" s="56">
        <v>17.976545999999999</v>
      </c>
      <c r="K184" s="56"/>
      <c r="L184" s="56">
        <f t="shared" si="7"/>
        <v>26.403906813490408</v>
      </c>
      <c r="M184" s="56">
        <f t="shared" si="8"/>
        <v>100</v>
      </c>
      <c r="O184" s="48"/>
      <c r="P184" s="48"/>
      <c r="Q184" s="48"/>
      <c r="R184" s="48"/>
      <c r="S184" s="48"/>
      <c r="T184" s="49"/>
      <c r="U184" s="49"/>
      <c r="V184" s="50"/>
      <c r="W184" s="51"/>
      <c r="X184" s="51"/>
    </row>
    <row r="185" spans="1:24" ht="12.75" customHeight="1">
      <c r="A185" s="59"/>
      <c r="B185" s="59"/>
      <c r="C185" s="59"/>
      <c r="D185" s="59" t="s">
        <v>129</v>
      </c>
      <c r="E185" s="58"/>
      <c r="F185" s="58"/>
      <c r="G185" s="57">
        <v>3640.6261</v>
      </c>
      <c r="H185" s="56">
        <v>3808.0885143400069</v>
      </c>
      <c r="I185" s="56">
        <v>1172.2994152799997</v>
      </c>
      <c r="J185" s="56">
        <v>1047.3502056500004</v>
      </c>
      <c r="K185" s="56"/>
      <c r="L185" s="56">
        <f t="shared" si="7"/>
        <v>27.503305180696941</v>
      </c>
      <c r="M185" s="56">
        <f t="shared" si="8"/>
        <v>89.341527599401246</v>
      </c>
      <c r="O185" s="48"/>
      <c r="P185" s="48"/>
      <c r="Q185" s="48"/>
      <c r="R185" s="48"/>
      <c r="S185" s="48"/>
      <c r="T185" s="49"/>
      <c r="U185" s="49"/>
      <c r="V185" s="50"/>
      <c r="W185" s="51"/>
      <c r="X185" s="51"/>
    </row>
    <row r="186" spans="1:24" ht="12.75" customHeight="1">
      <c r="A186" s="59"/>
      <c r="B186" s="59"/>
      <c r="C186" s="59"/>
      <c r="D186" s="59" t="s">
        <v>128</v>
      </c>
      <c r="E186" s="58"/>
      <c r="F186" s="58"/>
      <c r="G186" s="57">
        <v>7.7322649999999999</v>
      </c>
      <c r="H186" s="56">
        <v>7.7322649999999999</v>
      </c>
      <c r="I186" s="56">
        <v>1.8373243700000002</v>
      </c>
      <c r="J186" s="56">
        <v>1.8373243700000002</v>
      </c>
      <c r="K186" s="56"/>
      <c r="L186" s="56">
        <f t="shared" si="7"/>
        <v>23.76178739347397</v>
      </c>
      <c r="M186" s="56">
        <f t="shared" si="8"/>
        <v>100</v>
      </c>
      <c r="O186" s="48"/>
      <c r="P186" s="48"/>
      <c r="Q186" s="48"/>
      <c r="R186" s="48"/>
      <c r="S186" s="48"/>
      <c r="T186" s="49"/>
      <c r="U186" s="49"/>
      <c r="V186" s="50"/>
      <c r="W186" s="51"/>
      <c r="X186" s="51"/>
    </row>
    <row r="187" spans="1:24" ht="12.75" customHeight="1">
      <c r="A187" s="59"/>
      <c r="B187" s="59"/>
      <c r="C187" s="59"/>
      <c r="D187" s="59" t="s">
        <v>127</v>
      </c>
      <c r="E187" s="58"/>
      <c r="F187" s="58"/>
      <c r="G187" s="57">
        <v>254.87696099999999</v>
      </c>
      <c r="H187" s="56">
        <v>309.39544799000004</v>
      </c>
      <c r="I187" s="56">
        <v>121.80768199000001</v>
      </c>
      <c r="J187" s="56">
        <v>120.47898899</v>
      </c>
      <c r="K187" s="56"/>
      <c r="L187" s="56">
        <f t="shared" si="7"/>
        <v>38.940129782999911</v>
      </c>
      <c r="M187" s="56">
        <f t="shared" si="8"/>
        <v>98.909187845714783</v>
      </c>
      <c r="O187" s="48"/>
      <c r="P187" s="48"/>
      <c r="Q187" s="48"/>
      <c r="R187" s="48"/>
      <c r="S187" s="48"/>
      <c r="T187" s="49"/>
      <c r="U187" s="49"/>
      <c r="V187" s="50"/>
      <c r="W187" s="51"/>
      <c r="X187" s="51"/>
    </row>
    <row r="188" spans="1:24" ht="12.75" customHeight="1">
      <c r="A188" s="59"/>
      <c r="B188" s="59"/>
      <c r="C188" s="59"/>
      <c r="D188" s="59" t="s">
        <v>126</v>
      </c>
      <c r="E188" s="58"/>
      <c r="F188" s="58"/>
      <c r="G188" s="68">
        <v>29.042203000000001</v>
      </c>
      <c r="H188" s="68">
        <v>32.14791898</v>
      </c>
      <c r="I188" s="68">
        <v>11.497743980000001</v>
      </c>
      <c r="J188" s="68">
        <v>11.238971980000001</v>
      </c>
      <c r="K188" s="68"/>
      <c r="L188" s="68">
        <f t="shared" si="7"/>
        <v>34.960185096248495</v>
      </c>
      <c r="M188" s="68">
        <f t="shared" si="8"/>
        <v>97.749367176290164</v>
      </c>
      <c r="O188" s="48"/>
      <c r="P188" s="48"/>
      <c r="Q188" s="48"/>
      <c r="R188" s="48"/>
      <c r="S188" s="48"/>
      <c r="T188" s="49"/>
      <c r="U188" s="49"/>
      <c r="V188" s="50"/>
      <c r="W188" s="51"/>
      <c r="X188" s="51"/>
    </row>
    <row r="189" spans="1:24" ht="12.75" customHeight="1">
      <c r="A189" s="59"/>
      <c r="B189" s="59"/>
      <c r="C189" s="59"/>
      <c r="D189" s="59" t="s">
        <v>125</v>
      </c>
      <c r="E189" s="67"/>
      <c r="F189" s="66"/>
      <c r="G189" s="57">
        <v>2151.4903009999998</v>
      </c>
      <c r="H189" s="56">
        <v>2183.5701015699992</v>
      </c>
      <c r="I189" s="56">
        <v>711.23262181000018</v>
      </c>
      <c r="J189" s="56">
        <v>674.00696774000016</v>
      </c>
      <c r="K189" s="56"/>
      <c r="L189" s="56">
        <f t="shared" si="7"/>
        <v>30.867200794487221</v>
      </c>
      <c r="M189" s="56">
        <f t="shared" si="8"/>
        <v>94.766036746843071</v>
      </c>
      <c r="O189" s="48"/>
      <c r="P189" s="48"/>
      <c r="Q189" s="48"/>
      <c r="R189" s="48"/>
      <c r="S189" s="48"/>
      <c r="T189" s="49"/>
      <c r="U189" s="49"/>
      <c r="V189" s="50"/>
      <c r="W189" s="51"/>
      <c r="X189" s="51"/>
    </row>
    <row r="190" spans="1:24" ht="12.75" customHeight="1">
      <c r="A190" s="59"/>
      <c r="B190" s="59"/>
      <c r="C190" s="59"/>
      <c r="D190" s="59" t="s">
        <v>124</v>
      </c>
      <c r="E190" s="67"/>
      <c r="F190" s="66"/>
      <c r="G190" s="57">
        <v>107.347866</v>
      </c>
      <c r="H190" s="56">
        <v>107.0904</v>
      </c>
      <c r="I190" s="56">
        <v>51.355018999999999</v>
      </c>
      <c r="J190" s="56">
        <v>46.78915267</v>
      </c>
      <c r="K190" s="56"/>
      <c r="L190" s="56">
        <f t="shared" si="7"/>
        <v>43.691267069690653</v>
      </c>
      <c r="M190" s="56">
        <f t="shared" si="8"/>
        <v>91.109211097750745</v>
      </c>
      <c r="O190" s="48"/>
      <c r="P190" s="48"/>
      <c r="Q190" s="48"/>
      <c r="R190" s="48"/>
      <c r="S190" s="48"/>
      <c r="T190" s="49"/>
      <c r="U190" s="49"/>
      <c r="V190" s="50"/>
      <c r="W190" s="51"/>
      <c r="X190" s="51"/>
    </row>
    <row r="191" spans="1:24" ht="12.75" customHeight="1">
      <c r="A191" s="59"/>
      <c r="B191" s="59"/>
      <c r="C191" s="59"/>
      <c r="D191" s="59" t="s">
        <v>123</v>
      </c>
      <c r="E191" s="67"/>
      <c r="F191" s="66"/>
      <c r="G191" s="57">
        <v>41.815224999999998</v>
      </c>
      <c r="H191" s="56">
        <v>43.553995229999991</v>
      </c>
      <c r="I191" s="56">
        <v>9.1560132599999999</v>
      </c>
      <c r="J191" s="56">
        <v>9.0703297599999999</v>
      </c>
      <c r="K191" s="56"/>
      <c r="L191" s="56">
        <f t="shared" si="7"/>
        <v>20.825482741827454</v>
      </c>
      <c r="M191" s="56">
        <f t="shared" si="8"/>
        <v>99.064183312464976</v>
      </c>
      <c r="O191" s="48"/>
      <c r="P191" s="48"/>
      <c r="Q191" s="48"/>
      <c r="R191" s="48"/>
      <c r="S191" s="48"/>
      <c r="T191" s="49"/>
      <c r="U191" s="49"/>
      <c r="V191" s="50"/>
      <c r="W191" s="51"/>
      <c r="X191" s="51"/>
    </row>
    <row r="192" spans="1:24" s="60" customFormat="1" ht="12.75" customHeight="1">
      <c r="A192" s="65"/>
      <c r="B192" s="65"/>
      <c r="C192" s="62" t="s">
        <v>122</v>
      </c>
      <c r="D192" s="62"/>
      <c r="E192" s="62"/>
      <c r="F192" s="62"/>
      <c r="G192" s="61">
        <v>2165.7591109999998</v>
      </c>
      <c r="H192" s="61">
        <v>2168.7654666099997</v>
      </c>
      <c r="I192" s="61">
        <v>492.40214896000009</v>
      </c>
      <c r="J192" s="61">
        <v>470.00021788999993</v>
      </c>
      <c r="K192" s="61"/>
      <c r="L192" s="61">
        <f t="shared" si="7"/>
        <v>21.671325236686744</v>
      </c>
      <c r="M192" s="61">
        <f t="shared" si="8"/>
        <v>95.450480645278418</v>
      </c>
      <c r="O192" s="48"/>
      <c r="P192" s="48"/>
      <c r="Q192" s="48"/>
      <c r="R192" s="48"/>
      <c r="S192" s="48"/>
      <c r="T192" s="49"/>
      <c r="U192" s="49"/>
      <c r="V192" s="50"/>
      <c r="W192" s="51"/>
      <c r="X192" s="51"/>
    </row>
    <row r="193" spans="1:24" ht="12.75" customHeight="1">
      <c r="A193" s="59"/>
      <c r="B193" s="59"/>
      <c r="C193" s="59"/>
      <c r="D193" s="59" t="s">
        <v>121</v>
      </c>
      <c r="E193" s="58"/>
      <c r="F193" s="58"/>
      <c r="G193" s="57">
        <v>825.34344799999997</v>
      </c>
      <c r="H193" s="64">
        <v>827.14980360999971</v>
      </c>
      <c r="I193" s="64">
        <v>194.09909084000017</v>
      </c>
      <c r="J193" s="64">
        <v>185.50951916000017</v>
      </c>
      <c r="K193" s="64"/>
      <c r="L193" s="64">
        <f t="shared" si="7"/>
        <v>22.427560080455237</v>
      </c>
      <c r="M193" s="64">
        <f t="shared" si="8"/>
        <v>95.574646103272812</v>
      </c>
      <c r="O193" s="48"/>
      <c r="P193" s="48"/>
      <c r="Q193" s="48"/>
      <c r="R193" s="48"/>
      <c r="S193" s="48"/>
      <c r="T193" s="49"/>
      <c r="U193" s="49"/>
      <c r="V193" s="50"/>
      <c r="W193" s="51"/>
      <c r="X193" s="51"/>
    </row>
    <row r="194" spans="1:24" ht="12.75" customHeight="1">
      <c r="A194" s="59"/>
      <c r="B194" s="59"/>
      <c r="C194" s="59"/>
      <c r="D194" s="59" t="s">
        <v>120</v>
      </c>
      <c r="E194" s="58"/>
      <c r="F194" s="58"/>
      <c r="G194" s="57">
        <v>933.20639900000003</v>
      </c>
      <c r="H194" s="64">
        <v>933.20639900000003</v>
      </c>
      <c r="I194" s="64">
        <v>219.54182236000008</v>
      </c>
      <c r="J194" s="64">
        <v>210.11212920000011</v>
      </c>
      <c r="K194" s="64"/>
      <c r="L194" s="64">
        <f t="shared" si="7"/>
        <v>22.515075917305204</v>
      </c>
      <c r="M194" s="64">
        <f t="shared" si="8"/>
        <v>95.704830606472171</v>
      </c>
      <c r="O194" s="48"/>
      <c r="P194" s="48"/>
      <c r="Q194" s="48"/>
      <c r="R194" s="48"/>
      <c r="S194" s="48"/>
      <c r="T194" s="49"/>
      <c r="U194" s="49"/>
      <c r="V194" s="50"/>
      <c r="W194" s="51"/>
      <c r="X194" s="51"/>
    </row>
    <row r="195" spans="1:24" ht="12.75" customHeight="1">
      <c r="A195" s="59"/>
      <c r="B195" s="59"/>
      <c r="C195" s="59"/>
      <c r="D195" s="59" t="s">
        <v>119</v>
      </c>
      <c r="E195" s="58"/>
      <c r="F195" s="58"/>
      <c r="G195" s="57">
        <v>407.20926400000002</v>
      </c>
      <c r="H195" s="64">
        <v>408.40926400000001</v>
      </c>
      <c r="I195" s="64">
        <v>78.761235760000019</v>
      </c>
      <c r="J195" s="64">
        <v>74.378569530000021</v>
      </c>
      <c r="K195" s="64"/>
      <c r="L195" s="64">
        <f t="shared" si="7"/>
        <v>18.211773357325221</v>
      </c>
      <c r="M195" s="64">
        <f t="shared" si="8"/>
        <v>94.435503471079613</v>
      </c>
      <c r="O195" s="48"/>
      <c r="P195" s="48"/>
      <c r="Q195" s="48"/>
      <c r="R195" s="48"/>
      <c r="S195" s="48"/>
      <c r="T195" s="49"/>
      <c r="U195" s="49"/>
      <c r="V195" s="50"/>
      <c r="W195" s="51"/>
      <c r="X195" s="51"/>
    </row>
    <row r="196" spans="1:24" s="60" customFormat="1" ht="12.75" customHeight="1">
      <c r="A196" s="63"/>
      <c r="B196" s="63"/>
      <c r="C196" s="63" t="s">
        <v>118</v>
      </c>
      <c r="D196" s="63"/>
      <c r="E196" s="62"/>
      <c r="F196" s="62"/>
      <c r="G196" s="61">
        <v>881.06506300000001</v>
      </c>
      <c r="H196" s="61">
        <v>922.75343546999954</v>
      </c>
      <c r="I196" s="61">
        <v>262.55158247000014</v>
      </c>
      <c r="J196" s="61">
        <v>220.73864832999956</v>
      </c>
      <c r="K196" s="61"/>
      <c r="L196" s="61">
        <f t="shared" si="7"/>
        <v>23.921736819930398</v>
      </c>
      <c r="M196" s="61">
        <f t="shared" si="8"/>
        <v>84.074392640623969</v>
      </c>
      <c r="O196" s="48"/>
      <c r="P196" s="48"/>
      <c r="Q196" s="48"/>
      <c r="R196" s="48"/>
      <c r="S196" s="48"/>
      <c r="T196" s="49"/>
      <c r="U196" s="49"/>
      <c r="V196" s="50"/>
      <c r="W196" s="51"/>
      <c r="X196" s="51"/>
    </row>
    <row r="197" spans="1:24" ht="12.75" customHeight="1">
      <c r="A197" s="282"/>
      <c r="B197" s="282"/>
      <c r="C197" s="282"/>
      <c r="D197" s="282" t="s">
        <v>118</v>
      </c>
      <c r="E197" s="283"/>
      <c r="F197" s="283"/>
      <c r="G197" s="284">
        <v>881.06506300000001</v>
      </c>
      <c r="H197" s="285">
        <v>922.75343546999954</v>
      </c>
      <c r="I197" s="285">
        <v>262.55158247000014</v>
      </c>
      <c r="J197" s="285">
        <v>220.73864832999956</v>
      </c>
      <c r="K197" s="285"/>
      <c r="L197" s="285">
        <f t="shared" si="7"/>
        <v>23.921736819930398</v>
      </c>
      <c r="M197" s="285">
        <f t="shared" si="8"/>
        <v>84.074392640623969</v>
      </c>
      <c r="O197" s="48"/>
      <c r="P197" s="48"/>
      <c r="Q197" s="48"/>
      <c r="R197" s="48"/>
      <c r="S197" s="48"/>
      <c r="T197" s="49"/>
      <c r="U197" s="49"/>
      <c r="V197" s="50"/>
      <c r="W197" s="51"/>
      <c r="X197" s="51"/>
    </row>
    <row r="198" spans="1:24" ht="41.25" customHeight="1">
      <c r="A198" s="310" t="s">
        <v>721</v>
      </c>
      <c r="B198" s="311"/>
      <c r="C198" s="311"/>
      <c r="D198" s="311"/>
      <c r="E198" s="311"/>
      <c r="F198" s="311"/>
      <c r="G198" s="311"/>
      <c r="H198" s="311"/>
      <c r="I198" s="311"/>
      <c r="J198" s="311"/>
      <c r="K198" s="311"/>
      <c r="L198" s="311"/>
      <c r="M198" s="311"/>
    </row>
    <row r="199" spans="1:24" ht="13.5" customHeight="1">
      <c r="A199" s="310"/>
      <c r="B199" s="311"/>
      <c r="C199" s="311"/>
      <c r="D199" s="311"/>
      <c r="E199" s="311"/>
      <c r="F199" s="311"/>
      <c r="G199" s="311"/>
      <c r="H199" s="311"/>
      <c r="I199" s="311"/>
      <c r="J199" s="311"/>
      <c r="K199" s="311"/>
      <c r="L199" s="311"/>
      <c r="M199" s="311"/>
    </row>
    <row r="200" spans="1:24" ht="12.75" customHeight="1">
      <c r="A200" s="53"/>
      <c r="G200" s="1"/>
      <c r="K200" s="1"/>
    </row>
    <row r="202" spans="1:24">
      <c r="F202" s="92"/>
      <c r="G202" s="93"/>
      <c r="H202" s="92"/>
      <c r="I202" s="92"/>
      <c r="J202" s="92"/>
    </row>
    <row r="203" spans="1:24">
      <c r="F203" s="92"/>
      <c r="G203" s="94"/>
      <c r="H203" s="94"/>
      <c r="I203" s="94"/>
      <c r="J203" s="94"/>
      <c r="L203" s="96"/>
      <c r="M203" s="96"/>
      <c r="N203" s="96"/>
      <c r="O203" s="96"/>
    </row>
    <row r="204" spans="1:24">
      <c r="F204" s="92"/>
      <c r="G204" s="94"/>
      <c r="H204" s="94"/>
      <c r="I204" s="94"/>
      <c r="J204" s="94"/>
      <c r="L204" s="96"/>
      <c r="M204" s="96"/>
      <c r="N204" s="96"/>
      <c r="O204" s="96"/>
    </row>
    <row r="205" spans="1:24">
      <c r="F205" s="92"/>
      <c r="G205" s="94"/>
      <c r="H205" s="94"/>
      <c r="I205" s="94"/>
      <c r="J205" s="94"/>
      <c r="L205" s="96"/>
      <c r="M205" s="96"/>
      <c r="N205" s="96"/>
      <c r="O205" s="96"/>
    </row>
    <row r="206" spans="1:24">
      <c r="F206" s="92"/>
      <c r="G206" s="94"/>
      <c r="H206" s="94"/>
      <c r="I206" s="94"/>
      <c r="J206" s="94"/>
      <c r="L206" s="96"/>
      <c r="M206" s="96"/>
      <c r="N206" s="96"/>
      <c r="O206" s="96"/>
    </row>
    <row r="207" spans="1:24">
      <c r="F207" s="92"/>
      <c r="G207" s="94"/>
      <c r="H207" s="94"/>
      <c r="I207" s="94"/>
      <c r="J207" s="94"/>
      <c r="L207" s="96"/>
      <c r="M207" s="96"/>
      <c r="N207" s="96"/>
      <c r="O207" s="96"/>
    </row>
    <row r="208" spans="1:24">
      <c r="F208" s="92"/>
      <c r="G208" s="94"/>
      <c r="H208" s="94"/>
      <c r="I208" s="94"/>
      <c r="J208" s="94"/>
      <c r="L208" s="96"/>
      <c r="M208" s="96"/>
      <c r="N208" s="96"/>
      <c r="O208" s="96"/>
    </row>
    <row r="209" spans="6:15">
      <c r="F209" s="92"/>
      <c r="G209" s="94"/>
      <c r="H209" s="94"/>
      <c r="I209" s="94"/>
      <c r="J209" s="94"/>
      <c r="L209" s="96"/>
      <c r="M209" s="96"/>
      <c r="N209" s="96"/>
      <c r="O209" s="96"/>
    </row>
    <row r="210" spans="6:15">
      <c r="F210" s="92"/>
      <c r="G210" s="94"/>
      <c r="H210" s="94"/>
      <c r="I210" s="94"/>
      <c r="J210" s="94"/>
      <c r="L210" s="96"/>
      <c r="M210" s="96"/>
      <c r="N210" s="96"/>
      <c r="O210" s="96"/>
    </row>
    <row r="211" spans="6:15">
      <c r="F211" s="92"/>
      <c r="G211" s="94"/>
      <c r="H211" s="94"/>
      <c r="I211" s="94"/>
      <c r="J211" s="94"/>
      <c r="L211" s="96"/>
      <c r="M211" s="96"/>
      <c r="N211" s="96"/>
      <c r="O211" s="96"/>
    </row>
    <row r="212" spans="6:15">
      <c r="F212" s="92"/>
      <c r="G212" s="94"/>
      <c r="H212" s="94"/>
      <c r="I212" s="94"/>
      <c r="J212" s="94"/>
      <c r="L212" s="96"/>
      <c r="M212" s="96"/>
      <c r="N212" s="96"/>
      <c r="O212" s="96"/>
    </row>
    <row r="213" spans="6:15">
      <c r="F213" s="92"/>
      <c r="G213" s="94"/>
      <c r="H213" s="94"/>
      <c r="I213" s="94"/>
      <c r="J213" s="94"/>
      <c r="L213" s="96"/>
      <c r="M213" s="96"/>
      <c r="N213" s="96"/>
      <c r="O213" s="96"/>
    </row>
    <row r="214" spans="6:15">
      <c r="F214" s="92"/>
      <c r="G214" s="94"/>
      <c r="H214" s="94"/>
      <c r="I214" s="94"/>
      <c r="J214" s="94"/>
    </row>
    <row r="215" spans="6:15">
      <c r="F215" s="92"/>
      <c r="G215" s="94"/>
      <c r="H215" s="94"/>
      <c r="I215" s="94"/>
      <c r="J215" s="94"/>
    </row>
    <row r="216" spans="6:15">
      <c r="F216" s="92"/>
      <c r="G216" s="94"/>
      <c r="H216" s="94"/>
      <c r="I216" s="94"/>
      <c r="J216" s="94"/>
    </row>
    <row r="217" spans="6:15">
      <c r="F217" s="92"/>
      <c r="G217" s="94"/>
      <c r="H217" s="94"/>
      <c r="I217" s="94"/>
      <c r="J217" s="94"/>
    </row>
    <row r="218" spans="6:15">
      <c r="F218" s="92"/>
      <c r="G218" s="94"/>
      <c r="H218" s="94"/>
      <c r="I218" s="94"/>
      <c r="J218" s="94"/>
    </row>
    <row r="219" spans="6:15">
      <c r="F219" s="92"/>
      <c r="G219" s="94"/>
      <c r="H219" s="94"/>
      <c r="I219" s="94"/>
      <c r="J219" s="94"/>
    </row>
  </sheetData>
  <mergeCells count="11">
    <mergeCell ref="C4:F7"/>
    <mergeCell ref="A198:M198"/>
    <mergeCell ref="A199:M199"/>
    <mergeCell ref="A1:F1"/>
    <mergeCell ref="A3:M3"/>
    <mergeCell ref="I4:J4"/>
    <mergeCell ref="L4:M5"/>
    <mergeCell ref="G5:G6"/>
    <mergeCell ref="H5:H6"/>
    <mergeCell ref="I5:I6"/>
    <mergeCell ref="A4:B7"/>
  </mergeCells>
  <conditionalFormatting sqref="X8:X197">
    <cfRule type="cellIs" dxfId="83" priority="1" operator="greaterThan">
      <formula>0.1</formula>
    </cfRule>
    <cfRule type="cellIs" dxfId="82" priority="2" operator="greaterThan">
      <formula>1</formula>
    </cfRule>
  </conditionalFormatting>
  <conditionalFormatting sqref="W8:W197">
    <cfRule type="cellIs" dxfId="81" priority="7" operator="greaterThan">
      <formula>0</formula>
    </cfRule>
    <cfRule type="cellIs" dxfId="80" priority="8" operator="greaterThan">
      <formula>1</formula>
    </cfRule>
  </conditionalFormatting>
  <conditionalFormatting sqref="W8:W197">
    <cfRule type="cellIs" dxfId="79" priority="5" operator="greaterThan">
      <formula>0.1</formula>
    </cfRule>
    <cfRule type="cellIs" dxfId="78" priority="6" operator="greaterThan">
      <formula>1</formula>
    </cfRule>
  </conditionalFormatting>
  <conditionalFormatting sqref="X8:X197">
    <cfRule type="cellIs" dxfId="77" priority="3" operator="greaterThan">
      <formula>0</formula>
    </cfRule>
    <cfRule type="cellIs" dxfId="76" priority="4" operator="greaterThan">
      <formula>1</formula>
    </cfRule>
  </conditionalFormatting>
  <pageMargins left="0" right="0" top="0" bottom="0" header="0.31496062992125984" footer="0.39370078740157483"/>
  <pageSetup scale="99" fitToHeight="10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4"/>
  <sheetViews>
    <sheetView showGridLines="0" zoomScale="145" zoomScaleNormal="145" workbookViewId="0">
      <selection sqref="A1:B1"/>
    </sheetView>
  </sheetViews>
  <sheetFormatPr baseColWidth="10" defaultRowHeight="12"/>
  <cols>
    <col min="1" max="1" width="4.5703125" style="42" customWidth="1"/>
    <col min="2" max="2" width="55.7109375" style="1" customWidth="1"/>
    <col min="3" max="3" width="14" style="52" customWidth="1"/>
    <col min="4" max="6" width="14" style="1" customWidth="1"/>
    <col min="7" max="7" width="0.85546875" style="3" customWidth="1"/>
    <col min="8" max="9" width="13.28515625" style="1" customWidth="1"/>
    <col min="10" max="10" width="5.28515625" style="1" customWidth="1"/>
    <col min="11" max="11" width="3.7109375" style="1" customWidth="1"/>
    <col min="12" max="12" width="5.28515625" style="1" customWidth="1"/>
    <col min="13"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s="89" customFormat="1" ht="34.5" customHeight="1">
      <c r="A1" s="312" t="s">
        <v>0</v>
      </c>
      <c r="B1" s="312"/>
      <c r="C1" s="91" t="s">
        <v>101</v>
      </c>
      <c r="D1" s="91"/>
      <c r="G1" s="90"/>
    </row>
    <row r="2" spans="1:20" ht="12.75" customHeight="1">
      <c r="C2" s="1"/>
    </row>
    <row r="3" spans="1:20" s="293" customFormat="1" ht="63" customHeight="1">
      <c r="A3" s="301" t="s">
        <v>727</v>
      </c>
      <c r="B3" s="301"/>
      <c r="C3" s="301"/>
      <c r="D3" s="301"/>
      <c r="E3" s="301"/>
      <c r="F3" s="301"/>
      <c r="G3" s="301"/>
      <c r="H3" s="301"/>
      <c r="I3" s="301"/>
    </row>
    <row r="4" spans="1:20" ht="12.75" customHeight="1">
      <c r="A4" s="318" t="s">
        <v>6</v>
      </c>
      <c r="B4" s="302" t="s">
        <v>385</v>
      </c>
      <c r="C4" s="21"/>
      <c r="D4" s="21"/>
      <c r="E4" s="304" t="s">
        <v>1</v>
      </c>
      <c r="F4" s="304"/>
      <c r="G4" s="20"/>
      <c r="H4" s="302" t="s">
        <v>5</v>
      </c>
      <c r="I4" s="302"/>
    </row>
    <row r="5" spans="1:20" ht="12" customHeight="1">
      <c r="A5" s="318"/>
      <c r="B5" s="302"/>
      <c r="C5" s="305" t="s">
        <v>2</v>
      </c>
      <c r="D5" s="305" t="s">
        <v>117</v>
      </c>
      <c r="E5" s="305" t="s">
        <v>4</v>
      </c>
      <c r="F5" s="87" t="s">
        <v>38</v>
      </c>
      <c r="G5" s="41"/>
      <c r="H5" s="303"/>
      <c r="I5" s="303"/>
    </row>
    <row r="6" spans="1:20" ht="17.25" customHeight="1">
      <c r="A6" s="318"/>
      <c r="B6" s="302"/>
      <c r="C6" s="305"/>
      <c r="D6" s="305"/>
      <c r="E6" s="305"/>
      <c r="F6" s="40" t="s">
        <v>116</v>
      </c>
      <c r="G6" s="40"/>
      <c r="H6" s="41" t="s">
        <v>117</v>
      </c>
      <c r="I6" s="41" t="s">
        <v>4</v>
      </c>
    </row>
    <row r="7" spans="1:20" ht="11.25" customHeight="1">
      <c r="A7" s="319"/>
      <c r="B7" s="303"/>
      <c r="C7" s="27" t="s">
        <v>8</v>
      </c>
      <c r="D7" s="27" t="s">
        <v>9</v>
      </c>
      <c r="E7" s="27" t="s">
        <v>10</v>
      </c>
      <c r="F7" s="28" t="s">
        <v>11</v>
      </c>
      <c r="G7" s="28"/>
      <c r="H7" s="28" t="s">
        <v>112</v>
      </c>
      <c r="I7" s="28" t="s">
        <v>113</v>
      </c>
    </row>
    <row r="8" spans="1:20" ht="12.75" customHeight="1">
      <c r="A8" s="4" t="s">
        <v>723</v>
      </c>
      <c r="B8" s="4"/>
      <c r="C8" s="11">
        <f>+C9+C11+C13+C23+C26+C33+C49+C78+C80+C85+C87+C92+C94+C96+C125+C127</f>
        <v>90961630547</v>
      </c>
      <c r="D8" s="11">
        <f>+D9+D11+D13+D23+D26+D33+D49+D78+D80+D85+D87+D92+D94+D96+D125+D127</f>
        <v>89592993124.799988</v>
      </c>
      <c r="E8" s="11">
        <f>+E9+E11+E13+E23+E26+E33+E49+E78+E80+E85+E87+E92+E94+E96+E125+E127</f>
        <v>24328939471.329998</v>
      </c>
      <c r="F8" s="11">
        <f>+F9+F11+F13+F23+F26+F33+F49+F78+F80+F85+F87+F92+F94+F96+F125+F127</f>
        <v>23853601352.279999</v>
      </c>
      <c r="G8" s="11"/>
      <c r="H8" s="12">
        <f>IFERROR(+F8/D8*100,"n.a.")</f>
        <v>26.624405012401748</v>
      </c>
      <c r="I8" s="12">
        <f>IFERROR(+F8/E8*100,"n.a.")</f>
        <v>98.046202878632855</v>
      </c>
      <c r="K8" s="48"/>
      <c r="L8" s="48"/>
      <c r="M8" s="48"/>
      <c r="N8" s="48"/>
      <c r="O8" s="48"/>
      <c r="P8" s="49"/>
      <c r="Q8" s="49"/>
      <c r="R8" s="50"/>
      <c r="S8" s="51"/>
      <c r="T8" s="51"/>
    </row>
    <row r="9" spans="1:20" ht="12.75" customHeight="1">
      <c r="A9" s="22" t="s">
        <v>77</v>
      </c>
      <c r="B9" s="22"/>
      <c r="C9" s="23">
        <v>76979775</v>
      </c>
      <c r="D9" s="23">
        <v>80060057.149999991</v>
      </c>
      <c r="E9" s="23">
        <v>16265470.109999999</v>
      </c>
      <c r="F9" s="23">
        <v>16141846.109999999</v>
      </c>
      <c r="G9" s="23"/>
      <c r="H9" s="24">
        <f t="shared" ref="H9:H72" si="0">IFERROR(+F9/D9*100,"n.a.")</f>
        <v>20.162171605444577</v>
      </c>
      <c r="I9" s="24">
        <f t="shared" ref="I9:I72" si="1">IFERROR(+F9/E9*100,"n.a.")</f>
        <v>99.239960485839291</v>
      </c>
      <c r="K9" s="48"/>
      <c r="L9" s="48"/>
      <c r="M9" s="48"/>
      <c r="N9" s="48"/>
      <c r="O9" s="48"/>
      <c r="P9" s="49"/>
      <c r="Q9" s="49"/>
      <c r="R9" s="50"/>
      <c r="S9" s="51"/>
      <c r="T9" s="51"/>
    </row>
    <row r="10" spans="1:20" ht="12.75" customHeight="1">
      <c r="A10" s="43"/>
      <c r="B10" s="5" t="s">
        <v>384</v>
      </c>
      <c r="C10" s="13">
        <v>76979775</v>
      </c>
      <c r="D10" s="13">
        <v>80060057.149999991</v>
      </c>
      <c r="E10" s="13">
        <v>16265470.109999999</v>
      </c>
      <c r="F10" s="13">
        <v>16141846.109999999</v>
      </c>
      <c r="G10" s="13"/>
      <c r="H10" s="14">
        <f t="shared" si="0"/>
        <v>20.162171605444577</v>
      </c>
      <c r="I10" s="14">
        <f t="shared" si="1"/>
        <v>99.239960485839291</v>
      </c>
      <c r="K10" s="48"/>
      <c r="L10" s="48"/>
      <c r="M10" s="48"/>
      <c r="N10" s="48"/>
      <c r="O10" s="48"/>
      <c r="P10" s="49"/>
      <c r="Q10" s="49"/>
      <c r="R10" s="50"/>
      <c r="S10" s="51"/>
      <c r="T10" s="51"/>
    </row>
    <row r="11" spans="1:20" ht="12.75" customHeight="1">
      <c r="A11" s="22" t="s">
        <v>383</v>
      </c>
      <c r="B11" s="22"/>
      <c r="C11" s="25">
        <v>5300000</v>
      </c>
      <c r="D11" s="25">
        <v>5300000</v>
      </c>
      <c r="E11" s="25">
        <v>3975418.88</v>
      </c>
      <c r="F11" s="25">
        <v>2628632.2999999998</v>
      </c>
      <c r="G11" s="25"/>
      <c r="H11" s="24">
        <f t="shared" si="0"/>
        <v>49.596835849056603</v>
      </c>
      <c r="I11" s="24">
        <f t="shared" si="1"/>
        <v>66.122146605089313</v>
      </c>
      <c r="K11" s="48"/>
      <c r="L11" s="48"/>
      <c r="M11" s="48"/>
      <c r="N11" s="48"/>
      <c r="O11" s="48"/>
      <c r="P11" s="49"/>
      <c r="Q11" s="49"/>
      <c r="R11" s="50"/>
      <c r="S11" s="51"/>
      <c r="T11" s="51"/>
    </row>
    <row r="12" spans="1:20" ht="12.75" customHeight="1">
      <c r="A12" s="43"/>
      <c r="B12" s="5" t="s">
        <v>382</v>
      </c>
      <c r="C12" s="13">
        <v>5300000</v>
      </c>
      <c r="D12" s="13">
        <v>5300000</v>
      </c>
      <c r="E12" s="13">
        <v>3975418.88</v>
      </c>
      <c r="F12" s="13">
        <v>2628632.2999999998</v>
      </c>
      <c r="G12" s="13"/>
      <c r="H12" s="14">
        <f t="shared" si="0"/>
        <v>49.596835849056603</v>
      </c>
      <c r="I12" s="14">
        <f t="shared" si="1"/>
        <v>66.122146605089313</v>
      </c>
      <c r="K12" s="48"/>
      <c r="L12" s="48"/>
      <c r="M12" s="48"/>
      <c r="N12" s="48"/>
      <c r="O12" s="48"/>
      <c r="P12" s="49"/>
      <c r="Q12" s="49"/>
      <c r="R12" s="50"/>
      <c r="S12" s="51"/>
      <c r="T12" s="51"/>
    </row>
    <row r="13" spans="1:20" ht="12.75" customHeight="1">
      <c r="A13" s="22" t="s">
        <v>381</v>
      </c>
      <c r="B13" s="108"/>
      <c r="C13" s="25">
        <v>8672432667</v>
      </c>
      <c r="D13" s="25">
        <v>8174933303.8800001</v>
      </c>
      <c r="E13" s="25">
        <v>1796596331.4000001</v>
      </c>
      <c r="F13" s="25">
        <v>1792786700.28</v>
      </c>
      <c r="G13" s="25"/>
      <c r="H13" s="24">
        <f t="shared" si="0"/>
        <v>21.930291460960355</v>
      </c>
      <c r="I13" s="24">
        <f t="shared" si="1"/>
        <v>99.787952861006275</v>
      </c>
      <c r="K13" s="48"/>
      <c r="L13" s="48"/>
      <c r="M13" s="48"/>
      <c r="N13" s="48"/>
      <c r="O13" s="48"/>
      <c r="P13" s="49"/>
      <c r="Q13" s="49"/>
      <c r="R13" s="50"/>
      <c r="S13" s="51"/>
      <c r="T13" s="51"/>
    </row>
    <row r="14" spans="1:20" ht="12.75" customHeight="1">
      <c r="A14" s="4"/>
      <c r="B14" s="5" t="s">
        <v>380</v>
      </c>
      <c r="C14" s="13">
        <v>899999999</v>
      </c>
      <c r="D14" s="13">
        <v>815987645.90999997</v>
      </c>
      <c r="E14" s="13">
        <v>315777867.19</v>
      </c>
      <c r="F14" s="13">
        <v>315050796.38999999</v>
      </c>
      <c r="G14" s="13"/>
      <c r="H14" s="14">
        <f t="shared" si="0"/>
        <v>38.609750768793965</v>
      </c>
      <c r="I14" s="14">
        <f t="shared" si="1"/>
        <v>99.769752450838311</v>
      </c>
      <c r="K14" s="48"/>
      <c r="L14" s="48"/>
      <c r="M14" s="48"/>
      <c r="N14" s="48"/>
      <c r="O14" s="48"/>
      <c r="P14" s="49"/>
      <c r="Q14" s="49"/>
      <c r="R14" s="50"/>
      <c r="S14" s="51"/>
      <c r="T14" s="51"/>
    </row>
    <row r="15" spans="1:20" ht="12.75" customHeight="1">
      <c r="A15" s="4"/>
      <c r="B15" s="5" t="s">
        <v>379</v>
      </c>
      <c r="C15" s="13">
        <v>0</v>
      </c>
      <c r="D15" s="13">
        <v>213079943.10999998</v>
      </c>
      <c r="E15" s="13">
        <v>43000482.039999999</v>
      </c>
      <c r="F15" s="13">
        <v>43000482.039999999</v>
      </c>
      <c r="G15" s="13"/>
      <c r="H15" s="14">
        <f t="shared" si="0"/>
        <v>20.180445616977433</v>
      </c>
      <c r="I15" s="14">
        <f t="shared" si="1"/>
        <v>100</v>
      </c>
      <c r="K15" s="48"/>
      <c r="L15" s="48"/>
      <c r="M15" s="48"/>
      <c r="N15" s="48"/>
      <c r="O15" s="48"/>
      <c r="P15" s="49"/>
      <c r="Q15" s="49"/>
      <c r="R15" s="50"/>
      <c r="S15" s="51"/>
      <c r="T15" s="51"/>
    </row>
    <row r="16" spans="1:20" ht="12.75" customHeight="1">
      <c r="A16" s="4"/>
      <c r="B16" s="5" t="s">
        <v>378</v>
      </c>
      <c r="C16" s="13">
        <v>730596166</v>
      </c>
      <c r="D16" s="13">
        <v>728272010.69000006</v>
      </c>
      <c r="E16" s="13">
        <v>0</v>
      </c>
      <c r="F16" s="13">
        <v>0</v>
      </c>
      <c r="G16" s="105"/>
      <c r="H16" s="14">
        <f t="shared" si="0"/>
        <v>0</v>
      </c>
      <c r="I16" s="14" t="str">
        <f t="shared" si="1"/>
        <v>n.a.</v>
      </c>
      <c r="K16" s="48"/>
      <c r="L16" s="48"/>
      <c r="M16" s="48"/>
      <c r="N16" s="48"/>
      <c r="O16" s="48"/>
      <c r="P16" s="49"/>
      <c r="Q16" s="49"/>
      <c r="R16" s="50"/>
      <c r="S16" s="51"/>
      <c r="T16" s="51"/>
    </row>
    <row r="17" spans="1:20" ht="12.75" customHeight="1">
      <c r="A17" s="106"/>
      <c r="B17" s="5" t="s">
        <v>377</v>
      </c>
      <c r="C17" s="16">
        <v>1348473640</v>
      </c>
      <c r="D17" s="16">
        <v>1270157850.53</v>
      </c>
      <c r="E17" s="16">
        <v>301705183.55000001</v>
      </c>
      <c r="F17" s="16">
        <v>301705183.55000001</v>
      </c>
      <c r="G17" s="11"/>
      <c r="H17" s="14">
        <f t="shared" si="0"/>
        <v>23.753361318367414</v>
      </c>
      <c r="I17" s="14">
        <f t="shared" si="1"/>
        <v>100</v>
      </c>
      <c r="K17" s="48"/>
      <c r="L17" s="48"/>
      <c r="M17" s="48"/>
      <c r="N17" s="48"/>
      <c r="O17" s="48"/>
      <c r="P17" s="49"/>
      <c r="Q17" s="49"/>
      <c r="R17" s="50"/>
      <c r="S17" s="51"/>
      <c r="T17" s="51"/>
    </row>
    <row r="18" spans="1:20" ht="12.75" customHeight="1">
      <c r="A18" s="4"/>
      <c r="B18" s="5" t="s">
        <v>191</v>
      </c>
      <c r="C18" s="16">
        <v>2392936740</v>
      </c>
      <c r="D18" s="16">
        <v>2116699811</v>
      </c>
      <c r="E18" s="16">
        <v>511559958</v>
      </c>
      <c r="F18" s="16">
        <v>511559958</v>
      </c>
      <c r="G18" s="11"/>
      <c r="H18" s="14">
        <f t="shared" si="0"/>
        <v>24.16780855469165</v>
      </c>
      <c r="I18" s="14">
        <f t="shared" si="1"/>
        <v>100</v>
      </c>
      <c r="K18" s="48"/>
      <c r="L18" s="48"/>
      <c r="M18" s="48"/>
      <c r="N18" s="48"/>
      <c r="O18" s="48"/>
      <c r="P18" s="49"/>
      <c r="Q18" s="49"/>
      <c r="R18" s="50"/>
      <c r="S18" s="51"/>
      <c r="T18" s="51"/>
    </row>
    <row r="19" spans="1:20" ht="12.75" customHeight="1">
      <c r="A19" s="4"/>
      <c r="B19" s="5" t="s">
        <v>376</v>
      </c>
      <c r="C19" s="16">
        <v>253828418</v>
      </c>
      <c r="D19" s="16">
        <v>0</v>
      </c>
      <c r="E19" s="16">
        <v>0</v>
      </c>
      <c r="F19" s="16">
        <v>0</v>
      </c>
      <c r="G19" s="11"/>
      <c r="H19" s="14" t="str">
        <f t="shared" si="0"/>
        <v>n.a.</v>
      </c>
      <c r="I19" s="14" t="str">
        <f t="shared" si="1"/>
        <v>n.a.</v>
      </c>
      <c r="K19" s="48"/>
      <c r="L19" s="48"/>
      <c r="M19" s="48"/>
      <c r="N19" s="48"/>
      <c r="O19" s="48"/>
      <c r="P19" s="49"/>
      <c r="Q19" s="49"/>
      <c r="R19" s="50"/>
      <c r="S19" s="51"/>
      <c r="T19" s="51"/>
    </row>
    <row r="20" spans="1:20" ht="12.75" customHeight="1">
      <c r="A20" s="43"/>
      <c r="B20" s="5" t="s">
        <v>195</v>
      </c>
      <c r="C20" s="13">
        <v>1229221490</v>
      </c>
      <c r="D20" s="13">
        <v>1229221490</v>
      </c>
      <c r="E20" s="13">
        <v>329968375</v>
      </c>
      <c r="F20" s="13">
        <v>329025995</v>
      </c>
      <c r="G20" s="13"/>
      <c r="H20" s="14">
        <f t="shared" si="0"/>
        <v>26.767022678720011</v>
      </c>
      <c r="I20" s="14">
        <f t="shared" si="1"/>
        <v>99.714402933311405</v>
      </c>
      <c r="K20" s="48"/>
      <c r="L20" s="48"/>
      <c r="M20" s="48"/>
      <c r="N20" s="48"/>
      <c r="O20" s="48"/>
      <c r="P20" s="49"/>
      <c r="Q20" s="49"/>
      <c r="R20" s="50"/>
      <c r="S20" s="51"/>
      <c r="T20" s="51"/>
    </row>
    <row r="21" spans="1:20" ht="12.75" customHeight="1">
      <c r="A21" s="4"/>
      <c r="B21" s="5" t="s">
        <v>375</v>
      </c>
      <c r="C21" s="13">
        <v>1349080035</v>
      </c>
      <c r="D21" s="13">
        <v>1333580373.6400001</v>
      </c>
      <c r="E21" s="13">
        <v>276615475</v>
      </c>
      <c r="F21" s="13">
        <v>276615475</v>
      </c>
      <c r="G21" s="105"/>
      <c r="H21" s="14">
        <f t="shared" si="0"/>
        <v>20.742317483645895</v>
      </c>
      <c r="I21" s="14">
        <f t="shared" si="1"/>
        <v>100</v>
      </c>
      <c r="K21" s="48"/>
      <c r="L21" s="48"/>
      <c r="M21" s="48"/>
      <c r="N21" s="48"/>
      <c r="O21" s="48"/>
      <c r="P21" s="49"/>
      <c r="Q21" s="49"/>
      <c r="R21" s="50"/>
      <c r="S21" s="51"/>
      <c r="T21" s="51"/>
    </row>
    <row r="22" spans="1:20" ht="12.75" customHeight="1">
      <c r="A22" s="43"/>
      <c r="B22" s="5" t="s">
        <v>374</v>
      </c>
      <c r="C22" s="13">
        <v>468296179</v>
      </c>
      <c r="D22" s="13">
        <v>467934179</v>
      </c>
      <c r="E22" s="13">
        <v>17968990.620000005</v>
      </c>
      <c r="F22" s="13">
        <v>15828810.299999999</v>
      </c>
      <c r="G22" s="13"/>
      <c r="H22" s="14">
        <f t="shared" si="0"/>
        <v>3.3827001767272056</v>
      </c>
      <c r="I22" s="14">
        <f t="shared" si="1"/>
        <v>88.089590755209571</v>
      </c>
      <c r="K22" s="48"/>
      <c r="L22" s="48"/>
      <c r="M22" s="48"/>
      <c r="N22" s="48"/>
      <c r="O22" s="48"/>
      <c r="P22" s="49"/>
      <c r="Q22" s="49"/>
      <c r="R22" s="50"/>
      <c r="S22" s="51"/>
      <c r="T22" s="51"/>
    </row>
    <row r="23" spans="1:20" ht="12.75" customHeight="1">
      <c r="A23" s="22" t="s">
        <v>12</v>
      </c>
      <c r="B23" s="108"/>
      <c r="C23" s="25">
        <v>255463599</v>
      </c>
      <c r="D23" s="25">
        <v>256164727.54000002</v>
      </c>
      <c r="E23" s="25">
        <v>75673304.48999998</v>
      </c>
      <c r="F23" s="25">
        <v>70021094.129999995</v>
      </c>
      <c r="G23" s="25"/>
      <c r="H23" s="24">
        <f t="shared" si="0"/>
        <v>27.334401110733026</v>
      </c>
      <c r="I23" s="24">
        <f t="shared" si="1"/>
        <v>92.530773701382486</v>
      </c>
      <c r="K23" s="48"/>
      <c r="L23" s="48"/>
      <c r="M23" s="48"/>
      <c r="N23" s="48"/>
      <c r="O23" s="48"/>
      <c r="P23" s="49"/>
      <c r="Q23" s="49"/>
      <c r="R23" s="50"/>
      <c r="S23" s="51"/>
      <c r="T23" s="51"/>
    </row>
    <row r="24" spans="1:20" ht="12.75" customHeight="1">
      <c r="A24" s="4"/>
      <c r="B24" s="6" t="s">
        <v>373</v>
      </c>
      <c r="C24" s="13">
        <v>164995686</v>
      </c>
      <c r="D24" s="13">
        <v>164830397.94999999</v>
      </c>
      <c r="E24" s="13">
        <v>56013170.899999991</v>
      </c>
      <c r="F24" s="13">
        <v>53711410.099999994</v>
      </c>
      <c r="G24" s="105"/>
      <c r="H24" s="14">
        <f t="shared" si="0"/>
        <v>32.585864481315475</v>
      </c>
      <c r="I24" s="14">
        <f t="shared" si="1"/>
        <v>95.890679347346151</v>
      </c>
      <c r="K24" s="48"/>
      <c r="L24" s="48"/>
      <c r="M24" s="48"/>
      <c r="N24" s="48"/>
      <c r="O24" s="48"/>
      <c r="P24" s="49"/>
      <c r="Q24" s="49"/>
      <c r="R24" s="50"/>
      <c r="S24" s="51"/>
      <c r="T24" s="51"/>
    </row>
    <row r="25" spans="1:20" ht="12.75" customHeight="1">
      <c r="A25" s="106"/>
      <c r="B25" s="5" t="s">
        <v>372</v>
      </c>
      <c r="C25" s="16">
        <v>90467913</v>
      </c>
      <c r="D25" s="16">
        <v>91334329.590000018</v>
      </c>
      <c r="E25" s="16">
        <v>19660133.589999996</v>
      </c>
      <c r="F25" s="16">
        <v>16309684.030000003</v>
      </c>
      <c r="G25" s="11"/>
      <c r="H25" s="14">
        <f t="shared" si="0"/>
        <v>17.857123496952575</v>
      </c>
      <c r="I25" s="14">
        <f t="shared" si="1"/>
        <v>82.958154660229894</v>
      </c>
      <c r="K25" s="48"/>
      <c r="L25" s="48"/>
      <c r="M25" s="48"/>
      <c r="N25" s="48"/>
      <c r="O25" s="48"/>
      <c r="P25" s="49"/>
      <c r="Q25" s="49"/>
      <c r="R25" s="50"/>
      <c r="S25" s="51"/>
      <c r="T25" s="51"/>
    </row>
    <row r="26" spans="1:20" ht="12.75" customHeight="1">
      <c r="A26" s="22" t="s">
        <v>15</v>
      </c>
      <c r="B26" s="22"/>
      <c r="C26" s="23">
        <v>2029187524</v>
      </c>
      <c r="D26" s="23">
        <v>1977758309.4200001</v>
      </c>
      <c r="E26" s="23">
        <v>334271880.28999996</v>
      </c>
      <c r="F26" s="23">
        <v>274841065.81000006</v>
      </c>
      <c r="G26" s="23"/>
      <c r="H26" s="24">
        <f t="shared" si="0"/>
        <v>13.896595175504551</v>
      </c>
      <c r="I26" s="24">
        <f t="shared" si="1"/>
        <v>82.220815454641212</v>
      </c>
      <c r="K26" s="48"/>
      <c r="L26" s="48"/>
      <c r="M26" s="48"/>
      <c r="N26" s="48"/>
      <c r="O26" s="48"/>
      <c r="P26" s="49"/>
      <c r="Q26" s="49"/>
      <c r="R26" s="50"/>
      <c r="S26" s="51"/>
      <c r="T26" s="51"/>
    </row>
    <row r="27" spans="1:20" ht="12.75" customHeight="1">
      <c r="A27" s="43"/>
      <c r="B27" s="5" t="s">
        <v>371</v>
      </c>
      <c r="C27" s="13">
        <v>4630870</v>
      </c>
      <c r="D27" s="13">
        <v>4630870</v>
      </c>
      <c r="E27" s="13">
        <v>181200</v>
      </c>
      <c r="F27" s="13">
        <v>748.75</v>
      </c>
      <c r="G27" s="13"/>
      <c r="H27" s="14">
        <f t="shared" si="0"/>
        <v>1.6168668090445208E-2</v>
      </c>
      <c r="I27" s="14">
        <f t="shared" si="1"/>
        <v>0.41321743929359822</v>
      </c>
      <c r="K27" s="48"/>
      <c r="L27" s="48"/>
      <c r="M27" s="48"/>
      <c r="N27" s="48"/>
      <c r="O27" s="48"/>
      <c r="P27" s="49"/>
      <c r="Q27" s="49"/>
      <c r="R27" s="50"/>
      <c r="S27" s="51"/>
      <c r="T27" s="51"/>
    </row>
    <row r="28" spans="1:20" ht="12.75" customHeight="1">
      <c r="A28" s="4"/>
      <c r="B28" s="5" t="s">
        <v>370</v>
      </c>
      <c r="C28" s="13">
        <v>845668186</v>
      </c>
      <c r="D28" s="13">
        <v>844942729.69000006</v>
      </c>
      <c r="E28" s="13">
        <v>86335000</v>
      </c>
      <c r="F28" s="13">
        <v>86335000</v>
      </c>
      <c r="G28" s="105"/>
      <c r="H28" s="14">
        <f t="shared" si="0"/>
        <v>10.217852283512203</v>
      </c>
      <c r="I28" s="14">
        <f t="shared" si="1"/>
        <v>100</v>
      </c>
      <c r="K28" s="48"/>
      <c r="L28" s="48"/>
      <c r="M28" s="48"/>
      <c r="N28" s="48"/>
      <c r="O28" s="48"/>
      <c r="P28" s="49"/>
      <c r="Q28" s="49"/>
      <c r="R28" s="50"/>
      <c r="S28" s="51"/>
      <c r="T28" s="51"/>
    </row>
    <row r="29" spans="1:20" ht="12.75" customHeight="1">
      <c r="A29" s="43"/>
      <c r="B29" s="10" t="s">
        <v>369</v>
      </c>
      <c r="C29" s="13">
        <v>112247617</v>
      </c>
      <c r="D29" s="13">
        <v>112247617</v>
      </c>
      <c r="E29" s="13">
        <v>0</v>
      </c>
      <c r="F29" s="13">
        <v>0</v>
      </c>
      <c r="G29" s="13"/>
      <c r="H29" s="14">
        <f t="shared" si="0"/>
        <v>0</v>
      </c>
      <c r="I29" s="14" t="str">
        <f t="shared" si="1"/>
        <v>n.a.</v>
      </c>
      <c r="K29" s="48"/>
      <c r="L29" s="48"/>
      <c r="M29" s="48"/>
      <c r="N29" s="48"/>
      <c r="O29" s="48"/>
      <c r="P29" s="49"/>
      <c r="Q29" s="49"/>
      <c r="R29" s="50"/>
      <c r="S29" s="51"/>
      <c r="T29" s="51"/>
    </row>
    <row r="30" spans="1:20" ht="12.75" customHeight="1">
      <c r="A30" s="4"/>
      <c r="B30" s="6" t="s">
        <v>368</v>
      </c>
      <c r="C30" s="13">
        <v>303203073</v>
      </c>
      <c r="D30" s="13">
        <v>253115007</v>
      </c>
      <c r="E30" s="13">
        <v>47011057.560000002</v>
      </c>
      <c r="F30" s="13">
        <v>40134017.140000001</v>
      </c>
      <c r="G30" s="105"/>
      <c r="H30" s="14">
        <f t="shared" si="0"/>
        <v>15.856040151740194</v>
      </c>
      <c r="I30" s="14">
        <f t="shared" si="1"/>
        <v>85.371440727061142</v>
      </c>
      <c r="K30" s="48"/>
      <c r="L30" s="48"/>
      <c r="M30" s="48"/>
      <c r="N30" s="48"/>
      <c r="O30" s="48"/>
      <c r="P30" s="49"/>
      <c r="Q30" s="49"/>
      <c r="R30" s="50"/>
      <c r="S30" s="51"/>
      <c r="T30" s="51"/>
    </row>
    <row r="31" spans="1:20" ht="12.75" customHeight="1">
      <c r="A31" s="106"/>
      <c r="B31" s="5" t="s">
        <v>367</v>
      </c>
      <c r="C31" s="16">
        <v>152166435</v>
      </c>
      <c r="D31" s="16">
        <v>151550742.72999996</v>
      </c>
      <c r="E31" s="16">
        <v>36142874.729999997</v>
      </c>
      <c r="F31" s="16">
        <v>23656476.449999996</v>
      </c>
      <c r="G31" s="11"/>
      <c r="H31" s="14">
        <f t="shared" si="0"/>
        <v>15.609607728644354</v>
      </c>
      <c r="I31" s="14">
        <f t="shared" si="1"/>
        <v>65.45266979099533</v>
      </c>
      <c r="K31" s="48"/>
      <c r="L31" s="48"/>
      <c r="M31" s="48"/>
      <c r="N31" s="48"/>
      <c r="O31" s="48"/>
      <c r="P31" s="49"/>
      <c r="Q31" s="49"/>
      <c r="R31" s="50"/>
      <c r="S31" s="51"/>
      <c r="T31" s="51"/>
    </row>
    <row r="32" spans="1:20" ht="12.75" customHeight="1">
      <c r="A32" s="4"/>
      <c r="B32" s="5" t="s">
        <v>366</v>
      </c>
      <c r="C32" s="16">
        <v>611271343</v>
      </c>
      <c r="D32" s="16">
        <v>611271343</v>
      </c>
      <c r="E32" s="16">
        <v>164601748</v>
      </c>
      <c r="F32" s="16">
        <v>124714823.47000007</v>
      </c>
      <c r="G32" s="11"/>
      <c r="H32" s="14">
        <f t="shared" si="0"/>
        <v>20.402530708854133</v>
      </c>
      <c r="I32" s="14">
        <f t="shared" si="1"/>
        <v>75.767617893097992</v>
      </c>
      <c r="K32" s="48"/>
      <c r="L32" s="48"/>
      <c r="M32" s="48"/>
      <c r="N32" s="48"/>
      <c r="O32" s="48"/>
      <c r="P32" s="49"/>
      <c r="Q32" s="49"/>
      <c r="R32" s="50"/>
      <c r="S32" s="51"/>
      <c r="T32" s="51"/>
    </row>
    <row r="33" spans="1:20" ht="12.75" customHeight="1">
      <c r="A33" s="22" t="s">
        <v>16</v>
      </c>
      <c r="B33" s="104"/>
      <c r="C33" s="25">
        <v>22669334384</v>
      </c>
      <c r="D33" s="25">
        <v>22747122674.220001</v>
      </c>
      <c r="E33" s="25">
        <v>6414546289.6599998</v>
      </c>
      <c r="F33" s="25">
        <v>6218932572.9599991</v>
      </c>
      <c r="G33" s="103"/>
      <c r="H33" s="24">
        <f t="shared" si="0"/>
        <v>27.339425130933602</v>
      </c>
      <c r="I33" s="24">
        <f t="shared" si="1"/>
        <v>96.950466831686569</v>
      </c>
      <c r="K33" s="48"/>
      <c r="L33" s="48"/>
      <c r="M33" s="48"/>
      <c r="N33" s="48"/>
      <c r="O33" s="48"/>
      <c r="P33" s="49"/>
      <c r="Q33" s="49"/>
      <c r="R33" s="50"/>
      <c r="S33" s="51"/>
      <c r="T33" s="51"/>
    </row>
    <row r="34" spans="1:20" ht="12.75" customHeight="1">
      <c r="A34" s="4"/>
      <c r="B34" s="5" t="s">
        <v>365</v>
      </c>
      <c r="C34" s="13">
        <v>2284200</v>
      </c>
      <c r="D34" s="13">
        <v>2284200</v>
      </c>
      <c r="E34" s="13">
        <v>0</v>
      </c>
      <c r="F34" s="13">
        <v>0</v>
      </c>
      <c r="G34" s="105"/>
      <c r="H34" s="14">
        <f t="shared" si="0"/>
        <v>0</v>
      </c>
      <c r="I34" s="14" t="str">
        <f t="shared" si="1"/>
        <v>n.a.</v>
      </c>
      <c r="K34" s="48"/>
      <c r="L34" s="48"/>
      <c r="M34" s="48"/>
      <c r="N34" s="48"/>
      <c r="O34" s="48"/>
      <c r="P34" s="49"/>
      <c r="Q34" s="49"/>
      <c r="R34" s="50"/>
      <c r="S34" s="51"/>
      <c r="T34" s="51"/>
    </row>
    <row r="35" spans="1:20" ht="12.75" customHeight="1">
      <c r="A35" s="43"/>
      <c r="B35" s="5" t="s">
        <v>364</v>
      </c>
      <c r="C35" s="13">
        <v>1333033412</v>
      </c>
      <c r="D35" s="13">
        <v>1333033412</v>
      </c>
      <c r="E35" s="13">
        <v>288800000</v>
      </c>
      <c r="F35" s="13">
        <v>288800000</v>
      </c>
      <c r="G35" s="13"/>
      <c r="H35" s="14">
        <f t="shared" si="0"/>
        <v>21.664873318269084</v>
      </c>
      <c r="I35" s="14">
        <f t="shared" si="1"/>
        <v>100</v>
      </c>
      <c r="K35" s="48"/>
      <c r="L35" s="48"/>
      <c r="M35" s="48"/>
      <c r="N35" s="48"/>
      <c r="O35" s="48"/>
      <c r="P35" s="49"/>
      <c r="Q35" s="49"/>
      <c r="R35" s="50"/>
      <c r="S35" s="51"/>
      <c r="T35" s="51"/>
    </row>
    <row r="36" spans="1:20" ht="12.75" customHeight="1">
      <c r="A36" s="43"/>
      <c r="B36" s="10" t="s">
        <v>363</v>
      </c>
      <c r="C36" s="13">
        <v>5705150</v>
      </c>
      <c r="D36" s="13">
        <v>5561520.9399999995</v>
      </c>
      <c r="E36" s="13">
        <v>0</v>
      </c>
      <c r="F36" s="13">
        <v>0</v>
      </c>
      <c r="G36" s="13"/>
      <c r="H36" s="14">
        <f t="shared" si="0"/>
        <v>0</v>
      </c>
      <c r="I36" s="14" t="str">
        <f t="shared" si="1"/>
        <v>n.a.</v>
      </c>
      <c r="K36" s="48"/>
      <c r="L36" s="48"/>
      <c r="M36" s="48"/>
      <c r="N36" s="48"/>
      <c r="O36" s="48"/>
      <c r="P36" s="49"/>
      <c r="Q36" s="49"/>
      <c r="R36" s="50"/>
      <c r="S36" s="51"/>
      <c r="T36" s="51"/>
    </row>
    <row r="37" spans="1:20" ht="12.75" customHeight="1">
      <c r="A37" s="43"/>
      <c r="B37" s="10" t="s">
        <v>362</v>
      </c>
      <c r="C37" s="13">
        <v>1244709</v>
      </c>
      <c r="D37" s="13">
        <v>1318259.1000000001</v>
      </c>
      <c r="E37" s="13">
        <v>598345.07999999996</v>
      </c>
      <c r="F37" s="13">
        <v>45932</v>
      </c>
      <c r="G37" s="13"/>
      <c r="H37" s="14">
        <f t="shared" si="0"/>
        <v>3.4842922760783517</v>
      </c>
      <c r="I37" s="14">
        <f t="shared" si="1"/>
        <v>7.6765066740416765</v>
      </c>
      <c r="K37" s="48"/>
      <c r="L37" s="48"/>
      <c r="M37" s="48"/>
      <c r="N37" s="48"/>
      <c r="O37" s="48"/>
      <c r="P37" s="49"/>
      <c r="Q37" s="49"/>
      <c r="R37" s="50"/>
      <c r="S37" s="51"/>
      <c r="T37" s="51"/>
    </row>
    <row r="38" spans="1:20" ht="12.75" customHeight="1">
      <c r="A38" s="4"/>
      <c r="B38" s="6" t="s">
        <v>361</v>
      </c>
      <c r="C38" s="13">
        <v>41898372</v>
      </c>
      <c r="D38" s="13">
        <v>41898372</v>
      </c>
      <c r="E38" s="13">
        <v>11152494.960000001</v>
      </c>
      <c r="F38" s="13">
        <v>11150258.600000001</v>
      </c>
      <c r="G38" s="105"/>
      <c r="H38" s="14">
        <f t="shared" si="0"/>
        <v>26.612629722224057</v>
      </c>
      <c r="I38" s="14">
        <f t="shared" si="1"/>
        <v>99.979947446665335</v>
      </c>
      <c r="K38" s="48"/>
      <c r="L38" s="48"/>
      <c r="M38" s="48"/>
      <c r="N38" s="48"/>
      <c r="O38" s="48"/>
      <c r="P38" s="49"/>
      <c r="Q38" s="49"/>
      <c r="R38" s="50"/>
      <c r="S38" s="51"/>
      <c r="T38" s="51"/>
    </row>
    <row r="39" spans="1:20" ht="12.75" customHeight="1">
      <c r="A39" s="106"/>
      <c r="B39" s="5" t="s">
        <v>360</v>
      </c>
      <c r="C39" s="16">
        <v>2417661855</v>
      </c>
      <c r="D39" s="16">
        <v>2417661855</v>
      </c>
      <c r="E39" s="16">
        <v>836566099</v>
      </c>
      <c r="F39" s="16">
        <v>836566099</v>
      </c>
      <c r="G39" s="11"/>
      <c r="H39" s="14">
        <f t="shared" si="0"/>
        <v>34.602278944422522</v>
      </c>
      <c r="I39" s="14">
        <f t="shared" si="1"/>
        <v>100</v>
      </c>
      <c r="K39" s="48"/>
      <c r="L39" s="48"/>
      <c r="M39" s="48"/>
      <c r="N39" s="48"/>
      <c r="O39" s="48"/>
      <c r="P39" s="49"/>
      <c r="Q39" s="49"/>
      <c r="R39" s="50"/>
      <c r="S39" s="51"/>
      <c r="T39" s="51"/>
    </row>
    <row r="40" spans="1:20" ht="12.75" customHeight="1">
      <c r="A40" s="4"/>
      <c r="B40" s="5" t="s">
        <v>359</v>
      </c>
      <c r="C40" s="16">
        <v>11209718102</v>
      </c>
      <c r="D40" s="16">
        <v>11329154409.5</v>
      </c>
      <c r="E40" s="16">
        <v>3485034088.8399997</v>
      </c>
      <c r="F40" s="16">
        <v>3485034088.8399997</v>
      </c>
      <c r="G40" s="11"/>
      <c r="H40" s="14">
        <f t="shared" si="0"/>
        <v>30.761643480802448</v>
      </c>
      <c r="I40" s="14">
        <f t="shared" si="1"/>
        <v>100</v>
      </c>
      <c r="K40" s="48"/>
      <c r="L40" s="48"/>
      <c r="M40" s="48"/>
      <c r="N40" s="48"/>
      <c r="O40" s="48"/>
      <c r="P40" s="49"/>
      <c r="Q40" s="49"/>
      <c r="R40" s="50"/>
      <c r="S40" s="51"/>
      <c r="T40" s="51"/>
    </row>
    <row r="41" spans="1:20" ht="12.75" customHeight="1">
      <c r="A41" s="43"/>
      <c r="B41" s="5" t="s">
        <v>358</v>
      </c>
      <c r="C41" s="13">
        <v>3156957855</v>
      </c>
      <c r="D41" s="13">
        <v>3115124940</v>
      </c>
      <c r="E41" s="13">
        <v>758267714</v>
      </c>
      <c r="F41" s="13">
        <v>758267714</v>
      </c>
      <c r="G41" s="13"/>
      <c r="H41" s="14">
        <f t="shared" si="0"/>
        <v>24.341486412419787</v>
      </c>
      <c r="I41" s="14">
        <f t="shared" si="1"/>
        <v>100</v>
      </c>
      <c r="K41" s="48"/>
      <c r="L41" s="48"/>
      <c r="M41" s="48"/>
      <c r="N41" s="48"/>
      <c r="O41" s="48"/>
      <c r="P41" s="49"/>
      <c r="Q41" s="49"/>
      <c r="R41" s="50"/>
      <c r="S41" s="51"/>
      <c r="T41" s="51"/>
    </row>
    <row r="42" spans="1:20" ht="12.75" customHeight="1">
      <c r="A42" s="4"/>
      <c r="B42" s="5" t="s">
        <v>357</v>
      </c>
      <c r="C42" s="13">
        <v>269747245</v>
      </c>
      <c r="D42" s="13">
        <v>269746977</v>
      </c>
      <c r="E42" s="13">
        <v>28276697.289999999</v>
      </c>
      <c r="F42" s="13">
        <v>28225936.039999999</v>
      </c>
      <c r="G42" s="105"/>
      <c r="H42" s="14">
        <f t="shared" si="0"/>
        <v>10.463856297451667</v>
      </c>
      <c r="I42" s="14">
        <f t="shared" si="1"/>
        <v>99.820483808701553</v>
      </c>
      <c r="K42" s="48"/>
      <c r="L42" s="48"/>
      <c r="M42" s="48"/>
      <c r="N42" s="48"/>
      <c r="O42" s="48"/>
      <c r="P42" s="49"/>
      <c r="Q42" s="49"/>
      <c r="R42" s="50"/>
      <c r="S42" s="51"/>
      <c r="T42" s="51"/>
    </row>
    <row r="43" spans="1:20" ht="12.75" customHeight="1">
      <c r="A43" s="43"/>
      <c r="B43" s="5" t="s">
        <v>356</v>
      </c>
      <c r="C43" s="13">
        <v>2796471</v>
      </c>
      <c r="D43" s="13">
        <v>2796471</v>
      </c>
      <c r="E43" s="13">
        <v>451503.58999999997</v>
      </c>
      <c r="F43" s="13">
        <v>420421.06999999995</v>
      </c>
      <c r="G43" s="13"/>
      <c r="H43" s="14">
        <f t="shared" si="0"/>
        <v>15.033986406438684</v>
      </c>
      <c r="I43" s="14">
        <f t="shared" si="1"/>
        <v>93.115775668583282</v>
      </c>
      <c r="K43" s="48"/>
      <c r="L43" s="48"/>
      <c r="M43" s="48"/>
      <c r="N43" s="48"/>
      <c r="O43" s="48"/>
      <c r="P43" s="49"/>
      <c r="Q43" s="49"/>
      <c r="R43" s="50"/>
      <c r="S43" s="51"/>
      <c r="T43" s="51"/>
    </row>
    <row r="44" spans="1:20" ht="12.75" customHeight="1">
      <c r="A44" s="43"/>
      <c r="B44" s="10" t="s">
        <v>355</v>
      </c>
      <c r="C44" s="13">
        <v>2940098204</v>
      </c>
      <c r="D44" s="13">
        <v>2940098203.9999995</v>
      </c>
      <c r="E44" s="13">
        <v>749132095.36999977</v>
      </c>
      <c r="F44" s="13">
        <v>563924124.03000009</v>
      </c>
      <c r="G44" s="13"/>
      <c r="H44" s="14">
        <f t="shared" si="0"/>
        <v>19.180451974793975</v>
      </c>
      <c r="I44" s="14">
        <f t="shared" si="1"/>
        <v>75.276994206405661</v>
      </c>
      <c r="K44" s="48"/>
      <c r="L44" s="48"/>
      <c r="M44" s="48"/>
      <c r="N44" s="48"/>
      <c r="O44" s="48"/>
      <c r="P44" s="49"/>
      <c r="Q44" s="49"/>
      <c r="R44" s="50"/>
      <c r="S44" s="51"/>
      <c r="T44" s="51"/>
    </row>
    <row r="45" spans="1:20" ht="12.75" customHeight="1">
      <c r="A45" s="4"/>
      <c r="B45" s="6" t="s">
        <v>354</v>
      </c>
      <c r="C45" s="13">
        <v>184189599</v>
      </c>
      <c r="D45" s="13">
        <v>184189599</v>
      </c>
      <c r="E45" s="13">
        <v>30227816.850000001</v>
      </c>
      <c r="F45" s="13">
        <v>25574764.469999995</v>
      </c>
      <c r="G45" s="105"/>
      <c r="H45" s="14">
        <f t="shared" si="0"/>
        <v>13.885020983188086</v>
      </c>
      <c r="I45" s="14">
        <f t="shared" si="1"/>
        <v>84.60672034937248</v>
      </c>
      <c r="K45" s="48"/>
      <c r="L45" s="48"/>
      <c r="M45" s="48"/>
      <c r="N45" s="48"/>
      <c r="O45" s="48"/>
      <c r="P45" s="49"/>
      <c r="Q45" s="49"/>
      <c r="R45" s="50"/>
      <c r="S45" s="51"/>
      <c r="T45" s="51"/>
    </row>
    <row r="46" spans="1:20" ht="12.75" customHeight="1">
      <c r="A46" s="106"/>
      <c r="B46" s="5" t="s">
        <v>353</v>
      </c>
      <c r="C46" s="16">
        <v>650699309</v>
      </c>
      <c r="D46" s="16">
        <v>650699309</v>
      </c>
      <c r="E46" s="16">
        <v>149225647</v>
      </c>
      <c r="F46" s="16">
        <v>144309484.78999996</v>
      </c>
      <c r="G46" s="11"/>
      <c r="H46" s="14">
        <f t="shared" si="0"/>
        <v>22.177599206579142</v>
      </c>
      <c r="I46" s="14">
        <f t="shared" si="1"/>
        <v>96.705551419053293</v>
      </c>
      <c r="K46" s="48"/>
      <c r="L46" s="48"/>
      <c r="M46" s="48"/>
      <c r="N46" s="48"/>
      <c r="O46" s="48"/>
      <c r="P46" s="49"/>
      <c r="Q46" s="49"/>
      <c r="R46" s="50"/>
      <c r="S46" s="51"/>
      <c r="T46" s="51"/>
    </row>
    <row r="47" spans="1:20" ht="12.75" customHeight="1">
      <c r="A47" s="4"/>
      <c r="B47" s="5" t="s">
        <v>352</v>
      </c>
      <c r="C47" s="16">
        <v>253973247</v>
      </c>
      <c r="D47" s="16">
        <v>254059367.68000007</v>
      </c>
      <c r="E47" s="16">
        <v>34766986.68</v>
      </c>
      <c r="F47" s="16">
        <v>34566949.119999997</v>
      </c>
      <c r="G47" s="11"/>
      <c r="H47" s="14">
        <f t="shared" si="0"/>
        <v>13.605854976203327</v>
      </c>
      <c r="I47" s="14">
        <f t="shared" si="1"/>
        <v>99.42463359899098</v>
      </c>
      <c r="K47" s="48"/>
      <c r="L47" s="48"/>
      <c r="M47" s="48"/>
      <c r="N47" s="48"/>
      <c r="O47" s="48"/>
      <c r="P47" s="49"/>
      <c r="Q47" s="49"/>
      <c r="R47" s="50"/>
      <c r="S47" s="51"/>
      <c r="T47" s="51"/>
    </row>
    <row r="48" spans="1:20" ht="12.75" customHeight="1">
      <c r="A48" s="43"/>
      <c r="B48" s="5" t="s">
        <v>351</v>
      </c>
      <c r="C48" s="13">
        <v>199326654</v>
      </c>
      <c r="D48" s="13">
        <v>199495778</v>
      </c>
      <c r="E48" s="13">
        <v>42046801</v>
      </c>
      <c r="F48" s="13">
        <v>42046801</v>
      </c>
      <c r="G48" s="13"/>
      <c r="H48" s="14">
        <f t="shared" si="0"/>
        <v>21.07653676761019</v>
      </c>
      <c r="I48" s="14">
        <f t="shared" si="1"/>
        <v>100</v>
      </c>
      <c r="K48" s="48"/>
      <c r="L48" s="48"/>
      <c r="M48" s="48"/>
      <c r="N48" s="48"/>
      <c r="O48" s="48"/>
      <c r="P48" s="49"/>
      <c r="Q48" s="49"/>
      <c r="R48" s="50"/>
      <c r="S48" s="51"/>
      <c r="T48" s="51"/>
    </row>
    <row r="49" spans="1:20" ht="12.75" customHeight="1">
      <c r="A49" s="22" t="s">
        <v>19</v>
      </c>
      <c r="B49" s="22"/>
      <c r="C49" s="25">
        <v>6471836045</v>
      </c>
      <c r="D49" s="25">
        <v>6371790093.5299997</v>
      </c>
      <c r="E49" s="25">
        <v>1220671236.0699999</v>
      </c>
      <c r="F49" s="25">
        <v>1052939024.1800001</v>
      </c>
      <c r="G49" s="25"/>
      <c r="H49" s="24">
        <f t="shared" si="0"/>
        <v>16.525011162077803</v>
      </c>
      <c r="I49" s="24">
        <f t="shared" si="1"/>
        <v>86.259018240650903</v>
      </c>
      <c r="K49" s="48"/>
      <c r="L49" s="48"/>
      <c r="M49" s="48"/>
      <c r="N49" s="48"/>
      <c r="O49" s="48"/>
      <c r="P49" s="49"/>
      <c r="Q49" s="49"/>
      <c r="R49" s="50"/>
      <c r="S49" s="51"/>
      <c r="T49" s="51"/>
    </row>
    <row r="50" spans="1:20" ht="12.75" customHeight="1">
      <c r="A50" s="43"/>
      <c r="B50" s="107" t="s">
        <v>350</v>
      </c>
      <c r="C50" s="13">
        <v>1946001</v>
      </c>
      <c r="D50" s="13">
        <v>1788330</v>
      </c>
      <c r="E50" s="13">
        <v>37628</v>
      </c>
      <c r="F50" s="13">
        <v>0</v>
      </c>
      <c r="G50" s="13"/>
      <c r="H50" s="14">
        <f t="shared" si="0"/>
        <v>0</v>
      </c>
      <c r="I50" s="14">
        <f t="shared" si="1"/>
        <v>0</v>
      </c>
      <c r="K50" s="48"/>
      <c r="L50" s="48"/>
      <c r="M50" s="48"/>
      <c r="N50" s="48"/>
      <c r="O50" s="48"/>
      <c r="P50" s="49"/>
      <c r="Q50" s="49"/>
      <c r="R50" s="50"/>
      <c r="S50" s="51"/>
      <c r="T50" s="51"/>
    </row>
    <row r="51" spans="1:20">
      <c r="A51" s="43"/>
      <c r="B51" s="10" t="s">
        <v>349</v>
      </c>
      <c r="C51" s="13">
        <v>2902142952</v>
      </c>
      <c r="D51" s="13">
        <v>2821688952</v>
      </c>
      <c r="E51" s="13">
        <v>495634777.47999996</v>
      </c>
      <c r="F51" s="13">
        <v>495191192.07999998</v>
      </c>
      <c r="G51" s="13"/>
      <c r="H51" s="14">
        <f t="shared" si="0"/>
        <v>17.549460642322419</v>
      </c>
      <c r="I51" s="14">
        <f t="shared" si="1"/>
        <v>99.910501558777753</v>
      </c>
      <c r="K51" s="48"/>
      <c r="L51" s="48"/>
      <c r="M51" s="48"/>
      <c r="N51" s="48"/>
      <c r="O51" s="48"/>
      <c r="P51" s="49"/>
      <c r="Q51" s="49"/>
      <c r="R51" s="50"/>
      <c r="S51" s="51"/>
      <c r="T51" s="51"/>
    </row>
    <row r="52" spans="1:20" ht="12.75" customHeight="1">
      <c r="A52" s="4"/>
      <c r="B52" s="6" t="s">
        <v>348</v>
      </c>
      <c r="C52" s="13">
        <v>11343949</v>
      </c>
      <c r="D52" s="13">
        <v>10343949</v>
      </c>
      <c r="E52" s="13">
        <v>603150.06000000006</v>
      </c>
      <c r="F52" s="13">
        <v>602554.06000000006</v>
      </c>
      <c r="G52" s="105"/>
      <c r="H52" s="14">
        <f t="shared" si="0"/>
        <v>5.8251839795420501</v>
      </c>
      <c r="I52" s="14">
        <f t="shared" si="1"/>
        <v>99.901185452920288</v>
      </c>
      <c r="K52" s="48"/>
      <c r="L52" s="48"/>
      <c r="M52" s="48"/>
      <c r="N52" s="48"/>
      <c r="O52" s="48"/>
      <c r="P52" s="49"/>
      <c r="Q52" s="49"/>
      <c r="R52" s="50"/>
      <c r="S52" s="51"/>
      <c r="T52" s="51"/>
    </row>
    <row r="53" spans="1:20" ht="12.75" customHeight="1">
      <c r="A53" s="106"/>
      <c r="B53" s="5" t="s">
        <v>347</v>
      </c>
      <c r="C53" s="16">
        <v>136529284</v>
      </c>
      <c r="D53" s="16">
        <v>136029284</v>
      </c>
      <c r="E53" s="16">
        <v>30802708.459999993</v>
      </c>
      <c r="F53" s="16">
        <v>26977350.359999996</v>
      </c>
      <c r="G53" s="11"/>
      <c r="H53" s="14">
        <f t="shared" si="0"/>
        <v>19.8320167295742</v>
      </c>
      <c r="I53" s="14">
        <f t="shared" si="1"/>
        <v>87.581098249955645</v>
      </c>
      <c r="K53" s="48"/>
      <c r="L53" s="48"/>
      <c r="M53" s="48"/>
      <c r="N53" s="48"/>
      <c r="O53" s="48"/>
      <c r="P53" s="49"/>
      <c r="Q53" s="49"/>
      <c r="R53" s="50"/>
      <c r="S53" s="51"/>
      <c r="T53" s="51"/>
    </row>
    <row r="54" spans="1:20" ht="12.75" customHeight="1">
      <c r="A54" s="4"/>
      <c r="B54" s="5" t="s">
        <v>346</v>
      </c>
      <c r="C54" s="16">
        <v>22299560</v>
      </c>
      <c r="D54" s="16">
        <v>19896016.16</v>
      </c>
      <c r="E54" s="16">
        <v>3293563.6800000006</v>
      </c>
      <c r="F54" s="16">
        <v>3235357.6799999997</v>
      </c>
      <c r="G54" s="11"/>
      <c r="H54" s="14">
        <f t="shared" si="0"/>
        <v>16.261334198675076</v>
      </c>
      <c r="I54" s="14">
        <f t="shared" si="1"/>
        <v>98.232734944417373</v>
      </c>
      <c r="K54" s="48"/>
      <c r="L54" s="48"/>
      <c r="M54" s="48"/>
      <c r="N54" s="48"/>
      <c r="O54" s="48"/>
      <c r="P54" s="49"/>
      <c r="Q54" s="49"/>
      <c r="R54" s="50"/>
      <c r="S54" s="51"/>
      <c r="T54" s="51"/>
    </row>
    <row r="55" spans="1:20" ht="12.75" customHeight="1">
      <c r="A55" s="43"/>
      <c r="B55" s="5" t="s">
        <v>345</v>
      </c>
      <c r="C55" s="13">
        <v>650400</v>
      </c>
      <c r="D55" s="13">
        <v>650400</v>
      </c>
      <c r="E55" s="13">
        <v>33995.269999999997</v>
      </c>
      <c r="F55" s="13">
        <v>33995.269999999997</v>
      </c>
      <c r="G55" s="13"/>
      <c r="H55" s="14">
        <f t="shared" si="0"/>
        <v>5.226825030750307</v>
      </c>
      <c r="I55" s="14">
        <f t="shared" si="1"/>
        <v>100</v>
      </c>
      <c r="K55" s="48"/>
      <c r="L55" s="48"/>
      <c r="M55" s="48"/>
      <c r="N55" s="48"/>
      <c r="O55" s="48"/>
      <c r="P55" s="49"/>
      <c r="Q55" s="49"/>
      <c r="R55" s="50"/>
      <c r="S55" s="51"/>
      <c r="T55" s="51"/>
    </row>
    <row r="56" spans="1:20" ht="12.75" customHeight="1">
      <c r="A56" s="4"/>
      <c r="B56" s="5" t="s">
        <v>344</v>
      </c>
      <c r="C56" s="13">
        <v>187426589</v>
      </c>
      <c r="D56" s="13">
        <v>187426589</v>
      </c>
      <c r="E56" s="13">
        <v>37800885.5</v>
      </c>
      <c r="F56" s="13">
        <v>37740885.5</v>
      </c>
      <c r="G56" s="105"/>
      <c r="H56" s="14">
        <f t="shared" si="0"/>
        <v>20.136356160224416</v>
      </c>
      <c r="I56" s="14">
        <f t="shared" si="1"/>
        <v>99.841273559583669</v>
      </c>
      <c r="K56" s="48"/>
      <c r="L56" s="48"/>
      <c r="M56" s="48"/>
      <c r="N56" s="48"/>
      <c r="O56" s="48"/>
      <c r="P56" s="49"/>
      <c r="Q56" s="49"/>
      <c r="R56" s="50"/>
      <c r="S56" s="51"/>
      <c r="T56" s="51"/>
    </row>
    <row r="57" spans="1:20" ht="12.75" customHeight="1">
      <c r="A57" s="43"/>
      <c r="B57" s="5" t="s">
        <v>343</v>
      </c>
      <c r="C57" s="13">
        <v>77484375</v>
      </c>
      <c r="D57" s="13">
        <v>77484375</v>
      </c>
      <c r="E57" s="13">
        <v>18955064.619999997</v>
      </c>
      <c r="F57" s="13">
        <v>18835064.619999997</v>
      </c>
      <c r="G57" s="13"/>
      <c r="H57" s="14">
        <f t="shared" si="0"/>
        <v>24.30821003589433</v>
      </c>
      <c r="I57" s="14">
        <f t="shared" si="1"/>
        <v>99.366923814792045</v>
      </c>
      <c r="K57" s="48"/>
      <c r="L57" s="48"/>
      <c r="M57" s="48"/>
      <c r="N57" s="48"/>
      <c r="O57" s="48"/>
      <c r="P57" s="49"/>
      <c r="Q57" s="49"/>
      <c r="R57" s="50"/>
      <c r="S57" s="51"/>
      <c r="T57" s="51"/>
    </row>
    <row r="58" spans="1:20" ht="12.75" customHeight="1">
      <c r="A58" s="43"/>
      <c r="B58" s="10" t="s">
        <v>342</v>
      </c>
      <c r="C58" s="13">
        <v>172866915</v>
      </c>
      <c r="D58" s="13">
        <v>167706749.32999998</v>
      </c>
      <c r="E58" s="13">
        <v>25356622.299999997</v>
      </c>
      <c r="F58" s="13">
        <v>24674936.93</v>
      </c>
      <c r="G58" s="13"/>
      <c r="H58" s="14">
        <f t="shared" si="0"/>
        <v>14.713144836792837</v>
      </c>
      <c r="I58" s="14">
        <f t="shared" si="1"/>
        <v>97.311608139543111</v>
      </c>
      <c r="K58" s="48"/>
      <c r="L58" s="48"/>
      <c r="M58" s="48"/>
      <c r="N58" s="48"/>
      <c r="O58" s="48"/>
      <c r="P58" s="49"/>
      <c r="Q58" s="49"/>
      <c r="R58" s="50"/>
      <c r="S58" s="51"/>
      <c r="T58" s="51"/>
    </row>
    <row r="59" spans="1:20" ht="12.75" customHeight="1">
      <c r="A59" s="4"/>
      <c r="B59" s="6" t="s">
        <v>341</v>
      </c>
      <c r="C59" s="13">
        <v>170819497</v>
      </c>
      <c r="D59" s="13">
        <v>169819497</v>
      </c>
      <c r="E59" s="13">
        <v>36752155</v>
      </c>
      <c r="F59" s="13">
        <v>34447771.350000001</v>
      </c>
      <c r="G59" s="105"/>
      <c r="H59" s="14">
        <f t="shared" si="0"/>
        <v>20.284933095756376</v>
      </c>
      <c r="I59" s="14">
        <f t="shared" si="1"/>
        <v>93.72993597246203</v>
      </c>
      <c r="K59" s="48"/>
      <c r="L59" s="48"/>
      <c r="M59" s="48"/>
      <c r="N59" s="48"/>
      <c r="O59" s="48"/>
      <c r="P59" s="49"/>
      <c r="Q59" s="49"/>
      <c r="R59" s="50"/>
      <c r="S59" s="51"/>
      <c r="T59" s="51"/>
    </row>
    <row r="60" spans="1:20" ht="12.75" customHeight="1">
      <c r="A60" s="106"/>
      <c r="B60" s="5" t="s">
        <v>340</v>
      </c>
      <c r="C60" s="16">
        <v>36099669</v>
      </c>
      <c r="D60" s="16">
        <v>36099669</v>
      </c>
      <c r="E60" s="16">
        <v>7917039.0099999998</v>
      </c>
      <c r="F60" s="16">
        <v>1928581.6900000002</v>
      </c>
      <c r="G60" s="11"/>
      <c r="H60" s="14">
        <f t="shared" si="0"/>
        <v>5.3423805354004772</v>
      </c>
      <c r="I60" s="14">
        <f t="shared" si="1"/>
        <v>24.359886159004795</v>
      </c>
      <c r="K60" s="48"/>
      <c r="L60" s="48"/>
      <c r="M60" s="48"/>
      <c r="N60" s="48"/>
      <c r="O60" s="48"/>
      <c r="P60" s="49"/>
      <c r="Q60" s="49"/>
      <c r="R60" s="50"/>
      <c r="S60" s="51"/>
      <c r="T60" s="51"/>
    </row>
    <row r="61" spans="1:20" ht="12.75" customHeight="1">
      <c r="A61" s="4"/>
      <c r="B61" s="5" t="s">
        <v>339</v>
      </c>
      <c r="C61" s="16">
        <v>7401181</v>
      </c>
      <c r="D61" s="16">
        <v>7401181</v>
      </c>
      <c r="E61" s="16">
        <v>1265986.18</v>
      </c>
      <c r="F61" s="16">
        <v>661244.1399999999</v>
      </c>
      <c r="G61" s="11"/>
      <c r="H61" s="14">
        <f t="shared" si="0"/>
        <v>8.9343057547167124</v>
      </c>
      <c r="I61" s="14">
        <f t="shared" si="1"/>
        <v>52.231544897275249</v>
      </c>
      <c r="K61" s="48"/>
      <c r="L61" s="48"/>
      <c r="M61" s="48"/>
      <c r="N61" s="48"/>
      <c r="O61" s="48"/>
      <c r="P61" s="49"/>
      <c r="Q61" s="49"/>
      <c r="R61" s="50"/>
      <c r="S61" s="51"/>
      <c r="T61" s="51"/>
    </row>
    <row r="62" spans="1:20" ht="12.75" customHeight="1">
      <c r="A62" s="43"/>
      <c r="B62" s="5" t="s">
        <v>338</v>
      </c>
      <c r="C62" s="13">
        <v>6233352</v>
      </c>
      <c r="D62" s="13">
        <v>6233352</v>
      </c>
      <c r="E62" s="13">
        <v>349843.57999999996</v>
      </c>
      <c r="F62" s="13">
        <v>330841.92000000004</v>
      </c>
      <c r="G62" s="13"/>
      <c r="H62" s="14">
        <f t="shared" si="0"/>
        <v>5.3076084905842</v>
      </c>
      <c r="I62" s="14">
        <f t="shared" si="1"/>
        <v>94.568526882785747</v>
      </c>
      <c r="K62" s="48"/>
      <c r="L62" s="48"/>
      <c r="M62" s="48"/>
      <c r="N62" s="48"/>
      <c r="O62" s="48"/>
      <c r="P62" s="49"/>
      <c r="Q62" s="49"/>
      <c r="R62" s="50"/>
      <c r="S62" s="51"/>
      <c r="T62" s="51"/>
    </row>
    <row r="63" spans="1:20" ht="12.75" customHeight="1">
      <c r="A63" s="4"/>
      <c r="B63" s="5" t="s">
        <v>337</v>
      </c>
      <c r="C63" s="13">
        <v>113149870</v>
      </c>
      <c r="D63" s="13">
        <v>112093573.36</v>
      </c>
      <c r="E63" s="13">
        <v>22701443.359999999</v>
      </c>
      <c r="F63" s="13">
        <v>22679143.359999999</v>
      </c>
      <c r="G63" s="105"/>
      <c r="H63" s="14">
        <f t="shared" si="0"/>
        <v>20.232331506788178</v>
      </c>
      <c r="I63" s="14">
        <f t="shared" si="1"/>
        <v>99.901768360511852</v>
      </c>
      <c r="K63" s="48"/>
      <c r="L63" s="48"/>
      <c r="M63" s="48"/>
      <c r="N63" s="48"/>
      <c r="O63" s="48"/>
      <c r="P63" s="49"/>
      <c r="Q63" s="49"/>
      <c r="R63" s="50"/>
      <c r="S63" s="51"/>
      <c r="T63" s="51"/>
    </row>
    <row r="64" spans="1:20" ht="12.75" customHeight="1">
      <c r="A64" s="43"/>
      <c r="B64" s="5" t="s">
        <v>336</v>
      </c>
      <c r="C64" s="13">
        <v>6690098</v>
      </c>
      <c r="D64" s="13">
        <v>6690098</v>
      </c>
      <c r="E64" s="13">
        <v>1624193.6099999999</v>
      </c>
      <c r="F64" s="13">
        <v>290137.79000000004</v>
      </c>
      <c r="G64" s="13"/>
      <c r="H64" s="14">
        <f t="shared" si="0"/>
        <v>4.3368242139352819</v>
      </c>
      <c r="I64" s="14">
        <f t="shared" si="1"/>
        <v>17.863497812923921</v>
      </c>
      <c r="K64" s="48"/>
      <c r="L64" s="48"/>
      <c r="M64" s="48"/>
      <c r="N64" s="48"/>
      <c r="O64" s="48"/>
      <c r="P64" s="49"/>
      <c r="Q64" s="49"/>
      <c r="R64" s="50"/>
      <c r="S64" s="51"/>
      <c r="T64" s="51"/>
    </row>
    <row r="65" spans="1:20" ht="12.75" customHeight="1">
      <c r="A65" s="43"/>
      <c r="B65" s="10" t="s">
        <v>335</v>
      </c>
      <c r="C65" s="13">
        <v>191520518</v>
      </c>
      <c r="D65" s="13">
        <v>189520518</v>
      </c>
      <c r="E65" s="13">
        <v>36722673.800000004</v>
      </c>
      <c r="F65" s="13">
        <v>16192404.649999999</v>
      </c>
      <c r="G65" s="13"/>
      <c r="H65" s="14">
        <f t="shared" si="0"/>
        <v>8.5438794811651988</v>
      </c>
      <c r="I65" s="14">
        <f t="shared" si="1"/>
        <v>44.093751828059965</v>
      </c>
      <c r="K65" s="48"/>
      <c r="L65" s="48"/>
      <c r="M65" s="48"/>
      <c r="N65" s="48"/>
      <c r="O65" s="48"/>
      <c r="P65" s="49"/>
      <c r="Q65" s="49"/>
      <c r="R65" s="50"/>
      <c r="S65" s="51"/>
      <c r="T65" s="51"/>
    </row>
    <row r="66" spans="1:20" ht="12.75" customHeight="1">
      <c r="A66" s="4"/>
      <c r="B66" s="6" t="s">
        <v>334</v>
      </c>
      <c r="C66" s="13">
        <v>138225456</v>
      </c>
      <c r="D66" s="13">
        <v>138225456</v>
      </c>
      <c r="E66" s="13">
        <v>23299454</v>
      </c>
      <c r="F66" s="13">
        <v>23299454</v>
      </c>
      <c r="G66" s="105"/>
      <c r="H66" s="14">
        <f t="shared" si="0"/>
        <v>16.856123809785082</v>
      </c>
      <c r="I66" s="14">
        <f t="shared" si="1"/>
        <v>100</v>
      </c>
      <c r="K66" s="48"/>
      <c r="L66" s="48"/>
      <c r="M66" s="48"/>
      <c r="N66" s="48"/>
      <c r="O66" s="48"/>
      <c r="P66" s="49"/>
      <c r="Q66" s="49"/>
      <c r="R66" s="50"/>
      <c r="S66" s="51"/>
      <c r="T66" s="51"/>
    </row>
    <row r="67" spans="1:20" ht="12.75" customHeight="1">
      <c r="A67" s="106"/>
      <c r="B67" s="5" t="s">
        <v>333</v>
      </c>
      <c r="C67" s="16">
        <v>243116420</v>
      </c>
      <c r="D67" s="16">
        <v>242836522.30000001</v>
      </c>
      <c r="E67" s="16">
        <v>51260205.839999989</v>
      </c>
      <c r="F67" s="16">
        <v>39917604.849999994</v>
      </c>
      <c r="G67" s="11"/>
      <c r="H67" s="14">
        <f t="shared" si="0"/>
        <v>16.438056545994272</v>
      </c>
      <c r="I67" s="14">
        <f t="shared" si="1"/>
        <v>77.872502062508303</v>
      </c>
      <c r="K67" s="48"/>
      <c r="L67" s="48"/>
      <c r="M67" s="48"/>
      <c r="N67" s="48"/>
      <c r="O67" s="48"/>
      <c r="P67" s="49"/>
      <c r="Q67" s="49"/>
      <c r="R67" s="50"/>
      <c r="S67" s="51"/>
      <c r="T67" s="51"/>
    </row>
    <row r="68" spans="1:20" ht="12.75" customHeight="1">
      <c r="A68" s="4"/>
      <c r="B68" s="5" t="s">
        <v>332</v>
      </c>
      <c r="C68" s="16">
        <v>47691374</v>
      </c>
      <c r="D68" s="16">
        <v>47195122.000000007</v>
      </c>
      <c r="E68" s="16">
        <v>9301377.5000000019</v>
      </c>
      <c r="F68" s="16">
        <v>8811421.2700000033</v>
      </c>
      <c r="G68" s="11"/>
      <c r="H68" s="14">
        <f t="shared" si="0"/>
        <v>18.670194919720736</v>
      </c>
      <c r="I68" s="14">
        <f t="shared" si="1"/>
        <v>94.732433663723484</v>
      </c>
      <c r="K68" s="48"/>
      <c r="L68" s="48"/>
      <c r="M68" s="48"/>
      <c r="N68" s="48"/>
      <c r="O68" s="48"/>
      <c r="P68" s="49"/>
      <c r="Q68" s="49"/>
      <c r="R68" s="50"/>
      <c r="S68" s="51"/>
      <c r="T68" s="51"/>
    </row>
    <row r="69" spans="1:20" ht="12.75" customHeight="1">
      <c r="A69" s="43"/>
      <c r="B69" s="5" t="s">
        <v>331</v>
      </c>
      <c r="C69" s="13">
        <v>423152321</v>
      </c>
      <c r="D69" s="13">
        <v>423152321</v>
      </c>
      <c r="E69" s="13">
        <v>113101808.60999998</v>
      </c>
      <c r="F69" s="13">
        <v>58338190.32</v>
      </c>
      <c r="G69" s="13"/>
      <c r="H69" s="14">
        <f t="shared" si="0"/>
        <v>13.786569853175873</v>
      </c>
      <c r="I69" s="14">
        <f t="shared" si="1"/>
        <v>51.580245300199365</v>
      </c>
      <c r="K69" s="48"/>
      <c r="L69" s="48"/>
      <c r="M69" s="48"/>
      <c r="N69" s="48"/>
      <c r="O69" s="48"/>
      <c r="P69" s="49"/>
      <c r="Q69" s="49"/>
      <c r="R69" s="50"/>
      <c r="S69" s="51"/>
      <c r="T69" s="51"/>
    </row>
    <row r="70" spans="1:20" ht="12.75" customHeight="1">
      <c r="A70" s="4"/>
      <c r="B70" s="5" t="s">
        <v>330</v>
      </c>
      <c r="C70" s="13">
        <v>182087735</v>
      </c>
      <c r="D70" s="13">
        <v>181587735</v>
      </c>
      <c r="E70" s="13">
        <v>26267840.300000008</v>
      </c>
      <c r="F70" s="13">
        <v>24333230.820000011</v>
      </c>
      <c r="G70" s="105"/>
      <c r="H70" s="14">
        <f t="shared" si="0"/>
        <v>13.400261212575845</v>
      </c>
      <c r="I70" s="14">
        <f t="shared" si="1"/>
        <v>92.635064558390837</v>
      </c>
      <c r="K70" s="48"/>
      <c r="L70" s="48"/>
      <c r="M70" s="48"/>
      <c r="N70" s="48"/>
      <c r="O70" s="48"/>
      <c r="P70" s="49"/>
      <c r="Q70" s="49"/>
      <c r="R70" s="50"/>
      <c r="S70" s="51"/>
      <c r="T70" s="51"/>
    </row>
    <row r="71" spans="1:20" ht="12.75" customHeight="1">
      <c r="A71" s="43"/>
      <c r="B71" s="5" t="s">
        <v>329</v>
      </c>
      <c r="C71" s="13">
        <v>127887809</v>
      </c>
      <c r="D71" s="13">
        <v>127887809</v>
      </c>
      <c r="E71" s="13">
        <v>24556310.080000002</v>
      </c>
      <c r="F71" s="13">
        <v>16781013.280000001</v>
      </c>
      <c r="G71" s="13"/>
      <c r="H71" s="14">
        <f t="shared" si="0"/>
        <v>13.121667664194639</v>
      </c>
      <c r="I71" s="14">
        <f t="shared" si="1"/>
        <v>68.336868305256388</v>
      </c>
      <c r="K71" s="48"/>
      <c r="L71" s="48"/>
      <c r="M71" s="48"/>
      <c r="N71" s="48"/>
      <c r="O71" s="48"/>
      <c r="P71" s="49"/>
      <c r="Q71" s="49"/>
      <c r="R71" s="50"/>
      <c r="S71" s="51"/>
      <c r="T71" s="51"/>
    </row>
    <row r="72" spans="1:20" ht="12.75" customHeight="1">
      <c r="A72" s="43"/>
      <c r="B72" s="10" t="s">
        <v>328</v>
      </c>
      <c r="C72" s="13">
        <v>219477824</v>
      </c>
      <c r="D72" s="13">
        <v>219477824</v>
      </c>
      <c r="E72" s="13">
        <v>36913336.769999996</v>
      </c>
      <c r="F72" s="13">
        <v>36751836.109999999</v>
      </c>
      <c r="G72" s="13"/>
      <c r="H72" s="14">
        <f t="shared" si="0"/>
        <v>16.745125061017553</v>
      </c>
      <c r="I72" s="14">
        <f t="shared" si="1"/>
        <v>99.562486965060145</v>
      </c>
      <c r="K72" s="48"/>
      <c r="L72" s="48"/>
      <c r="M72" s="48"/>
      <c r="N72" s="48"/>
      <c r="O72" s="48"/>
      <c r="P72" s="49"/>
      <c r="Q72" s="49"/>
      <c r="R72" s="50"/>
      <c r="S72" s="51"/>
      <c r="T72" s="51"/>
    </row>
    <row r="73" spans="1:20" ht="12.75" customHeight="1">
      <c r="A73" s="4"/>
      <c r="B73" s="6" t="s">
        <v>327</v>
      </c>
      <c r="C73" s="13">
        <v>229541575</v>
      </c>
      <c r="D73" s="13">
        <v>228541575</v>
      </c>
      <c r="E73" s="13">
        <v>46676878.219999999</v>
      </c>
      <c r="F73" s="13">
        <v>37407326</v>
      </c>
      <c r="G73" s="105"/>
      <c r="H73" s="14">
        <f t="shared" ref="H73:H128" si="2">IFERROR(+F73/D73*100,"n.a.")</f>
        <v>16.367842918733714</v>
      </c>
      <c r="I73" s="14">
        <f t="shared" ref="I73:I128" si="3">IFERROR(+F73/E73*100,"n.a.")</f>
        <v>80.141019336575496</v>
      </c>
      <c r="K73" s="48"/>
      <c r="L73" s="48"/>
      <c r="M73" s="48"/>
      <c r="N73" s="48"/>
      <c r="O73" s="48"/>
      <c r="P73" s="49"/>
      <c r="Q73" s="49"/>
      <c r="R73" s="50"/>
      <c r="S73" s="51"/>
      <c r="T73" s="51"/>
    </row>
    <row r="74" spans="1:20" ht="12.75" customHeight="1">
      <c r="A74" s="106"/>
      <c r="B74" s="5" t="s">
        <v>326</v>
      </c>
      <c r="C74" s="16">
        <v>149037458</v>
      </c>
      <c r="D74" s="16">
        <v>145037565.38</v>
      </c>
      <c r="E74" s="16">
        <v>29020795.189999998</v>
      </c>
      <c r="F74" s="16">
        <v>28269598.069999997</v>
      </c>
      <c r="G74" s="11"/>
      <c r="H74" s="14">
        <f t="shared" si="2"/>
        <v>19.491224908480326</v>
      </c>
      <c r="I74" s="14">
        <f t="shared" si="3"/>
        <v>97.411521238195263</v>
      </c>
      <c r="K74" s="48"/>
      <c r="L74" s="48"/>
      <c r="M74" s="48"/>
      <c r="N74" s="48"/>
      <c r="O74" s="48"/>
      <c r="P74" s="49"/>
      <c r="Q74" s="49"/>
      <c r="R74" s="50"/>
      <c r="S74" s="51"/>
      <c r="T74" s="51"/>
    </row>
    <row r="75" spans="1:20" ht="12.75" customHeight="1">
      <c r="A75" s="4"/>
      <c r="B75" s="5" t="s">
        <v>325</v>
      </c>
      <c r="C75" s="16">
        <v>581502942</v>
      </c>
      <c r="D75" s="16">
        <v>581502942</v>
      </c>
      <c r="E75" s="16">
        <v>126806678.73999996</v>
      </c>
      <c r="F75" s="16">
        <v>82082835.649999991</v>
      </c>
      <c r="G75" s="11"/>
      <c r="H75" s="14">
        <f t="shared" si="2"/>
        <v>14.115635488908667</v>
      </c>
      <c r="I75" s="14">
        <f t="shared" si="3"/>
        <v>64.73068805650199</v>
      </c>
      <c r="K75" s="48"/>
      <c r="L75" s="48"/>
      <c r="M75" s="48"/>
      <c r="N75" s="48"/>
      <c r="O75" s="48"/>
      <c r="P75" s="49"/>
      <c r="Q75" s="49"/>
      <c r="R75" s="50"/>
      <c r="S75" s="51"/>
      <c r="T75" s="51"/>
    </row>
    <row r="76" spans="1:20" ht="12.75" customHeight="1">
      <c r="A76" s="43"/>
      <c r="B76" s="5" t="s">
        <v>324</v>
      </c>
      <c r="C76" s="13">
        <v>35636436</v>
      </c>
      <c r="D76" s="13">
        <v>35636436</v>
      </c>
      <c r="E76" s="13">
        <v>4553473</v>
      </c>
      <c r="F76" s="13">
        <v>4308677.5</v>
      </c>
      <c r="G76" s="13"/>
      <c r="H76" s="14">
        <f t="shared" si="2"/>
        <v>12.090652106737048</v>
      </c>
      <c r="I76" s="14">
        <f t="shared" si="3"/>
        <v>94.623982617224257</v>
      </c>
      <c r="K76" s="48"/>
      <c r="L76" s="48"/>
      <c r="M76" s="48"/>
      <c r="N76" s="48"/>
      <c r="O76" s="48"/>
      <c r="P76" s="49"/>
      <c r="Q76" s="49"/>
      <c r="R76" s="50"/>
      <c r="S76" s="51"/>
      <c r="T76" s="51"/>
    </row>
    <row r="77" spans="1:20" ht="12.75" customHeight="1">
      <c r="A77" s="4"/>
      <c r="B77" s="5" t="s">
        <v>323</v>
      </c>
      <c r="C77" s="13">
        <v>49874485</v>
      </c>
      <c r="D77" s="13">
        <v>49836253</v>
      </c>
      <c r="E77" s="13">
        <v>9061347.9100000001</v>
      </c>
      <c r="F77" s="13">
        <v>8816374.9100000001</v>
      </c>
      <c r="G77" s="105"/>
      <c r="H77" s="14">
        <f t="shared" si="2"/>
        <v>17.69068575440453</v>
      </c>
      <c r="I77" s="14">
        <f t="shared" si="3"/>
        <v>97.296505967620433</v>
      </c>
      <c r="K77" s="48"/>
      <c r="L77" s="48"/>
      <c r="M77" s="48"/>
      <c r="N77" s="48"/>
      <c r="O77" s="48"/>
      <c r="P77" s="49"/>
      <c r="Q77" s="49"/>
      <c r="R77" s="50"/>
      <c r="S77" s="51"/>
      <c r="T77" s="51"/>
    </row>
    <row r="78" spans="1:20" ht="12.75" customHeight="1">
      <c r="A78" s="22" t="s">
        <v>322</v>
      </c>
      <c r="B78" s="104"/>
      <c r="C78" s="25">
        <v>15000000</v>
      </c>
      <c r="D78" s="25">
        <v>15000000</v>
      </c>
      <c r="E78" s="25">
        <v>0</v>
      </c>
      <c r="F78" s="25">
        <v>0</v>
      </c>
      <c r="G78" s="103"/>
      <c r="H78" s="24">
        <f t="shared" si="2"/>
        <v>0</v>
      </c>
      <c r="I78" s="24" t="str">
        <f t="shared" si="3"/>
        <v>n.a.</v>
      </c>
      <c r="K78" s="48"/>
      <c r="L78" s="48"/>
      <c r="M78" s="48"/>
      <c r="N78" s="48"/>
      <c r="O78" s="48"/>
      <c r="P78" s="49"/>
      <c r="Q78" s="49"/>
      <c r="R78" s="50"/>
      <c r="S78" s="51"/>
      <c r="T78" s="51"/>
    </row>
    <row r="79" spans="1:20" ht="12.75" customHeight="1">
      <c r="A79" s="43"/>
      <c r="B79" s="10" t="s">
        <v>321</v>
      </c>
      <c r="C79" s="13">
        <v>15000000</v>
      </c>
      <c r="D79" s="13">
        <v>15000000</v>
      </c>
      <c r="E79" s="13">
        <v>0</v>
      </c>
      <c r="F79" s="13">
        <v>0</v>
      </c>
      <c r="G79" s="13"/>
      <c r="H79" s="14">
        <f t="shared" si="2"/>
        <v>0</v>
      </c>
      <c r="I79" s="14" t="str">
        <f t="shared" si="3"/>
        <v>n.a.</v>
      </c>
      <c r="K79" s="48"/>
      <c r="L79" s="48"/>
      <c r="M79" s="48"/>
      <c r="N79" s="48"/>
      <c r="O79" s="48"/>
      <c r="P79" s="49"/>
      <c r="Q79" s="49"/>
      <c r="R79" s="50"/>
      <c r="S79" s="51"/>
      <c r="T79" s="51"/>
    </row>
    <row r="80" spans="1:20" ht="12.75" customHeight="1">
      <c r="A80" s="22" t="s">
        <v>21</v>
      </c>
      <c r="B80" s="26"/>
      <c r="C80" s="25">
        <v>701147988</v>
      </c>
      <c r="D80" s="25">
        <v>688885765</v>
      </c>
      <c r="E80" s="25">
        <v>90829933.710000008</v>
      </c>
      <c r="F80" s="25">
        <v>79592901.640000001</v>
      </c>
      <c r="G80" s="25"/>
      <c r="H80" s="24">
        <f t="shared" si="2"/>
        <v>11.553860695611847</v>
      </c>
      <c r="I80" s="24">
        <f t="shared" si="3"/>
        <v>87.628492490286973</v>
      </c>
      <c r="K80" s="48"/>
      <c r="L80" s="48"/>
      <c r="M80" s="48"/>
      <c r="N80" s="48"/>
      <c r="O80" s="48"/>
      <c r="P80" s="49"/>
      <c r="Q80" s="49"/>
      <c r="R80" s="50"/>
      <c r="S80" s="51"/>
      <c r="T80" s="51"/>
    </row>
    <row r="81" spans="1:20" ht="12.75" customHeight="1">
      <c r="A81" s="106"/>
      <c r="B81" s="5" t="s">
        <v>320</v>
      </c>
      <c r="C81" s="16">
        <v>5280478</v>
      </c>
      <c r="D81" s="16">
        <v>0</v>
      </c>
      <c r="E81" s="16">
        <v>0</v>
      </c>
      <c r="F81" s="16">
        <v>0</v>
      </c>
      <c r="G81" s="11"/>
      <c r="H81" s="14" t="str">
        <f t="shared" si="2"/>
        <v>n.a.</v>
      </c>
      <c r="I81" s="14" t="str">
        <f t="shared" si="3"/>
        <v>n.a.</v>
      </c>
      <c r="K81" s="48"/>
      <c r="L81" s="48"/>
      <c r="M81" s="48"/>
      <c r="N81" s="48"/>
      <c r="O81" s="48"/>
      <c r="P81" s="49"/>
      <c r="Q81" s="49"/>
      <c r="R81" s="50"/>
      <c r="S81" s="51"/>
      <c r="T81" s="51"/>
    </row>
    <row r="82" spans="1:20" ht="12.75" customHeight="1">
      <c r="A82" s="4"/>
      <c r="B82" s="5" t="s">
        <v>319</v>
      </c>
      <c r="C82" s="16">
        <v>3427679</v>
      </c>
      <c r="D82" s="16">
        <v>3427679</v>
      </c>
      <c r="E82" s="16">
        <v>3427679</v>
      </c>
      <c r="F82" s="16">
        <v>3427679</v>
      </c>
      <c r="G82" s="11"/>
      <c r="H82" s="14">
        <f t="shared" si="2"/>
        <v>100</v>
      </c>
      <c r="I82" s="14">
        <f t="shared" si="3"/>
        <v>100</v>
      </c>
      <c r="K82" s="48"/>
      <c r="L82" s="48"/>
      <c r="M82" s="48"/>
      <c r="N82" s="48"/>
      <c r="O82" s="48"/>
      <c r="P82" s="49"/>
      <c r="Q82" s="49"/>
      <c r="R82" s="50"/>
      <c r="S82" s="51"/>
      <c r="T82" s="51"/>
    </row>
    <row r="83" spans="1:20" ht="12.75" customHeight="1">
      <c r="A83" s="43"/>
      <c r="B83" s="5" t="s">
        <v>318</v>
      </c>
      <c r="C83" s="13">
        <v>485311336</v>
      </c>
      <c r="D83" s="13">
        <v>482329591</v>
      </c>
      <c r="E83" s="13">
        <v>54759715.039999999</v>
      </c>
      <c r="F83" s="13">
        <v>46378080.050000004</v>
      </c>
      <c r="G83" s="13"/>
      <c r="H83" s="14">
        <f t="shared" si="2"/>
        <v>9.6154332878158417</v>
      </c>
      <c r="I83" s="14">
        <f t="shared" si="3"/>
        <v>84.693793633006464</v>
      </c>
      <c r="K83" s="48"/>
      <c r="L83" s="48"/>
      <c r="M83" s="48"/>
      <c r="N83" s="48"/>
      <c r="O83" s="48"/>
      <c r="P83" s="49"/>
      <c r="Q83" s="49"/>
      <c r="R83" s="50"/>
      <c r="S83" s="51"/>
      <c r="T83" s="51"/>
    </row>
    <row r="84" spans="1:20" ht="12.75" customHeight="1">
      <c r="A84" s="4"/>
      <c r="B84" s="5" t="s">
        <v>317</v>
      </c>
      <c r="C84" s="13">
        <v>207128495</v>
      </c>
      <c r="D84" s="13">
        <v>203128494.99999997</v>
      </c>
      <c r="E84" s="13">
        <v>32642539.670000002</v>
      </c>
      <c r="F84" s="13">
        <v>29787142.589999996</v>
      </c>
      <c r="G84" s="105"/>
      <c r="H84" s="14">
        <f t="shared" si="2"/>
        <v>14.664187114663555</v>
      </c>
      <c r="I84" s="14">
        <f t="shared" si="3"/>
        <v>91.252527809212566</v>
      </c>
      <c r="K84" s="48"/>
      <c r="L84" s="48"/>
      <c r="M84" s="48"/>
      <c r="N84" s="48"/>
      <c r="O84" s="48"/>
      <c r="P84" s="49"/>
      <c r="Q84" s="49"/>
      <c r="R84" s="50"/>
      <c r="S84" s="51"/>
      <c r="T84" s="51"/>
    </row>
    <row r="85" spans="1:20" ht="12.75" customHeight="1">
      <c r="A85" s="22" t="s">
        <v>316</v>
      </c>
      <c r="B85" s="104"/>
      <c r="C85" s="25">
        <v>187630527</v>
      </c>
      <c r="D85" s="25">
        <v>202891577</v>
      </c>
      <c r="E85" s="25">
        <v>50923428</v>
      </c>
      <c r="F85" s="25">
        <v>41446032.890000001</v>
      </c>
      <c r="G85" s="103"/>
      <c r="H85" s="24">
        <f t="shared" si="2"/>
        <v>20.427675462348049</v>
      </c>
      <c r="I85" s="24">
        <f t="shared" si="3"/>
        <v>81.388929453060385</v>
      </c>
      <c r="K85" s="48"/>
      <c r="L85" s="48"/>
      <c r="M85" s="48"/>
      <c r="N85" s="48"/>
      <c r="O85" s="48"/>
      <c r="P85" s="49"/>
      <c r="Q85" s="49"/>
      <c r="R85" s="50"/>
      <c r="S85" s="51"/>
      <c r="T85" s="51"/>
    </row>
    <row r="86" spans="1:20" ht="12.75" customHeight="1">
      <c r="A86" s="43"/>
      <c r="B86" s="10" t="s">
        <v>315</v>
      </c>
      <c r="C86" s="13">
        <v>187630527</v>
      </c>
      <c r="D86" s="13">
        <v>202891577</v>
      </c>
      <c r="E86" s="13">
        <v>50923428</v>
      </c>
      <c r="F86" s="13">
        <v>41446032.890000001</v>
      </c>
      <c r="G86" s="13"/>
      <c r="H86" s="14">
        <f t="shared" si="2"/>
        <v>20.427675462348049</v>
      </c>
      <c r="I86" s="14">
        <f t="shared" si="3"/>
        <v>81.388929453060385</v>
      </c>
      <c r="K86" s="48"/>
      <c r="L86" s="48"/>
      <c r="M86" s="48"/>
      <c r="N86" s="48"/>
      <c r="O86" s="48"/>
      <c r="P86" s="49"/>
      <c r="Q86" s="49"/>
      <c r="R86" s="50"/>
      <c r="S86" s="51"/>
      <c r="T86" s="51"/>
    </row>
    <row r="87" spans="1:20" ht="12.75" customHeight="1">
      <c r="A87" s="22" t="s">
        <v>314</v>
      </c>
      <c r="B87" s="26"/>
      <c r="C87" s="25">
        <v>8090885637</v>
      </c>
      <c r="D87" s="25">
        <v>11250189188</v>
      </c>
      <c r="E87" s="25">
        <v>4538221409.7400007</v>
      </c>
      <c r="F87" s="25">
        <v>4517005688.7400007</v>
      </c>
      <c r="G87" s="25"/>
      <c r="H87" s="24">
        <f t="shared" si="2"/>
        <v>40.150486478556815</v>
      </c>
      <c r="I87" s="24">
        <f t="shared" si="3"/>
        <v>99.532510226264719</v>
      </c>
      <c r="K87" s="48"/>
      <c r="L87" s="48"/>
      <c r="M87" s="48"/>
      <c r="N87" s="48"/>
      <c r="O87" s="48"/>
      <c r="P87" s="49"/>
      <c r="Q87" s="49"/>
      <c r="R87" s="50"/>
      <c r="S87" s="51"/>
      <c r="T87" s="51"/>
    </row>
    <row r="88" spans="1:20" ht="12.75" customHeight="1">
      <c r="A88" s="106"/>
      <c r="B88" s="5" t="s">
        <v>313</v>
      </c>
      <c r="C88" s="16">
        <v>0</v>
      </c>
      <c r="D88" s="16">
        <v>2685408018</v>
      </c>
      <c r="E88" s="16">
        <v>2685408018</v>
      </c>
      <c r="F88" s="16">
        <v>2685408018</v>
      </c>
      <c r="G88" s="11"/>
      <c r="H88" s="14">
        <f t="shared" si="2"/>
        <v>100</v>
      </c>
      <c r="I88" s="14">
        <f t="shared" si="3"/>
        <v>100</v>
      </c>
      <c r="K88" s="48"/>
      <c r="L88" s="48"/>
      <c r="M88" s="48"/>
      <c r="N88" s="48"/>
      <c r="O88" s="48"/>
      <c r="P88" s="49"/>
      <c r="Q88" s="49"/>
      <c r="R88" s="50"/>
      <c r="S88" s="51"/>
      <c r="T88" s="51"/>
    </row>
    <row r="89" spans="1:20" ht="12.75" customHeight="1">
      <c r="A89" s="4"/>
      <c r="B89" s="5" t="s">
        <v>312</v>
      </c>
      <c r="C89" s="16">
        <v>1046666127</v>
      </c>
      <c r="D89" s="16">
        <v>1046666127</v>
      </c>
      <c r="E89" s="16">
        <v>196616047</v>
      </c>
      <c r="F89" s="16">
        <v>175400326</v>
      </c>
      <c r="G89" s="11"/>
      <c r="H89" s="14">
        <f t="shared" si="2"/>
        <v>16.758001570447306</v>
      </c>
      <c r="I89" s="14">
        <f t="shared" si="3"/>
        <v>89.20956792504326</v>
      </c>
      <c r="K89" s="48"/>
      <c r="L89" s="48"/>
      <c r="M89" s="48"/>
      <c r="N89" s="48"/>
      <c r="O89" s="48"/>
      <c r="P89" s="49"/>
      <c r="Q89" s="49"/>
      <c r="R89" s="50"/>
      <c r="S89" s="51"/>
      <c r="T89" s="51"/>
    </row>
    <row r="90" spans="1:20" ht="12.75" customHeight="1">
      <c r="A90" s="43"/>
      <c r="B90" s="5" t="s">
        <v>311</v>
      </c>
      <c r="C90" s="13">
        <v>6288169769</v>
      </c>
      <c r="D90" s="13">
        <v>6762065302</v>
      </c>
      <c r="E90" s="13">
        <v>1519533365.740001</v>
      </c>
      <c r="F90" s="13">
        <v>1519533365.740001</v>
      </c>
      <c r="G90" s="13"/>
      <c r="H90" s="14">
        <f t="shared" si="2"/>
        <v>22.471438796821026</v>
      </c>
      <c r="I90" s="14">
        <f t="shared" si="3"/>
        <v>100</v>
      </c>
      <c r="K90" s="48"/>
      <c r="L90" s="48"/>
      <c r="M90" s="48"/>
      <c r="N90" s="48"/>
      <c r="O90" s="48"/>
      <c r="P90" s="49"/>
      <c r="Q90" s="49"/>
      <c r="R90" s="50"/>
      <c r="S90" s="51"/>
      <c r="T90" s="51"/>
    </row>
    <row r="91" spans="1:20" ht="12.75" customHeight="1">
      <c r="A91" s="4"/>
      <c r="B91" s="5" t="s">
        <v>310</v>
      </c>
      <c r="C91" s="13">
        <v>756049741</v>
      </c>
      <c r="D91" s="13">
        <v>756049741</v>
      </c>
      <c r="E91" s="13">
        <v>136663979</v>
      </c>
      <c r="F91" s="13">
        <v>136663979</v>
      </c>
      <c r="G91" s="105"/>
      <c r="H91" s="14">
        <f t="shared" si="2"/>
        <v>18.07605658580604</v>
      </c>
      <c r="I91" s="14">
        <f t="shared" si="3"/>
        <v>100</v>
      </c>
      <c r="K91" s="48"/>
      <c r="L91" s="48"/>
      <c r="M91" s="48"/>
      <c r="N91" s="48"/>
      <c r="O91" s="48"/>
      <c r="P91" s="49"/>
      <c r="Q91" s="49"/>
      <c r="R91" s="50"/>
      <c r="S91" s="51"/>
      <c r="T91" s="51"/>
    </row>
    <row r="92" spans="1:20" ht="12.75" customHeight="1">
      <c r="A92" s="22" t="s">
        <v>309</v>
      </c>
      <c r="B92" s="104"/>
      <c r="C92" s="25">
        <v>19121516</v>
      </c>
      <c r="D92" s="25">
        <v>19102989.060000002</v>
      </c>
      <c r="E92" s="25">
        <v>3582370.98</v>
      </c>
      <c r="F92" s="25">
        <v>2742603.58</v>
      </c>
      <c r="G92" s="103"/>
      <c r="H92" s="24">
        <f t="shared" si="2"/>
        <v>14.356934254560056</v>
      </c>
      <c r="I92" s="24">
        <f t="shared" si="3"/>
        <v>76.558335116928617</v>
      </c>
      <c r="K92" s="48"/>
      <c r="L92" s="48"/>
      <c r="M92" s="48"/>
      <c r="N92" s="48"/>
      <c r="O92" s="48"/>
      <c r="P92" s="49"/>
      <c r="Q92" s="49"/>
      <c r="R92" s="50"/>
      <c r="S92" s="51"/>
      <c r="T92" s="51"/>
    </row>
    <row r="93" spans="1:20" ht="12.75" customHeight="1">
      <c r="A93" s="43"/>
      <c r="B93" s="10" t="s">
        <v>308</v>
      </c>
      <c r="C93" s="13">
        <v>19121516</v>
      </c>
      <c r="D93" s="13">
        <v>19102989.060000002</v>
      </c>
      <c r="E93" s="13">
        <v>3582370.98</v>
      </c>
      <c r="F93" s="13">
        <v>2742603.58</v>
      </c>
      <c r="G93" s="13"/>
      <c r="H93" s="14">
        <f t="shared" si="2"/>
        <v>14.356934254560056</v>
      </c>
      <c r="I93" s="14">
        <f t="shared" si="3"/>
        <v>76.558335116928617</v>
      </c>
      <c r="K93" s="48"/>
      <c r="L93" s="48"/>
      <c r="M93" s="48"/>
      <c r="N93" s="48"/>
      <c r="O93" s="48"/>
      <c r="P93" s="49"/>
      <c r="Q93" s="49"/>
      <c r="R93" s="50"/>
      <c r="S93" s="51"/>
      <c r="T93" s="51"/>
    </row>
    <row r="94" spans="1:20" ht="12.75" customHeight="1">
      <c r="A94" s="22" t="s">
        <v>307</v>
      </c>
      <c r="B94" s="26"/>
      <c r="C94" s="25">
        <v>3159300000</v>
      </c>
      <c r="D94" s="25">
        <v>0</v>
      </c>
      <c r="E94" s="25">
        <v>0</v>
      </c>
      <c r="F94" s="25">
        <v>0</v>
      </c>
      <c r="G94" s="25"/>
      <c r="H94" s="24" t="str">
        <f t="shared" si="2"/>
        <v>n.a.</v>
      </c>
      <c r="I94" s="24" t="str">
        <f t="shared" si="3"/>
        <v>n.a.</v>
      </c>
      <c r="K94" s="48"/>
      <c r="L94" s="48"/>
      <c r="M94" s="48"/>
      <c r="N94" s="48"/>
      <c r="O94" s="48"/>
      <c r="P94" s="49"/>
      <c r="Q94" s="49"/>
      <c r="R94" s="50"/>
      <c r="S94" s="51"/>
      <c r="T94" s="51"/>
    </row>
    <row r="95" spans="1:20" ht="12.75" customHeight="1">
      <c r="A95" s="106"/>
      <c r="B95" s="5" t="s">
        <v>306</v>
      </c>
      <c r="C95" s="16">
        <v>3159300000</v>
      </c>
      <c r="D95" s="16">
        <v>0</v>
      </c>
      <c r="E95" s="16">
        <v>0</v>
      </c>
      <c r="F95" s="16">
        <v>0</v>
      </c>
      <c r="G95" s="11"/>
      <c r="H95" s="14" t="str">
        <f t="shared" si="2"/>
        <v>n.a.</v>
      </c>
      <c r="I95" s="14" t="str">
        <f t="shared" si="3"/>
        <v>n.a.</v>
      </c>
      <c r="K95" s="48"/>
      <c r="L95" s="48"/>
      <c r="M95" s="48"/>
      <c r="N95" s="48"/>
      <c r="O95" s="48"/>
      <c r="P95" s="49"/>
      <c r="Q95" s="49"/>
      <c r="R95" s="50"/>
      <c r="S95" s="51"/>
      <c r="T95" s="51"/>
    </row>
    <row r="96" spans="1:20" ht="12.75" customHeight="1">
      <c r="A96" s="22" t="s">
        <v>36</v>
      </c>
      <c r="B96" s="22"/>
      <c r="C96" s="23">
        <v>37929796845</v>
      </c>
      <c r="D96" s="23">
        <v>37029796845</v>
      </c>
      <c r="E96" s="23">
        <v>9628235891</v>
      </c>
      <c r="F96" s="23">
        <v>9626336770.6000004</v>
      </c>
      <c r="G96" s="23"/>
      <c r="H96" s="24">
        <f t="shared" si="2"/>
        <v>25.996191150856422</v>
      </c>
      <c r="I96" s="24">
        <f t="shared" si="3"/>
        <v>99.980275510264818</v>
      </c>
      <c r="K96" s="48"/>
      <c r="L96" s="48"/>
      <c r="M96" s="48"/>
      <c r="N96" s="48"/>
      <c r="O96" s="48"/>
      <c r="P96" s="49"/>
      <c r="Q96" s="49"/>
      <c r="R96" s="50"/>
      <c r="S96" s="51"/>
      <c r="T96" s="51"/>
    </row>
    <row r="97" spans="1:20" ht="12.75" customHeight="1">
      <c r="A97" s="43"/>
      <c r="B97" s="5" t="s">
        <v>305</v>
      </c>
      <c r="C97" s="13">
        <v>68438254</v>
      </c>
      <c r="D97" s="13">
        <v>68438254</v>
      </c>
      <c r="E97" s="13">
        <v>23009098</v>
      </c>
      <c r="F97" s="13">
        <v>23009098</v>
      </c>
      <c r="G97" s="13"/>
      <c r="H97" s="14">
        <f t="shared" si="2"/>
        <v>33.620229411463356</v>
      </c>
      <c r="I97" s="14">
        <f t="shared" si="3"/>
        <v>100</v>
      </c>
      <c r="K97" s="48"/>
      <c r="L97" s="48"/>
      <c r="M97" s="48"/>
      <c r="N97" s="48"/>
      <c r="O97" s="48"/>
      <c r="P97" s="49"/>
      <c r="Q97" s="49"/>
      <c r="R97" s="50"/>
      <c r="S97" s="51"/>
      <c r="T97" s="51"/>
    </row>
    <row r="98" spans="1:20" ht="12.75" customHeight="1">
      <c r="A98" s="4"/>
      <c r="B98" s="5" t="s">
        <v>304</v>
      </c>
      <c r="C98" s="13">
        <v>207933168</v>
      </c>
      <c r="D98" s="13">
        <v>207933168</v>
      </c>
      <c r="E98" s="13">
        <v>52947355</v>
      </c>
      <c r="F98" s="13">
        <v>52947355</v>
      </c>
      <c r="G98" s="105"/>
      <c r="H98" s="14">
        <f t="shared" si="2"/>
        <v>25.463640798278032</v>
      </c>
      <c r="I98" s="14">
        <f t="shared" si="3"/>
        <v>100</v>
      </c>
      <c r="K98" s="48"/>
      <c r="L98" s="48"/>
      <c r="M98" s="48"/>
      <c r="N98" s="48"/>
      <c r="O98" s="48"/>
      <c r="P98" s="49"/>
      <c r="Q98" s="49"/>
      <c r="R98" s="50"/>
      <c r="S98" s="51"/>
      <c r="T98" s="51"/>
    </row>
    <row r="99" spans="1:20" ht="12.75" customHeight="1">
      <c r="A99" s="43"/>
      <c r="B99" s="5" t="s">
        <v>303</v>
      </c>
      <c r="C99" s="13">
        <v>246352545</v>
      </c>
      <c r="D99" s="13">
        <v>246352545</v>
      </c>
      <c r="E99" s="13">
        <v>52094091</v>
      </c>
      <c r="F99" s="13">
        <v>52094091</v>
      </c>
      <c r="G99" s="13"/>
      <c r="H99" s="14">
        <f t="shared" si="2"/>
        <v>21.146154995070173</v>
      </c>
      <c r="I99" s="14">
        <f t="shared" si="3"/>
        <v>100</v>
      </c>
      <c r="K99" s="48"/>
      <c r="L99" s="48"/>
      <c r="M99" s="48"/>
      <c r="N99" s="48"/>
      <c r="O99" s="48"/>
      <c r="P99" s="49"/>
      <c r="Q99" s="49"/>
      <c r="R99" s="50"/>
      <c r="S99" s="51"/>
      <c r="T99" s="51"/>
    </row>
    <row r="100" spans="1:20" ht="12.75" customHeight="1">
      <c r="A100" s="43"/>
      <c r="B100" s="10" t="s">
        <v>302</v>
      </c>
      <c r="C100" s="13">
        <v>314283646</v>
      </c>
      <c r="D100" s="13">
        <v>314283646</v>
      </c>
      <c r="E100" s="13">
        <v>49982359</v>
      </c>
      <c r="F100" s="13">
        <v>49982359</v>
      </c>
      <c r="G100" s="13"/>
      <c r="H100" s="14">
        <f t="shared" si="2"/>
        <v>15.903582523667174</v>
      </c>
      <c r="I100" s="14">
        <f t="shared" si="3"/>
        <v>100</v>
      </c>
      <c r="K100" s="48"/>
      <c r="L100" s="48"/>
      <c r="M100" s="48"/>
      <c r="N100" s="48"/>
      <c r="O100" s="48"/>
      <c r="P100" s="49"/>
      <c r="Q100" s="49"/>
      <c r="R100" s="50"/>
      <c r="S100" s="51"/>
      <c r="T100" s="51"/>
    </row>
    <row r="101" spans="1:20" ht="12.75" customHeight="1">
      <c r="A101" s="4"/>
      <c r="B101" s="6" t="s">
        <v>301</v>
      </c>
      <c r="C101" s="13">
        <v>251699718</v>
      </c>
      <c r="D101" s="13">
        <v>251699718</v>
      </c>
      <c r="E101" s="13">
        <v>46653623</v>
      </c>
      <c r="F101" s="13">
        <v>46653623</v>
      </c>
      <c r="G101" s="105"/>
      <c r="H101" s="14">
        <f t="shared" si="2"/>
        <v>18.535429189475693</v>
      </c>
      <c r="I101" s="14">
        <f t="shared" si="3"/>
        <v>100</v>
      </c>
      <c r="K101" s="48"/>
      <c r="L101" s="48"/>
      <c r="M101" s="48"/>
      <c r="N101" s="48"/>
      <c r="O101" s="48"/>
      <c r="P101" s="49"/>
      <c r="Q101" s="49"/>
      <c r="R101" s="50"/>
      <c r="S101" s="51"/>
      <c r="T101" s="51"/>
    </row>
    <row r="102" spans="1:20" ht="12.75" customHeight="1">
      <c r="A102" s="106"/>
      <c r="B102" s="5" t="s">
        <v>300</v>
      </c>
      <c r="C102" s="16">
        <v>213092829</v>
      </c>
      <c r="D102" s="16">
        <v>213092829</v>
      </c>
      <c r="E102" s="16">
        <v>30928535</v>
      </c>
      <c r="F102" s="16">
        <v>30928535</v>
      </c>
      <c r="G102" s="11"/>
      <c r="H102" s="14">
        <f t="shared" si="2"/>
        <v>14.514113471176451</v>
      </c>
      <c r="I102" s="14">
        <f t="shared" si="3"/>
        <v>100</v>
      </c>
      <c r="K102" s="48"/>
      <c r="L102" s="48"/>
      <c r="M102" s="48"/>
      <c r="N102" s="48"/>
      <c r="O102" s="48"/>
      <c r="P102" s="49"/>
      <c r="Q102" s="49"/>
      <c r="R102" s="50"/>
      <c r="S102" s="51"/>
      <c r="T102" s="51"/>
    </row>
    <row r="103" spans="1:20" ht="12.75" customHeight="1">
      <c r="A103" s="4"/>
      <c r="B103" s="5" t="s">
        <v>299</v>
      </c>
      <c r="C103" s="16">
        <v>525305566</v>
      </c>
      <c r="D103" s="16">
        <v>525305566</v>
      </c>
      <c r="E103" s="16">
        <v>98612318</v>
      </c>
      <c r="F103" s="16">
        <v>98612318</v>
      </c>
      <c r="G103" s="11"/>
      <c r="H103" s="14">
        <f t="shared" si="2"/>
        <v>18.772372573718361</v>
      </c>
      <c r="I103" s="14">
        <f t="shared" si="3"/>
        <v>100</v>
      </c>
      <c r="K103" s="48"/>
      <c r="L103" s="48"/>
      <c r="M103" s="48"/>
      <c r="N103" s="48"/>
      <c r="O103" s="48"/>
      <c r="P103" s="49"/>
      <c r="Q103" s="49"/>
      <c r="R103" s="50"/>
      <c r="S103" s="51"/>
      <c r="T103" s="51"/>
    </row>
    <row r="104" spans="1:20" ht="12.75" customHeight="1">
      <c r="A104" s="43"/>
      <c r="B104" s="5" t="s">
        <v>298</v>
      </c>
      <c r="C104" s="13">
        <v>538429413</v>
      </c>
      <c r="D104" s="13">
        <v>538429413</v>
      </c>
      <c r="E104" s="13">
        <v>107765355</v>
      </c>
      <c r="F104" s="13">
        <v>106275312</v>
      </c>
      <c r="G104" s="13"/>
      <c r="H104" s="14">
        <f t="shared" si="2"/>
        <v>19.738021258508027</v>
      </c>
      <c r="I104" s="14">
        <f t="shared" si="3"/>
        <v>98.617326505350448</v>
      </c>
      <c r="K104" s="48"/>
      <c r="L104" s="48"/>
      <c r="M104" s="48"/>
      <c r="N104" s="48"/>
      <c r="O104" s="48"/>
      <c r="P104" s="49"/>
      <c r="Q104" s="49"/>
      <c r="R104" s="50"/>
      <c r="S104" s="51"/>
      <c r="T104" s="51"/>
    </row>
    <row r="105" spans="1:20" ht="12.75" customHeight="1">
      <c r="A105" s="4"/>
      <c r="B105" s="5" t="s">
        <v>297</v>
      </c>
      <c r="C105" s="13">
        <v>288242151</v>
      </c>
      <c r="D105" s="13">
        <v>288242151</v>
      </c>
      <c r="E105" s="13">
        <v>64831781</v>
      </c>
      <c r="F105" s="13">
        <v>64831781</v>
      </c>
      <c r="G105" s="105"/>
      <c r="H105" s="14">
        <f t="shared" si="2"/>
        <v>22.492123645025117</v>
      </c>
      <c r="I105" s="14">
        <f t="shared" si="3"/>
        <v>100</v>
      </c>
      <c r="K105" s="48"/>
      <c r="L105" s="48"/>
      <c r="M105" s="48"/>
      <c r="N105" s="48"/>
      <c r="O105" s="48"/>
      <c r="P105" s="49"/>
      <c r="Q105" s="49"/>
      <c r="R105" s="50"/>
      <c r="S105" s="51"/>
      <c r="T105" s="51"/>
    </row>
    <row r="106" spans="1:20" ht="12.75" customHeight="1">
      <c r="A106" s="43"/>
      <c r="B106" s="5" t="s">
        <v>724</v>
      </c>
      <c r="C106" s="13">
        <v>211790314</v>
      </c>
      <c r="D106" s="13">
        <v>211790314</v>
      </c>
      <c r="E106" s="13">
        <v>47166572</v>
      </c>
      <c r="F106" s="13">
        <v>47166572</v>
      </c>
      <c r="G106" s="13"/>
      <c r="H106" s="14">
        <f t="shared" si="2"/>
        <v>22.270410345583606</v>
      </c>
      <c r="I106" s="14">
        <f t="shared" si="3"/>
        <v>100</v>
      </c>
      <c r="K106" s="48"/>
      <c r="L106" s="48"/>
      <c r="M106" s="48"/>
      <c r="N106" s="48"/>
      <c r="O106" s="48"/>
      <c r="P106" s="49"/>
      <c r="Q106" s="49"/>
      <c r="R106" s="50"/>
      <c r="S106" s="51"/>
      <c r="T106" s="51"/>
    </row>
    <row r="107" spans="1:20" ht="12.75" customHeight="1">
      <c r="A107" s="43"/>
      <c r="B107" s="10" t="s">
        <v>296</v>
      </c>
      <c r="C107" s="13">
        <v>279309642</v>
      </c>
      <c r="D107" s="13">
        <v>242129642</v>
      </c>
      <c r="E107" s="13">
        <v>56013259</v>
      </c>
      <c r="F107" s="13">
        <v>56013259</v>
      </c>
      <c r="G107" s="13"/>
      <c r="H107" s="14">
        <f t="shared" si="2"/>
        <v>23.133581885030004</v>
      </c>
      <c r="I107" s="14">
        <f t="shared" si="3"/>
        <v>100</v>
      </c>
      <c r="K107" s="48"/>
      <c r="L107" s="48"/>
      <c r="M107" s="48"/>
      <c r="N107" s="48"/>
      <c r="O107" s="48"/>
      <c r="P107" s="49"/>
      <c r="Q107" s="49"/>
      <c r="R107" s="50"/>
      <c r="S107" s="51"/>
      <c r="T107" s="51"/>
    </row>
    <row r="108" spans="1:20" ht="12.75" customHeight="1">
      <c r="A108" s="4"/>
      <c r="B108" s="6" t="s">
        <v>295</v>
      </c>
      <c r="C108" s="13">
        <v>333019376</v>
      </c>
      <c r="D108" s="13">
        <v>333019376</v>
      </c>
      <c r="E108" s="13">
        <v>71282975</v>
      </c>
      <c r="F108" s="13">
        <v>71282975</v>
      </c>
      <c r="G108" s="105"/>
      <c r="H108" s="14">
        <f t="shared" si="2"/>
        <v>21.405053320380972</v>
      </c>
      <c r="I108" s="14">
        <f t="shared" si="3"/>
        <v>100</v>
      </c>
      <c r="K108" s="48"/>
      <c r="L108" s="48"/>
      <c r="M108" s="48"/>
      <c r="N108" s="48"/>
      <c r="O108" s="48"/>
      <c r="P108" s="49"/>
      <c r="Q108" s="49"/>
      <c r="R108" s="50"/>
      <c r="S108" s="51"/>
      <c r="T108" s="51"/>
    </row>
    <row r="109" spans="1:20" ht="12.75" customHeight="1">
      <c r="A109" s="106"/>
      <c r="B109" s="5" t="s">
        <v>294</v>
      </c>
      <c r="C109" s="16">
        <v>27359011708</v>
      </c>
      <c r="D109" s="16">
        <v>26496191708</v>
      </c>
      <c r="E109" s="16">
        <v>7356361605</v>
      </c>
      <c r="F109" s="16">
        <v>7355952527.6000004</v>
      </c>
      <c r="G109" s="11"/>
      <c r="H109" s="14">
        <f t="shared" si="2"/>
        <v>27.762301121104194</v>
      </c>
      <c r="I109" s="14">
        <f t="shared" si="3"/>
        <v>99.994439134154007</v>
      </c>
      <c r="K109" s="48"/>
      <c r="L109" s="48"/>
      <c r="M109" s="48"/>
      <c r="N109" s="48"/>
      <c r="O109" s="48"/>
      <c r="P109" s="49"/>
      <c r="Q109" s="49"/>
      <c r="R109" s="50"/>
      <c r="S109" s="51"/>
      <c r="T109" s="51"/>
    </row>
    <row r="110" spans="1:20" ht="12.75" customHeight="1">
      <c r="A110" s="4"/>
      <c r="B110" s="5" t="s">
        <v>293</v>
      </c>
      <c r="C110" s="16">
        <v>625054216</v>
      </c>
      <c r="D110" s="16">
        <v>625054216</v>
      </c>
      <c r="E110" s="16">
        <v>118756350</v>
      </c>
      <c r="F110" s="16">
        <v>118756350</v>
      </c>
      <c r="G110" s="11"/>
      <c r="H110" s="14">
        <f t="shared" si="2"/>
        <v>18.999367888432896</v>
      </c>
      <c r="I110" s="14">
        <f t="shared" si="3"/>
        <v>100</v>
      </c>
      <c r="K110" s="48"/>
      <c r="L110" s="48"/>
      <c r="M110" s="48"/>
      <c r="N110" s="48"/>
      <c r="O110" s="48"/>
      <c r="P110" s="49"/>
      <c r="Q110" s="49"/>
      <c r="R110" s="50"/>
      <c r="S110" s="51"/>
      <c r="T110" s="51"/>
    </row>
    <row r="111" spans="1:20" ht="12.75" customHeight="1">
      <c r="A111" s="43"/>
      <c r="B111" s="5" t="s">
        <v>292</v>
      </c>
      <c r="C111" s="13">
        <v>1090672085</v>
      </c>
      <c r="D111" s="13">
        <v>1090672085</v>
      </c>
      <c r="E111" s="13">
        <v>254954412</v>
      </c>
      <c r="F111" s="13">
        <v>254954412</v>
      </c>
      <c r="G111" s="13"/>
      <c r="H111" s="14">
        <f t="shared" si="2"/>
        <v>23.375899640816424</v>
      </c>
      <c r="I111" s="14">
        <f t="shared" si="3"/>
        <v>100</v>
      </c>
      <c r="K111" s="48"/>
      <c r="L111" s="48"/>
      <c r="M111" s="48"/>
      <c r="N111" s="48"/>
      <c r="O111" s="48"/>
      <c r="P111" s="49"/>
      <c r="Q111" s="49"/>
      <c r="R111" s="50"/>
      <c r="S111" s="51"/>
      <c r="T111" s="51"/>
    </row>
    <row r="112" spans="1:20" ht="12.75" customHeight="1">
      <c r="A112" s="4"/>
      <c r="B112" s="5" t="s">
        <v>291</v>
      </c>
      <c r="C112" s="13">
        <v>341059907</v>
      </c>
      <c r="D112" s="13">
        <v>341059907</v>
      </c>
      <c r="E112" s="13">
        <v>80815355</v>
      </c>
      <c r="F112" s="13">
        <v>80815355</v>
      </c>
      <c r="G112" s="105"/>
      <c r="H112" s="14">
        <f t="shared" si="2"/>
        <v>23.69535478704039</v>
      </c>
      <c r="I112" s="14">
        <f t="shared" si="3"/>
        <v>100</v>
      </c>
      <c r="K112" s="48"/>
      <c r="L112" s="48"/>
      <c r="M112" s="48"/>
      <c r="N112" s="48"/>
      <c r="O112" s="48"/>
      <c r="P112" s="49"/>
      <c r="Q112" s="49"/>
      <c r="R112" s="50"/>
      <c r="S112" s="51"/>
      <c r="T112" s="51"/>
    </row>
    <row r="113" spans="1:20" ht="12.75" customHeight="1">
      <c r="A113" s="43"/>
      <c r="B113" s="5" t="s">
        <v>290</v>
      </c>
      <c r="C113" s="13">
        <v>401212700</v>
      </c>
      <c r="D113" s="13">
        <v>401212700</v>
      </c>
      <c r="E113" s="13">
        <v>97172287</v>
      </c>
      <c r="F113" s="13">
        <v>97172287</v>
      </c>
      <c r="G113" s="13"/>
      <c r="H113" s="14">
        <f t="shared" si="2"/>
        <v>24.219643844773607</v>
      </c>
      <c r="I113" s="14">
        <f t="shared" si="3"/>
        <v>100</v>
      </c>
      <c r="K113" s="48"/>
      <c r="L113" s="48"/>
      <c r="M113" s="48"/>
      <c r="N113" s="48"/>
      <c r="O113" s="48"/>
      <c r="P113" s="49"/>
      <c r="Q113" s="49"/>
      <c r="R113" s="50"/>
      <c r="S113" s="51"/>
      <c r="T113" s="51"/>
    </row>
    <row r="114" spans="1:20" ht="12.75" customHeight="1">
      <c r="A114" s="43"/>
      <c r="B114" s="10" t="s">
        <v>289</v>
      </c>
      <c r="C114" s="13">
        <v>151235542</v>
      </c>
      <c r="D114" s="13">
        <v>151235542</v>
      </c>
      <c r="E114" s="13">
        <v>30484113</v>
      </c>
      <c r="F114" s="13">
        <v>30484113</v>
      </c>
      <c r="G114" s="13"/>
      <c r="H114" s="14">
        <f t="shared" si="2"/>
        <v>20.15671223633397</v>
      </c>
      <c r="I114" s="14">
        <f t="shared" si="3"/>
        <v>100</v>
      </c>
      <c r="K114" s="48"/>
      <c r="L114" s="48"/>
      <c r="M114" s="48"/>
      <c r="N114" s="48"/>
      <c r="O114" s="48"/>
      <c r="P114" s="49"/>
      <c r="Q114" s="49"/>
      <c r="R114" s="50"/>
      <c r="S114" s="51"/>
      <c r="T114" s="51"/>
    </row>
    <row r="115" spans="1:20" ht="12.75" customHeight="1">
      <c r="A115" s="4"/>
      <c r="B115" s="6" t="s">
        <v>288</v>
      </c>
      <c r="C115" s="13">
        <v>126676997</v>
      </c>
      <c r="D115" s="13">
        <v>126676997</v>
      </c>
      <c r="E115" s="13">
        <v>33036804</v>
      </c>
      <c r="F115" s="13">
        <v>33036804</v>
      </c>
      <c r="G115" s="105"/>
      <c r="H115" s="14">
        <f t="shared" si="2"/>
        <v>26.079560443006084</v>
      </c>
      <c r="I115" s="14">
        <f t="shared" si="3"/>
        <v>100</v>
      </c>
      <c r="K115" s="48"/>
      <c r="L115" s="48"/>
      <c r="M115" s="48"/>
      <c r="N115" s="48"/>
      <c r="O115" s="48"/>
      <c r="P115" s="49"/>
      <c r="Q115" s="49"/>
      <c r="R115" s="50"/>
      <c r="S115" s="51"/>
      <c r="T115" s="51"/>
    </row>
    <row r="116" spans="1:20" ht="12.75" customHeight="1">
      <c r="A116" s="106"/>
      <c r="B116" s="5" t="s">
        <v>287</v>
      </c>
      <c r="C116" s="16">
        <v>1098470407</v>
      </c>
      <c r="D116" s="16">
        <v>1098470407</v>
      </c>
      <c r="E116" s="16">
        <v>253737551</v>
      </c>
      <c r="F116" s="16">
        <v>253737551</v>
      </c>
      <c r="G116" s="11"/>
      <c r="H116" s="14">
        <f t="shared" si="2"/>
        <v>23.09917039030438</v>
      </c>
      <c r="I116" s="14">
        <f t="shared" si="3"/>
        <v>100</v>
      </c>
      <c r="K116" s="48"/>
      <c r="L116" s="48"/>
      <c r="M116" s="48"/>
      <c r="N116" s="48"/>
      <c r="O116" s="48"/>
      <c r="P116" s="49"/>
      <c r="Q116" s="49"/>
      <c r="R116" s="50"/>
      <c r="S116" s="51"/>
      <c r="T116" s="51"/>
    </row>
    <row r="117" spans="1:20" ht="12.75" customHeight="1">
      <c r="A117" s="4"/>
      <c r="B117" s="5" t="s">
        <v>286</v>
      </c>
      <c r="C117" s="16">
        <v>198284776</v>
      </c>
      <c r="D117" s="16">
        <v>198284776</v>
      </c>
      <c r="E117" s="16">
        <v>75658289</v>
      </c>
      <c r="F117" s="16">
        <v>75658289</v>
      </c>
      <c r="G117" s="11"/>
      <c r="H117" s="14">
        <f t="shared" si="2"/>
        <v>38.156378178020084</v>
      </c>
      <c r="I117" s="14">
        <f t="shared" si="3"/>
        <v>100</v>
      </c>
      <c r="K117" s="48"/>
      <c r="L117" s="48"/>
      <c r="M117" s="48"/>
      <c r="N117" s="48"/>
      <c r="O117" s="48"/>
      <c r="P117" s="49"/>
      <c r="Q117" s="49"/>
      <c r="R117" s="50"/>
      <c r="S117" s="51"/>
      <c r="T117" s="51"/>
    </row>
    <row r="118" spans="1:20" ht="12.75" customHeight="1">
      <c r="A118" s="43"/>
      <c r="B118" s="5" t="s">
        <v>285</v>
      </c>
      <c r="C118" s="13">
        <v>350359050</v>
      </c>
      <c r="D118" s="13">
        <v>350359050</v>
      </c>
      <c r="E118" s="13">
        <v>86737375</v>
      </c>
      <c r="F118" s="13">
        <v>86737375</v>
      </c>
      <c r="G118" s="13"/>
      <c r="H118" s="14">
        <f t="shared" si="2"/>
        <v>24.756710294767611</v>
      </c>
      <c r="I118" s="14">
        <f t="shared" si="3"/>
        <v>100</v>
      </c>
      <c r="K118" s="48"/>
      <c r="L118" s="48"/>
      <c r="M118" s="48"/>
      <c r="N118" s="48"/>
      <c r="O118" s="48"/>
      <c r="P118" s="49"/>
      <c r="Q118" s="49"/>
      <c r="R118" s="50"/>
      <c r="S118" s="51"/>
      <c r="T118" s="51"/>
    </row>
    <row r="119" spans="1:20" ht="12.75" customHeight="1">
      <c r="A119" s="4"/>
      <c r="B119" s="5" t="s">
        <v>284</v>
      </c>
      <c r="C119" s="13">
        <v>300846032</v>
      </c>
      <c r="D119" s="13">
        <v>300846032</v>
      </c>
      <c r="E119" s="13">
        <v>53974792</v>
      </c>
      <c r="F119" s="13">
        <v>53974792</v>
      </c>
      <c r="G119" s="105"/>
      <c r="H119" s="14">
        <f t="shared" si="2"/>
        <v>17.9410017945658</v>
      </c>
      <c r="I119" s="14">
        <f t="shared" si="3"/>
        <v>100</v>
      </c>
      <c r="K119" s="48"/>
      <c r="L119" s="48"/>
      <c r="M119" s="48"/>
      <c r="N119" s="48"/>
      <c r="O119" s="48"/>
      <c r="P119" s="49"/>
      <c r="Q119" s="49"/>
      <c r="R119" s="50"/>
      <c r="S119" s="51"/>
      <c r="T119" s="51"/>
    </row>
    <row r="120" spans="1:20" ht="12.75" customHeight="1">
      <c r="A120" s="43"/>
      <c r="B120" s="5" t="s">
        <v>725</v>
      </c>
      <c r="C120" s="13">
        <v>418332467</v>
      </c>
      <c r="D120" s="13">
        <v>418332467</v>
      </c>
      <c r="E120" s="13">
        <v>85359153</v>
      </c>
      <c r="F120" s="13">
        <v>85359153</v>
      </c>
      <c r="G120" s="13"/>
      <c r="H120" s="14">
        <f t="shared" si="2"/>
        <v>20.404620662636734</v>
      </c>
      <c r="I120" s="14">
        <f t="shared" si="3"/>
        <v>100</v>
      </c>
      <c r="K120" s="48"/>
      <c r="L120" s="48"/>
      <c r="M120" s="48"/>
      <c r="N120" s="48"/>
      <c r="O120" s="48"/>
      <c r="P120" s="49"/>
      <c r="Q120" s="49"/>
      <c r="R120" s="50"/>
      <c r="S120" s="51"/>
      <c r="T120" s="51"/>
    </row>
    <row r="121" spans="1:20" ht="12.75" customHeight="1">
      <c r="A121" s="43"/>
      <c r="B121" s="10" t="s">
        <v>283</v>
      </c>
      <c r="C121" s="13">
        <v>255931201</v>
      </c>
      <c r="D121" s="13">
        <v>255931201</v>
      </c>
      <c r="E121" s="13">
        <v>54427778</v>
      </c>
      <c r="F121" s="13">
        <v>54427778</v>
      </c>
      <c r="G121" s="13"/>
      <c r="H121" s="14">
        <f t="shared" si="2"/>
        <v>21.266566087813576</v>
      </c>
      <c r="I121" s="14">
        <f t="shared" si="3"/>
        <v>100</v>
      </c>
      <c r="K121" s="48"/>
      <c r="L121" s="48"/>
      <c r="M121" s="48"/>
      <c r="N121" s="48"/>
      <c r="O121" s="48"/>
      <c r="P121" s="49"/>
      <c r="Q121" s="49"/>
      <c r="R121" s="50"/>
      <c r="S121" s="51"/>
      <c r="T121" s="51"/>
    </row>
    <row r="122" spans="1:20" ht="12.75" customHeight="1">
      <c r="A122" s="4"/>
      <c r="B122" s="6" t="s">
        <v>282</v>
      </c>
      <c r="C122" s="13">
        <v>699911380</v>
      </c>
      <c r="D122" s="13">
        <v>699911380</v>
      </c>
      <c r="E122" s="13">
        <v>115128447</v>
      </c>
      <c r="F122" s="13">
        <v>115128447</v>
      </c>
      <c r="G122" s="105"/>
      <c r="H122" s="14">
        <f t="shared" si="2"/>
        <v>16.449003443835988</v>
      </c>
      <c r="I122" s="14">
        <f t="shared" si="3"/>
        <v>100</v>
      </c>
      <c r="K122" s="48"/>
      <c r="L122" s="48"/>
      <c r="M122" s="48"/>
      <c r="N122" s="48"/>
      <c r="O122" s="48"/>
      <c r="P122" s="49"/>
      <c r="Q122" s="49"/>
      <c r="R122" s="50"/>
      <c r="S122" s="51"/>
      <c r="T122" s="51"/>
    </row>
    <row r="123" spans="1:20" ht="12.75" customHeight="1">
      <c r="A123" s="106"/>
      <c r="B123" s="5" t="s">
        <v>281</v>
      </c>
      <c r="C123" s="16">
        <v>587512174</v>
      </c>
      <c r="D123" s="16">
        <v>587512174</v>
      </c>
      <c r="E123" s="16">
        <v>133010847</v>
      </c>
      <c r="F123" s="16">
        <v>133010847</v>
      </c>
      <c r="G123" s="11"/>
      <c r="H123" s="14">
        <f t="shared" si="2"/>
        <v>22.639675037610367</v>
      </c>
      <c r="I123" s="14">
        <f t="shared" si="3"/>
        <v>100</v>
      </c>
      <c r="K123" s="48"/>
      <c r="L123" s="48"/>
      <c r="M123" s="48"/>
      <c r="N123" s="48"/>
      <c r="O123" s="48"/>
      <c r="P123" s="49"/>
      <c r="Q123" s="49"/>
      <c r="R123" s="50"/>
      <c r="S123" s="51"/>
      <c r="T123" s="51"/>
    </row>
    <row r="124" spans="1:20" ht="12.75" customHeight="1">
      <c r="A124" s="4"/>
      <c r="B124" s="5" t="s">
        <v>280</v>
      </c>
      <c r="C124" s="16">
        <v>447329581</v>
      </c>
      <c r="D124" s="16">
        <v>447329581</v>
      </c>
      <c r="E124" s="16">
        <v>97333412</v>
      </c>
      <c r="F124" s="16">
        <v>97333412</v>
      </c>
      <c r="G124" s="11"/>
      <c r="H124" s="14">
        <f t="shared" si="2"/>
        <v>21.758769402732614</v>
      </c>
      <c r="I124" s="14">
        <f t="shared" si="3"/>
        <v>100</v>
      </c>
      <c r="K124" s="48"/>
      <c r="L124" s="48"/>
      <c r="M124" s="48"/>
      <c r="N124" s="48"/>
      <c r="O124" s="48"/>
      <c r="P124" s="49"/>
      <c r="Q124" s="49"/>
      <c r="R124" s="50"/>
      <c r="S124" s="51"/>
      <c r="T124" s="51"/>
    </row>
    <row r="125" spans="1:20" ht="12.75" customHeight="1">
      <c r="A125" s="22" t="s">
        <v>566</v>
      </c>
      <c r="B125" s="104"/>
      <c r="C125" s="25">
        <v>594555624</v>
      </c>
      <c r="D125" s="25">
        <v>684516900</v>
      </c>
      <c r="E125" s="25">
        <v>134172749</v>
      </c>
      <c r="F125" s="25">
        <v>142219529.06000009</v>
      </c>
      <c r="G125" s="103"/>
      <c r="H125" s="24">
        <f t="shared" si="2"/>
        <v>20.776627875805566</v>
      </c>
      <c r="I125" s="24">
        <f t="shared" si="3"/>
        <v>105.99732816087722</v>
      </c>
      <c r="K125" s="48"/>
      <c r="L125" s="48"/>
      <c r="M125" s="48"/>
      <c r="N125" s="48"/>
      <c r="O125" s="48"/>
      <c r="P125" s="49"/>
      <c r="Q125" s="49"/>
      <c r="R125" s="50"/>
      <c r="S125" s="51"/>
      <c r="T125" s="51"/>
    </row>
    <row r="126" spans="1:20" ht="12.75" customHeight="1">
      <c r="A126" s="4"/>
      <c r="B126" s="5" t="s">
        <v>279</v>
      </c>
      <c r="C126" s="13">
        <v>594555624</v>
      </c>
      <c r="D126" s="13">
        <v>684516900</v>
      </c>
      <c r="E126" s="13">
        <v>134172749</v>
      </c>
      <c r="F126" s="13">
        <v>142219529.06000009</v>
      </c>
      <c r="G126" s="105"/>
      <c r="H126" s="14">
        <f t="shared" si="2"/>
        <v>20.776627875805566</v>
      </c>
      <c r="I126" s="14">
        <f t="shared" si="3"/>
        <v>105.99732816087722</v>
      </c>
      <c r="K126" s="48"/>
      <c r="L126" s="48"/>
      <c r="M126" s="48"/>
      <c r="N126" s="48"/>
      <c r="O126" s="48"/>
      <c r="P126" s="49"/>
      <c r="Q126" s="49"/>
      <c r="R126" s="50"/>
      <c r="S126" s="51"/>
      <c r="T126" s="51"/>
    </row>
    <row r="127" spans="1:20" ht="12.75" customHeight="1">
      <c r="A127" s="22" t="s">
        <v>607</v>
      </c>
      <c r="B127" s="104"/>
      <c r="C127" s="25">
        <v>83658416</v>
      </c>
      <c r="D127" s="25">
        <v>89480695</v>
      </c>
      <c r="E127" s="25">
        <v>20973758</v>
      </c>
      <c r="F127" s="25">
        <v>15966890</v>
      </c>
      <c r="G127" s="103"/>
      <c r="H127" s="24">
        <f t="shared" si="2"/>
        <v>17.843949468653548</v>
      </c>
      <c r="I127" s="24">
        <f t="shared" si="3"/>
        <v>76.12794044824966</v>
      </c>
      <c r="K127" s="48"/>
      <c r="L127" s="48"/>
      <c r="M127" s="48"/>
      <c r="N127" s="48"/>
      <c r="O127" s="48"/>
      <c r="P127" s="49"/>
      <c r="Q127" s="49"/>
      <c r="R127" s="50"/>
      <c r="S127" s="51"/>
      <c r="T127" s="51"/>
    </row>
    <row r="128" spans="1:20" ht="12.75" customHeight="1">
      <c r="A128" s="43"/>
      <c r="B128" s="10" t="s">
        <v>278</v>
      </c>
      <c r="C128" s="13">
        <v>83658416</v>
      </c>
      <c r="D128" s="13">
        <v>89480695</v>
      </c>
      <c r="E128" s="13">
        <v>20973758</v>
      </c>
      <c r="F128" s="13">
        <v>15966890</v>
      </c>
      <c r="G128" s="13"/>
      <c r="H128" s="14">
        <f t="shared" si="2"/>
        <v>17.843949468653548</v>
      </c>
      <c r="I128" s="14">
        <f t="shared" si="3"/>
        <v>76.12794044824966</v>
      </c>
      <c r="K128" s="48"/>
      <c r="L128" s="48"/>
      <c r="M128" s="48"/>
      <c r="N128" s="48"/>
      <c r="O128" s="48"/>
      <c r="P128" s="49"/>
      <c r="Q128" s="49"/>
      <c r="R128" s="50"/>
      <c r="S128" s="51"/>
      <c r="T128" s="51"/>
    </row>
    <row r="129" spans="1:11" s="2" customFormat="1" ht="3" customHeight="1" thickBot="1">
      <c r="A129" s="102"/>
      <c r="B129" s="17"/>
      <c r="C129" s="18"/>
      <c r="D129" s="18"/>
      <c r="E129" s="18"/>
      <c r="F129" s="18"/>
      <c r="G129" s="18"/>
      <c r="H129" s="19"/>
      <c r="I129" s="19"/>
    </row>
    <row r="130" spans="1:11" ht="55.5" customHeight="1">
      <c r="A130" s="298" t="s">
        <v>726</v>
      </c>
      <c r="B130" s="320"/>
      <c r="C130" s="320"/>
      <c r="D130" s="320"/>
      <c r="E130" s="320"/>
      <c r="F130" s="320"/>
      <c r="G130" s="320"/>
      <c r="H130" s="320"/>
      <c r="I130" s="320"/>
    </row>
    <row r="131" spans="1:11" ht="9" customHeight="1">
      <c r="A131" s="317"/>
      <c r="B131" s="317"/>
      <c r="C131" s="317"/>
      <c r="D131" s="317"/>
      <c r="E131" s="317"/>
      <c r="F131" s="317"/>
      <c r="G131" s="317"/>
      <c r="H131" s="317"/>
      <c r="I131" s="317"/>
    </row>
    <row r="132" spans="1:11" ht="12.75" customHeight="1">
      <c r="A132" s="321"/>
      <c r="B132" s="321"/>
      <c r="C132" s="321"/>
      <c r="D132" s="321"/>
      <c r="E132" s="321"/>
      <c r="F132" s="321"/>
      <c r="G132" s="321"/>
      <c r="H132" s="321"/>
      <c r="I132" s="321"/>
    </row>
    <row r="133" spans="1:11" ht="9" customHeight="1">
      <c r="A133" s="299"/>
      <c r="B133" s="299"/>
      <c r="C133" s="299"/>
      <c r="D133" s="299"/>
      <c r="E133" s="299"/>
      <c r="F133" s="299"/>
      <c r="G133" s="299"/>
      <c r="H133" s="299"/>
      <c r="I133" s="299"/>
      <c r="J133" s="116"/>
    </row>
    <row r="134" spans="1:11" ht="9" customHeight="1">
      <c r="A134" s="299"/>
      <c r="B134" s="299"/>
      <c r="C134" s="299"/>
      <c r="D134" s="299"/>
      <c r="E134" s="299"/>
      <c r="F134" s="299"/>
      <c r="G134" s="299"/>
      <c r="H134" s="299"/>
      <c r="I134" s="299"/>
      <c r="J134" s="116"/>
    </row>
    <row r="135" spans="1:11">
      <c r="A135" s="317"/>
      <c r="B135" s="317"/>
      <c r="C135" s="317"/>
      <c r="D135" s="317"/>
      <c r="E135" s="317"/>
      <c r="F135" s="317"/>
      <c r="G135" s="317"/>
      <c r="H135" s="317"/>
      <c r="I135" s="317"/>
    </row>
    <row r="136" spans="1:11">
      <c r="A136" s="101"/>
      <c r="B136" s="100"/>
      <c r="C136" s="99"/>
      <c r="D136" s="99"/>
      <c r="E136" s="99"/>
      <c r="F136" s="99"/>
      <c r="G136" s="98"/>
      <c r="H136" s="97"/>
      <c r="I136" s="97"/>
    </row>
    <row r="139" spans="1:11">
      <c r="H139" s="38"/>
      <c r="I139" s="38"/>
      <c r="J139" s="38"/>
      <c r="K139" s="38"/>
    </row>
    <row r="140" spans="1:11">
      <c r="H140" s="38"/>
      <c r="I140" s="38"/>
      <c r="J140" s="38"/>
      <c r="K140" s="38"/>
    </row>
    <row r="141" spans="1:11">
      <c r="H141" s="38"/>
      <c r="I141" s="38"/>
      <c r="J141" s="38"/>
      <c r="K141" s="38"/>
    </row>
    <row r="142" spans="1:11">
      <c r="H142" s="38"/>
      <c r="I142" s="38"/>
      <c r="J142" s="38"/>
      <c r="K142" s="38"/>
    </row>
    <row r="143" spans="1:11">
      <c r="H143" s="38"/>
      <c r="I143" s="38"/>
      <c r="J143" s="38"/>
      <c r="K143" s="38"/>
    </row>
    <row r="144" spans="1:11">
      <c r="H144" s="38"/>
      <c r="I144" s="38"/>
      <c r="J144" s="38"/>
      <c r="K144" s="38"/>
    </row>
    <row r="145" spans="8:11">
      <c r="H145" s="38"/>
      <c r="I145" s="38"/>
      <c r="J145" s="38"/>
      <c r="K145" s="38"/>
    </row>
    <row r="146" spans="8:11">
      <c r="H146" s="38"/>
      <c r="I146" s="38"/>
      <c r="J146" s="38"/>
      <c r="K146" s="38"/>
    </row>
    <row r="147" spans="8:11">
      <c r="H147" s="38"/>
      <c r="I147" s="38"/>
      <c r="J147" s="38"/>
      <c r="K147" s="38"/>
    </row>
    <row r="148" spans="8:11">
      <c r="H148" s="38"/>
      <c r="I148" s="38"/>
      <c r="J148" s="38"/>
      <c r="K148" s="38"/>
    </row>
    <row r="149" spans="8:11">
      <c r="H149" s="38"/>
      <c r="I149" s="38"/>
      <c r="J149" s="38"/>
      <c r="K149" s="38"/>
    </row>
    <row r="150" spans="8:11">
      <c r="H150" s="38"/>
      <c r="I150" s="38"/>
      <c r="J150" s="38"/>
      <c r="K150" s="38"/>
    </row>
    <row r="151" spans="8:11">
      <c r="H151" s="38"/>
      <c r="I151" s="38"/>
      <c r="J151" s="38"/>
      <c r="K151" s="38"/>
    </row>
    <row r="152" spans="8:11">
      <c r="H152" s="38"/>
      <c r="I152" s="38"/>
      <c r="J152" s="38"/>
      <c r="K152" s="38"/>
    </row>
    <row r="153" spans="8:11">
      <c r="H153" s="38"/>
      <c r="I153" s="38"/>
      <c r="J153" s="38"/>
      <c r="K153" s="38"/>
    </row>
    <row r="154" spans="8:11">
      <c r="H154" s="38"/>
      <c r="I154" s="38"/>
      <c r="J154" s="38"/>
      <c r="K154" s="38"/>
    </row>
  </sheetData>
  <mergeCells count="15">
    <mergeCell ref="A135:I135"/>
    <mergeCell ref="A1:B1"/>
    <mergeCell ref="A3:I3"/>
    <mergeCell ref="A4:A7"/>
    <mergeCell ref="B4:B7"/>
    <mergeCell ref="E4:F4"/>
    <mergeCell ref="H4:I5"/>
    <mergeCell ref="C5:C6"/>
    <mergeCell ref="D5:D6"/>
    <mergeCell ref="E5:E6"/>
    <mergeCell ref="A130:I130"/>
    <mergeCell ref="A131:I131"/>
    <mergeCell ref="A132:I132"/>
    <mergeCell ref="A133:I133"/>
    <mergeCell ref="A134:I134"/>
  </mergeCells>
  <conditionalFormatting sqref="T9:T128">
    <cfRule type="cellIs" dxfId="75" priority="1" operator="greaterThan">
      <formula>0.1</formula>
    </cfRule>
    <cfRule type="cellIs" dxfId="74" priority="2" operator="greaterThan">
      <formula>1</formula>
    </cfRule>
  </conditionalFormatting>
  <conditionalFormatting sqref="T8">
    <cfRule type="cellIs" dxfId="73" priority="9" operator="greaterThan">
      <formula>0.1</formula>
    </cfRule>
    <cfRule type="cellIs" dxfId="72" priority="10" operator="greaterThan">
      <formula>1</formula>
    </cfRule>
  </conditionalFormatting>
  <conditionalFormatting sqref="S8">
    <cfRule type="cellIs" dxfId="71" priority="15" operator="greaterThan">
      <formula>0</formula>
    </cfRule>
    <cfRule type="cellIs" dxfId="70" priority="16" operator="greaterThan">
      <formula>1</formula>
    </cfRule>
  </conditionalFormatting>
  <conditionalFormatting sqref="S8">
    <cfRule type="cellIs" dxfId="69" priority="13" operator="greaterThan">
      <formula>0.1</formula>
    </cfRule>
    <cfRule type="cellIs" dxfId="68" priority="14" operator="greaterThan">
      <formula>1</formula>
    </cfRule>
  </conditionalFormatting>
  <conditionalFormatting sqref="T8">
    <cfRule type="cellIs" dxfId="67" priority="11" operator="greaterThan">
      <formula>0</formula>
    </cfRule>
    <cfRule type="cellIs" dxfId="66" priority="12" operator="greaterThan">
      <formula>1</formula>
    </cfRule>
  </conditionalFormatting>
  <conditionalFormatting sqref="S9:S128">
    <cfRule type="cellIs" dxfId="65" priority="7" operator="greaterThan">
      <formula>0</formula>
    </cfRule>
    <cfRule type="cellIs" dxfId="64" priority="8" operator="greaterThan">
      <formula>1</formula>
    </cfRule>
  </conditionalFormatting>
  <conditionalFormatting sqref="S9:S128">
    <cfRule type="cellIs" dxfId="63" priority="5" operator="greaterThan">
      <formula>0.1</formula>
    </cfRule>
    <cfRule type="cellIs" dxfId="62" priority="6" operator="greaterThan">
      <formula>1</formula>
    </cfRule>
  </conditionalFormatting>
  <conditionalFormatting sqref="T9:T128">
    <cfRule type="cellIs" dxfId="61" priority="3" operator="greaterThan">
      <formula>0</formula>
    </cfRule>
    <cfRule type="cellIs" dxfId="60" priority="4" operator="greaterThan">
      <formula>1</formula>
    </cfRule>
  </conditionalFormatting>
  <pageMargins left="0.7" right="0.7" top="0.75" bottom="0.75" header="0.3" footer="0.3"/>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0"/>
  <sheetViews>
    <sheetView showGridLines="0" zoomScale="145" zoomScaleNormal="145" workbookViewId="0">
      <selection sqref="A1:B1"/>
    </sheetView>
  </sheetViews>
  <sheetFormatPr baseColWidth="10" defaultRowHeight="12.75"/>
  <cols>
    <col min="1" max="1" width="4.5703125" style="115" customWidth="1"/>
    <col min="2" max="2" width="55.7109375" style="109" customWidth="1"/>
    <col min="3" max="3" width="14" style="114" customWidth="1"/>
    <col min="4" max="5" width="14" style="113" customWidth="1"/>
    <col min="6" max="6" width="14" style="112" customWidth="1"/>
    <col min="7" max="7" width="0.85546875" style="111" customWidth="1"/>
    <col min="8" max="9" width="13.28515625" style="110" customWidth="1"/>
    <col min="10" max="10" width="1.42578125" style="109" customWidth="1"/>
    <col min="11" max="11" width="3.7109375" style="109" customWidth="1"/>
    <col min="12" max="12" width="5.28515625" style="109" customWidth="1"/>
    <col min="13" max="13" width="3.7109375" style="109" customWidth="1"/>
    <col min="14" max="14" width="3.85546875" style="109" customWidth="1"/>
    <col min="15" max="15" width="1.140625" style="109" customWidth="1"/>
    <col min="16" max="17" width="5.140625" style="109" customWidth="1"/>
    <col min="18" max="18" width="1.28515625" style="109" customWidth="1"/>
    <col min="19" max="20" width="12.28515625" style="109" customWidth="1"/>
    <col min="21" max="16384" width="11.42578125" style="109"/>
  </cols>
  <sheetData>
    <row r="1" spans="1:20" ht="34.5" customHeight="1">
      <c r="A1" s="324" t="s">
        <v>0</v>
      </c>
      <c r="B1" s="324"/>
      <c r="C1" s="148" t="s">
        <v>101</v>
      </c>
      <c r="D1" s="91"/>
      <c r="E1" s="147"/>
      <c r="F1" s="146"/>
      <c r="G1" s="145"/>
      <c r="H1" s="144"/>
      <c r="I1" s="140"/>
    </row>
    <row r="2" spans="1:20" s="136" customFormat="1" ht="12.75" customHeight="1">
      <c r="A2" s="143"/>
      <c r="B2" s="143"/>
      <c r="C2" s="142"/>
      <c r="D2" s="141"/>
      <c r="E2" s="141"/>
      <c r="F2" s="141"/>
      <c r="G2" s="111"/>
      <c r="H2" s="140"/>
      <c r="I2" s="140"/>
    </row>
    <row r="3" spans="1:20" s="89" customFormat="1" ht="63" customHeight="1">
      <c r="A3" s="301" t="s">
        <v>751</v>
      </c>
      <c r="B3" s="301"/>
      <c r="C3" s="301"/>
      <c r="D3" s="301"/>
      <c r="E3" s="301"/>
      <c r="F3" s="301"/>
      <c r="G3" s="301"/>
      <c r="H3" s="301"/>
      <c r="I3" s="301"/>
    </row>
    <row r="4" spans="1:20" ht="12.75" customHeight="1">
      <c r="A4" s="325" t="s">
        <v>6</v>
      </c>
      <c r="B4" s="327" t="s">
        <v>37</v>
      </c>
      <c r="C4" s="21"/>
      <c r="D4" s="21"/>
      <c r="E4" s="304" t="s">
        <v>1</v>
      </c>
      <c r="F4" s="304"/>
      <c r="G4" s="20"/>
      <c r="H4" s="302" t="s">
        <v>5</v>
      </c>
      <c r="I4" s="302"/>
    </row>
    <row r="5" spans="1:20" ht="12" customHeight="1">
      <c r="A5" s="325"/>
      <c r="B5" s="327"/>
      <c r="C5" s="305" t="s">
        <v>2</v>
      </c>
      <c r="D5" s="305" t="s">
        <v>117</v>
      </c>
      <c r="E5" s="305" t="s">
        <v>4</v>
      </c>
      <c r="F5" s="37" t="s">
        <v>38</v>
      </c>
      <c r="G5" s="173"/>
      <c r="H5" s="303"/>
      <c r="I5" s="303"/>
    </row>
    <row r="6" spans="1:20" ht="17.25" customHeight="1">
      <c r="A6" s="325"/>
      <c r="B6" s="327"/>
      <c r="C6" s="305"/>
      <c r="D6" s="305"/>
      <c r="E6" s="305"/>
      <c r="F6" s="172" t="s">
        <v>116</v>
      </c>
      <c r="G6" s="172"/>
      <c r="H6" s="173" t="s">
        <v>117</v>
      </c>
      <c r="I6" s="173" t="s">
        <v>4</v>
      </c>
    </row>
    <row r="7" spans="1:20" ht="11.25" customHeight="1">
      <c r="A7" s="326"/>
      <c r="B7" s="328"/>
      <c r="C7" s="27" t="s">
        <v>8</v>
      </c>
      <c r="D7" s="27" t="s">
        <v>9</v>
      </c>
      <c r="E7" s="27" t="s">
        <v>10</v>
      </c>
      <c r="F7" s="28" t="s">
        <v>11</v>
      </c>
      <c r="G7" s="28"/>
      <c r="H7" s="28" t="s">
        <v>112</v>
      </c>
      <c r="I7" s="28" t="s">
        <v>113</v>
      </c>
    </row>
    <row r="8" spans="1:20" ht="11.25" customHeight="1">
      <c r="A8" s="4" t="s">
        <v>525</v>
      </c>
      <c r="B8" s="139"/>
      <c r="C8" s="138">
        <f>SUM(C9,C13,C20,C24,C26,C28,C32,C34,C38,C47,C62,C66,C70,C75,C81,C87,C92,C94,C101,C103,C107,C110,C112,C114,C117)</f>
        <v>25898525502.123096</v>
      </c>
      <c r="D8" s="138">
        <f>SUM(D9,D13,D20,D24,D26,D28,D32,D34,D38,D47,D62,D66,D70,D75,D81,D87,D92,D94,D101,D103,D107,D110,D112,D114,D117)</f>
        <v>24645837373.52578</v>
      </c>
      <c r="E8" s="138">
        <f>SUM(E9,E13,E20,E24,E26,E28,E32,E34,E38,E47,E62,E66,E70,E75,E81,E87,E92,E94,E101,E103,E107,E110,E112,E114,E117)</f>
        <v>5694631061.4259853</v>
      </c>
      <c r="F8" s="138">
        <f>SUM(F9,F13,F20,F24,F26,F28,F32,F34,F38,F47,F62,F66,F70,F75,F81,F87,F92,F94,F101,F103,F107,F110,F112,F114,F117)</f>
        <v>5536018554.2006264</v>
      </c>
      <c r="G8" s="138"/>
      <c r="H8" s="12">
        <f t="shared" ref="H8:H71" si="0">IFERROR(+F8/D8*100,"n.a.")</f>
        <v>22.462286309441211</v>
      </c>
      <c r="I8" s="12">
        <f t="shared" ref="I8:I71" si="1">IFERROR(+F8/E8*100,"n.a.")</f>
        <v>97.214700908373842</v>
      </c>
      <c r="K8" s="48"/>
      <c r="L8" s="48"/>
      <c r="M8" s="48"/>
      <c r="N8" s="48"/>
      <c r="O8" s="48"/>
      <c r="P8" s="49"/>
      <c r="Q8" s="49"/>
      <c r="R8" s="50"/>
      <c r="S8" s="51"/>
      <c r="T8" s="51"/>
    </row>
    <row r="9" spans="1:20" ht="12" customHeight="1">
      <c r="A9" s="22" t="s">
        <v>524</v>
      </c>
      <c r="B9" s="22"/>
      <c r="C9" s="122">
        <f>+C10</f>
        <v>18000000</v>
      </c>
      <c r="D9" s="122">
        <f t="shared" ref="D9:F9" si="2">+D10</f>
        <v>18000000</v>
      </c>
      <c r="E9" s="122">
        <f t="shared" si="2"/>
        <v>4499999</v>
      </c>
      <c r="F9" s="122">
        <f t="shared" si="2"/>
        <v>999999</v>
      </c>
      <c r="G9" s="122"/>
      <c r="H9" s="24">
        <f t="shared" si="0"/>
        <v>5.5555500000000002</v>
      </c>
      <c r="I9" s="24">
        <f t="shared" si="1"/>
        <v>22.222204938267765</v>
      </c>
      <c r="K9" s="48"/>
      <c r="L9" s="48"/>
      <c r="M9" s="48"/>
      <c r="N9" s="48"/>
      <c r="O9" s="48"/>
      <c r="P9" s="49"/>
      <c r="Q9" s="49"/>
      <c r="R9" s="50"/>
      <c r="S9" s="51"/>
      <c r="T9" s="51"/>
    </row>
    <row r="10" spans="1:20" ht="12" customHeight="1">
      <c r="A10" s="43" t="s">
        <v>523</v>
      </c>
      <c r="B10" s="5" t="s">
        <v>728</v>
      </c>
      <c r="C10" s="119">
        <v>18000000</v>
      </c>
      <c r="D10" s="119">
        <v>18000000</v>
      </c>
      <c r="E10" s="119">
        <v>4499999</v>
      </c>
      <c r="F10" s="119">
        <v>999999</v>
      </c>
      <c r="G10" s="134"/>
      <c r="H10" s="14">
        <f t="shared" si="0"/>
        <v>5.5555500000000002</v>
      </c>
      <c r="I10" s="14">
        <f t="shared" si="1"/>
        <v>22.222204938267765</v>
      </c>
      <c r="K10" s="48"/>
      <c r="L10" s="48"/>
      <c r="M10" s="48"/>
      <c r="N10" s="48"/>
      <c r="O10" s="48"/>
      <c r="P10" s="49"/>
      <c r="Q10" s="49"/>
      <c r="R10" s="50"/>
      <c r="S10" s="51"/>
      <c r="T10" s="51"/>
    </row>
    <row r="11" spans="1:20" ht="12" customHeight="1">
      <c r="A11" s="43">
        <v>100</v>
      </c>
      <c r="B11" s="137" t="s">
        <v>522</v>
      </c>
      <c r="C11" s="134">
        <v>14000000</v>
      </c>
      <c r="D11" s="119">
        <v>14000000</v>
      </c>
      <c r="E11" s="119">
        <v>3500000</v>
      </c>
      <c r="F11" s="119">
        <v>0</v>
      </c>
      <c r="G11" s="134"/>
      <c r="H11" s="14">
        <f t="shared" si="0"/>
        <v>0</v>
      </c>
      <c r="I11" s="14">
        <f t="shared" si="1"/>
        <v>0</v>
      </c>
      <c r="K11" s="48"/>
      <c r="L11" s="48"/>
      <c r="M11" s="48"/>
      <c r="N11" s="48"/>
      <c r="O11" s="48"/>
      <c r="P11" s="49"/>
      <c r="Q11" s="49"/>
      <c r="R11" s="50"/>
      <c r="S11" s="51"/>
      <c r="T11" s="51"/>
    </row>
    <row r="12" spans="1:20" ht="12" customHeight="1">
      <c r="A12" s="43">
        <v>200</v>
      </c>
      <c r="B12" s="137" t="s">
        <v>521</v>
      </c>
      <c r="C12" s="134">
        <v>4000000</v>
      </c>
      <c r="D12" s="119">
        <v>4000000</v>
      </c>
      <c r="E12" s="119">
        <v>999999</v>
      </c>
      <c r="F12" s="119">
        <v>999999</v>
      </c>
      <c r="G12" s="134"/>
      <c r="H12" s="14">
        <f t="shared" si="0"/>
        <v>24.999974999999999</v>
      </c>
      <c r="I12" s="14">
        <f t="shared" si="1"/>
        <v>100</v>
      </c>
      <c r="K12" s="48"/>
      <c r="L12" s="48"/>
      <c r="M12" s="48"/>
      <c r="N12" s="48"/>
      <c r="O12" s="48"/>
      <c r="P12" s="49"/>
      <c r="Q12" s="49"/>
      <c r="R12" s="50"/>
      <c r="S12" s="51"/>
      <c r="T12" s="51"/>
    </row>
    <row r="13" spans="1:20" ht="12" customHeight="1">
      <c r="A13" s="22" t="s">
        <v>77</v>
      </c>
      <c r="B13" s="104"/>
      <c r="C13" s="122">
        <f>SUM(C14:C19)</f>
        <v>261557736</v>
      </c>
      <c r="D13" s="122">
        <f t="shared" ref="D13:F13" si="3">SUM(D14:D19)</f>
        <v>262877366.61999997</v>
      </c>
      <c r="E13" s="122">
        <f t="shared" si="3"/>
        <v>17713023.640000001</v>
      </c>
      <c r="F13" s="122">
        <f t="shared" si="3"/>
        <v>17597852.699999999</v>
      </c>
      <c r="G13" s="122">
        <f>SUM(G14:G19)</f>
        <v>0</v>
      </c>
      <c r="H13" s="24">
        <f t="shared" si="0"/>
        <v>6.6943202171674283</v>
      </c>
      <c r="I13" s="24">
        <f t="shared" si="1"/>
        <v>99.349795143162794</v>
      </c>
      <c r="K13" s="48"/>
      <c r="L13" s="48"/>
      <c r="M13" s="48"/>
      <c r="N13" s="48"/>
      <c r="O13" s="48"/>
      <c r="P13" s="49"/>
      <c r="Q13" s="49"/>
      <c r="R13" s="50"/>
      <c r="S13" s="51"/>
      <c r="T13" s="51"/>
    </row>
    <row r="14" spans="1:20" ht="12" customHeight="1">
      <c r="A14" s="43" t="s">
        <v>520</v>
      </c>
      <c r="B14" s="5" t="s">
        <v>519</v>
      </c>
      <c r="C14" s="120">
        <v>204370290</v>
      </c>
      <c r="D14" s="119">
        <v>204642320.61999997</v>
      </c>
      <c r="E14" s="119">
        <v>17631262.440000001</v>
      </c>
      <c r="F14" s="119">
        <v>17516091.5</v>
      </c>
      <c r="G14" s="118"/>
      <c r="H14" s="14">
        <f t="shared" si="0"/>
        <v>8.5593690723071916</v>
      </c>
      <c r="I14" s="14">
        <f t="shared" si="1"/>
        <v>99.346779957521861</v>
      </c>
      <c r="K14" s="48"/>
      <c r="L14" s="48"/>
      <c r="M14" s="48"/>
      <c r="N14" s="48"/>
      <c r="O14" s="48"/>
      <c r="P14" s="49"/>
      <c r="Q14" s="49"/>
      <c r="R14" s="50"/>
      <c r="S14" s="51"/>
      <c r="T14" s="51"/>
    </row>
    <row r="15" spans="1:20" ht="12" customHeight="1">
      <c r="A15" s="43" t="s">
        <v>518</v>
      </c>
      <c r="B15" s="5" t="s">
        <v>517</v>
      </c>
      <c r="C15" s="120">
        <v>7452000</v>
      </c>
      <c r="D15" s="119">
        <v>7452000</v>
      </c>
      <c r="E15" s="119">
        <v>0</v>
      </c>
      <c r="F15" s="119">
        <v>0</v>
      </c>
      <c r="G15" s="118"/>
      <c r="H15" s="14">
        <f t="shared" si="0"/>
        <v>0</v>
      </c>
      <c r="I15" s="14" t="str">
        <f t="shared" si="1"/>
        <v>n.a.</v>
      </c>
      <c r="K15" s="48"/>
      <c r="L15" s="48"/>
      <c r="M15" s="48"/>
      <c r="N15" s="48"/>
      <c r="O15" s="48"/>
      <c r="P15" s="49"/>
      <c r="Q15" s="49"/>
      <c r="R15" s="50"/>
      <c r="S15" s="51"/>
      <c r="T15" s="51"/>
    </row>
    <row r="16" spans="1:20" s="136" customFormat="1" ht="18.75" customHeight="1">
      <c r="A16" s="43" t="s">
        <v>516</v>
      </c>
      <c r="B16" s="10" t="s">
        <v>515</v>
      </c>
      <c r="C16" s="120">
        <v>3340400</v>
      </c>
      <c r="D16" s="119">
        <v>3335000</v>
      </c>
      <c r="E16" s="119">
        <v>6761.2</v>
      </c>
      <c r="F16" s="119">
        <v>6761.2</v>
      </c>
      <c r="G16" s="118"/>
      <c r="H16" s="14">
        <f t="shared" si="0"/>
        <v>0.20273463268365818</v>
      </c>
      <c r="I16" s="14">
        <f t="shared" si="1"/>
        <v>100</v>
      </c>
      <c r="K16" s="48"/>
      <c r="L16" s="48"/>
      <c r="M16" s="48"/>
      <c r="N16" s="48"/>
      <c r="O16" s="48"/>
      <c r="P16" s="49"/>
      <c r="Q16" s="49"/>
      <c r="R16" s="50"/>
      <c r="S16" s="51"/>
      <c r="T16" s="51"/>
    </row>
    <row r="17" spans="1:20" s="136" customFormat="1" ht="12" customHeight="1">
      <c r="A17" s="43" t="s">
        <v>514</v>
      </c>
      <c r="B17" s="10" t="s">
        <v>637</v>
      </c>
      <c r="C17" s="120">
        <v>37205286</v>
      </c>
      <c r="D17" s="119">
        <v>37205286</v>
      </c>
      <c r="E17" s="119">
        <v>0</v>
      </c>
      <c r="F17" s="119">
        <v>0</v>
      </c>
      <c r="G17" s="118"/>
      <c r="H17" s="14">
        <f t="shared" si="0"/>
        <v>0</v>
      </c>
      <c r="I17" s="14" t="str">
        <f t="shared" si="1"/>
        <v>n.a.</v>
      </c>
      <c r="K17" s="48"/>
      <c r="L17" s="48"/>
      <c r="M17" s="48"/>
      <c r="N17" s="48"/>
      <c r="O17" s="48"/>
      <c r="P17" s="49"/>
      <c r="Q17" s="49"/>
      <c r="R17" s="50"/>
      <c r="S17" s="51"/>
      <c r="T17" s="51"/>
    </row>
    <row r="18" spans="1:20" s="136" customFormat="1">
      <c r="A18" s="43" t="s">
        <v>513</v>
      </c>
      <c r="B18" s="10" t="s">
        <v>512</v>
      </c>
      <c r="C18" s="120">
        <v>1504000</v>
      </c>
      <c r="D18" s="119">
        <v>1504000</v>
      </c>
      <c r="E18" s="119">
        <v>0</v>
      </c>
      <c r="F18" s="119">
        <v>0</v>
      </c>
      <c r="G18" s="118"/>
      <c r="H18" s="14">
        <f t="shared" si="0"/>
        <v>0</v>
      </c>
      <c r="I18" s="14" t="str">
        <f t="shared" si="1"/>
        <v>n.a.</v>
      </c>
      <c r="K18" s="48"/>
      <c r="L18" s="48"/>
      <c r="M18" s="48"/>
      <c r="N18" s="48"/>
      <c r="O18" s="48"/>
      <c r="P18" s="49"/>
      <c r="Q18" s="49"/>
      <c r="R18" s="50"/>
      <c r="S18" s="51"/>
      <c r="T18" s="51"/>
    </row>
    <row r="19" spans="1:20" s="136" customFormat="1" ht="12" customHeight="1">
      <c r="A19" s="43" t="s">
        <v>511</v>
      </c>
      <c r="B19" s="5" t="s">
        <v>510</v>
      </c>
      <c r="C19" s="120">
        <v>7685760</v>
      </c>
      <c r="D19" s="119">
        <v>8738760</v>
      </c>
      <c r="E19" s="119">
        <v>75000</v>
      </c>
      <c r="F19" s="119">
        <v>75000</v>
      </c>
      <c r="G19" s="118"/>
      <c r="H19" s="14">
        <f t="shared" si="0"/>
        <v>0.85824533457836116</v>
      </c>
      <c r="I19" s="14">
        <f t="shared" si="1"/>
        <v>100</v>
      </c>
      <c r="K19" s="48"/>
      <c r="L19" s="48"/>
      <c r="M19" s="48"/>
      <c r="N19" s="48"/>
      <c r="O19" s="48"/>
      <c r="P19" s="49"/>
      <c r="Q19" s="49"/>
      <c r="R19" s="50"/>
      <c r="S19" s="51"/>
      <c r="T19" s="51"/>
    </row>
    <row r="20" spans="1:20" ht="12" customHeight="1">
      <c r="A20" s="22" t="s">
        <v>383</v>
      </c>
      <c r="B20" s="104"/>
      <c r="C20" s="122">
        <f>SUM(C21:C23)</f>
        <v>17000000</v>
      </c>
      <c r="D20" s="122">
        <f t="shared" ref="D20:F20" si="4">SUM(D21:D23)</f>
        <v>19099309.100000001</v>
      </c>
      <c r="E20" s="122">
        <f t="shared" si="4"/>
        <v>12571400.5</v>
      </c>
      <c r="F20" s="122">
        <f t="shared" si="4"/>
        <v>555011.8899999999</v>
      </c>
      <c r="G20" s="122"/>
      <c r="H20" s="24">
        <f t="shared" si="0"/>
        <v>2.9059265290386858</v>
      </c>
      <c r="I20" s="24">
        <f t="shared" si="1"/>
        <v>4.4148771650382139</v>
      </c>
      <c r="K20" s="48"/>
      <c r="L20" s="48"/>
      <c r="M20" s="48"/>
      <c r="N20" s="48"/>
      <c r="O20" s="48"/>
      <c r="P20" s="49"/>
      <c r="Q20" s="49"/>
      <c r="R20" s="50"/>
      <c r="S20" s="51"/>
      <c r="T20" s="51"/>
    </row>
    <row r="21" spans="1:20" ht="12" customHeight="1">
      <c r="A21" s="43" t="s">
        <v>460</v>
      </c>
      <c r="B21" s="10" t="s">
        <v>693</v>
      </c>
      <c r="C21" s="120">
        <v>12000000</v>
      </c>
      <c r="D21" s="119">
        <v>12000000</v>
      </c>
      <c r="E21" s="119">
        <v>12000000</v>
      </c>
      <c r="F21" s="119">
        <v>0</v>
      </c>
      <c r="G21" s="131"/>
      <c r="H21" s="14">
        <f t="shared" si="0"/>
        <v>0</v>
      </c>
      <c r="I21" s="14">
        <f t="shared" si="1"/>
        <v>0</v>
      </c>
      <c r="K21" s="48"/>
      <c r="L21" s="48"/>
      <c r="M21" s="48"/>
      <c r="N21" s="48"/>
      <c r="O21" s="48"/>
      <c r="P21" s="49"/>
      <c r="Q21" s="49"/>
      <c r="R21" s="50"/>
      <c r="S21" s="51"/>
      <c r="T21" s="51"/>
    </row>
    <row r="22" spans="1:20" ht="12" customHeight="1">
      <c r="A22" s="43" t="s">
        <v>40</v>
      </c>
      <c r="B22" s="10" t="s">
        <v>60</v>
      </c>
      <c r="C22" s="120">
        <v>4000000</v>
      </c>
      <c r="D22" s="119">
        <v>4203254.01</v>
      </c>
      <c r="E22" s="119">
        <v>209754.01</v>
      </c>
      <c r="F22" s="119">
        <v>209730.81</v>
      </c>
      <c r="G22" s="131"/>
      <c r="H22" s="14">
        <f t="shared" si="0"/>
        <v>4.9897248536735477</v>
      </c>
      <c r="I22" s="14">
        <f t="shared" si="1"/>
        <v>99.988939424805267</v>
      </c>
      <c r="K22" s="48"/>
      <c r="L22" s="48"/>
      <c r="M22" s="48"/>
      <c r="N22" s="48"/>
      <c r="O22" s="48"/>
      <c r="P22" s="49"/>
      <c r="Q22" s="49"/>
      <c r="R22" s="50"/>
      <c r="S22" s="51"/>
      <c r="T22" s="51"/>
    </row>
    <row r="23" spans="1:20" ht="12" customHeight="1">
      <c r="A23" s="43" t="s">
        <v>509</v>
      </c>
      <c r="B23" s="5" t="s">
        <v>508</v>
      </c>
      <c r="C23" s="120">
        <v>1000000</v>
      </c>
      <c r="D23" s="119">
        <v>2896055.09</v>
      </c>
      <c r="E23" s="119">
        <v>361646.49</v>
      </c>
      <c r="F23" s="119">
        <v>345281.07999999996</v>
      </c>
      <c r="G23" s="131"/>
      <c r="H23" s="14">
        <f t="shared" si="0"/>
        <v>11.922462428019626</v>
      </c>
      <c r="I23" s="14">
        <f t="shared" si="1"/>
        <v>95.474749388553434</v>
      </c>
      <c r="K23" s="48"/>
      <c r="L23" s="48"/>
      <c r="M23" s="48"/>
      <c r="N23" s="48"/>
      <c r="O23" s="48"/>
      <c r="P23" s="49"/>
      <c r="Q23" s="49"/>
      <c r="R23" s="50"/>
      <c r="S23" s="51"/>
      <c r="T23" s="51"/>
    </row>
    <row r="24" spans="1:20" ht="12" customHeight="1">
      <c r="A24" s="22" t="s">
        <v>507</v>
      </c>
      <c r="B24" s="104"/>
      <c r="C24" s="122">
        <f>SUM(C25:C25)</f>
        <v>4000000</v>
      </c>
      <c r="D24" s="122">
        <f t="shared" ref="D24:F24" si="5">SUM(D25:D25)</f>
        <v>3000000</v>
      </c>
      <c r="E24" s="122">
        <f t="shared" si="5"/>
        <v>0</v>
      </c>
      <c r="F24" s="122">
        <f t="shared" si="5"/>
        <v>0</v>
      </c>
      <c r="G24" s="122">
        <f>SUM(G25:G25)</f>
        <v>0</v>
      </c>
      <c r="H24" s="127">
        <f t="shared" si="0"/>
        <v>0</v>
      </c>
      <c r="I24" s="127" t="str">
        <f t="shared" si="1"/>
        <v>n.a.</v>
      </c>
      <c r="K24" s="48"/>
      <c r="L24" s="48"/>
      <c r="M24" s="48"/>
      <c r="N24" s="48"/>
      <c r="O24" s="48"/>
      <c r="P24" s="49"/>
      <c r="Q24" s="49"/>
      <c r="R24" s="50"/>
      <c r="S24" s="51"/>
      <c r="T24" s="51"/>
    </row>
    <row r="25" spans="1:20" ht="12" customHeight="1">
      <c r="A25" s="43" t="s">
        <v>40</v>
      </c>
      <c r="B25" s="5" t="s">
        <v>60</v>
      </c>
      <c r="C25" s="120">
        <v>4000000</v>
      </c>
      <c r="D25" s="119">
        <v>3000000</v>
      </c>
      <c r="E25" s="119">
        <v>0</v>
      </c>
      <c r="F25" s="119">
        <v>0</v>
      </c>
      <c r="G25" s="131"/>
      <c r="H25" s="14">
        <f t="shared" si="0"/>
        <v>0</v>
      </c>
      <c r="I25" s="14" t="str">
        <f t="shared" si="1"/>
        <v>n.a.</v>
      </c>
      <c r="K25" s="48"/>
      <c r="L25" s="48"/>
      <c r="M25" s="48"/>
      <c r="N25" s="48"/>
      <c r="O25" s="48"/>
      <c r="P25" s="49"/>
      <c r="Q25" s="49"/>
      <c r="R25" s="50"/>
      <c r="S25" s="51"/>
      <c r="T25" s="51"/>
    </row>
    <row r="26" spans="1:20" ht="12" customHeight="1">
      <c r="A26" s="22" t="s">
        <v>506</v>
      </c>
      <c r="B26" s="104"/>
      <c r="C26" s="122">
        <f>SUM(C27)</f>
        <v>108000000</v>
      </c>
      <c r="D26" s="122">
        <f t="shared" ref="D26:F26" si="6">SUM(D27)</f>
        <v>108000000</v>
      </c>
      <c r="E26" s="122">
        <f t="shared" si="6"/>
        <v>0</v>
      </c>
      <c r="F26" s="122">
        <f t="shared" si="6"/>
        <v>0</v>
      </c>
      <c r="G26" s="122">
        <f>SUM(G27)</f>
        <v>0</v>
      </c>
      <c r="H26" s="127">
        <f t="shared" si="0"/>
        <v>0</v>
      </c>
      <c r="I26" s="24" t="str">
        <f t="shared" si="1"/>
        <v>n.a.</v>
      </c>
      <c r="K26" s="48"/>
      <c r="L26" s="48"/>
      <c r="M26" s="48"/>
      <c r="N26" s="48"/>
      <c r="O26" s="48"/>
      <c r="P26" s="49"/>
      <c r="Q26" s="49"/>
      <c r="R26" s="50"/>
      <c r="S26" s="51"/>
      <c r="T26" s="51"/>
    </row>
    <row r="27" spans="1:20" ht="12" customHeight="1">
      <c r="A27" s="43" t="s">
        <v>505</v>
      </c>
      <c r="B27" s="5" t="s">
        <v>504</v>
      </c>
      <c r="C27" s="120">
        <v>108000000</v>
      </c>
      <c r="D27" s="119">
        <v>108000000</v>
      </c>
      <c r="E27" s="119">
        <v>0</v>
      </c>
      <c r="F27" s="119">
        <v>0</v>
      </c>
      <c r="G27" s="131"/>
      <c r="H27" s="14">
        <f t="shared" si="0"/>
        <v>0</v>
      </c>
      <c r="I27" s="14" t="str">
        <f t="shared" si="1"/>
        <v>n.a.</v>
      </c>
      <c r="K27" s="48"/>
      <c r="L27" s="48"/>
      <c r="M27" s="48"/>
      <c r="N27" s="48"/>
      <c r="O27" s="48"/>
      <c r="P27" s="49"/>
      <c r="Q27" s="49"/>
      <c r="R27" s="50"/>
      <c r="S27" s="51"/>
      <c r="T27" s="51"/>
    </row>
    <row r="28" spans="1:20" ht="12" customHeight="1">
      <c r="A28" s="22" t="s">
        <v>729</v>
      </c>
      <c r="B28" s="104"/>
      <c r="C28" s="122">
        <f>SUM(C29:C31)</f>
        <v>1814740306.1038194</v>
      </c>
      <c r="D28" s="122">
        <f t="shared" ref="D28:F28" si="7">SUM(D29:D31)</f>
        <v>1537049351.8388352</v>
      </c>
      <c r="E28" s="122">
        <f t="shared" si="7"/>
        <v>107718805.75072297</v>
      </c>
      <c r="F28" s="122">
        <f t="shared" si="7"/>
        <v>57118607.865650795</v>
      </c>
      <c r="G28" s="122"/>
      <c r="H28" s="24">
        <f t="shared" si="0"/>
        <v>3.7161206175532007</v>
      </c>
      <c r="I28" s="24">
        <f t="shared" si="1"/>
        <v>53.025660159871791</v>
      </c>
      <c r="K28" s="48"/>
      <c r="L28" s="48"/>
      <c r="M28" s="48"/>
      <c r="N28" s="48"/>
      <c r="O28" s="48"/>
      <c r="P28" s="49"/>
      <c r="Q28" s="49"/>
      <c r="R28" s="50"/>
      <c r="S28" s="51"/>
      <c r="T28" s="51"/>
    </row>
    <row r="29" spans="1:20" ht="12" customHeight="1">
      <c r="A29" s="43" t="s">
        <v>48</v>
      </c>
      <c r="B29" s="5" t="s">
        <v>503</v>
      </c>
      <c r="C29" s="120">
        <v>3868255.1038195095</v>
      </c>
      <c r="D29" s="119">
        <v>3704297.6788353999</v>
      </c>
      <c r="E29" s="119">
        <v>1040253.8007230004</v>
      </c>
      <c r="F29" s="119">
        <v>917998.98565079528</v>
      </c>
      <c r="G29" s="118"/>
      <c r="H29" s="14">
        <f t="shared" si="0"/>
        <v>24.781998242090697</v>
      </c>
      <c r="I29" s="14">
        <f t="shared" si="1"/>
        <v>88.247597366408542</v>
      </c>
      <c r="K29" s="48"/>
      <c r="L29" s="48"/>
      <c r="M29" s="48"/>
      <c r="N29" s="48"/>
      <c r="O29" s="48"/>
      <c r="P29" s="49"/>
      <c r="Q29" s="49"/>
      <c r="R29" s="50"/>
      <c r="S29" s="51"/>
      <c r="T29" s="51"/>
    </row>
    <row r="30" spans="1:20" ht="12" customHeight="1">
      <c r="A30" s="43" t="s">
        <v>44</v>
      </c>
      <c r="B30" s="5" t="s">
        <v>502</v>
      </c>
      <c r="C30" s="120">
        <v>300000000</v>
      </c>
      <c r="D30" s="119">
        <v>282927548.60999995</v>
      </c>
      <c r="E30" s="119">
        <v>47077410.009999976</v>
      </c>
      <c r="F30" s="119">
        <v>2212706.88</v>
      </c>
      <c r="G30" s="118"/>
      <c r="H30" s="14">
        <f t="shared" si="0"/>
        <v>0.78207544329664913</v>
      </c>
      <c r="I30" s="14">
        <f t="shared" si="1"/>
        <v>4.7001457376902982</v>
      </c>
      <c r="K30" s="48"/>
      <c r="L30" s="48"/>
      <c r="M30" s="48"/>
      <c r="N30" s="48"/>
      <c r="O30" s="48"/>
      <c r="P30" s="49"/>
      <c r="Q30" s="49"/>
      <c r="R30" s="50"/>
      <c r="S30" s="51"/>
      <c r="T30" s="51"/>
    </row>
    <row r="31" spans="1:20" ht="12" customHeight="1">
      <c r="A31" s="43" t="s">
        <v>80</v>
      </c>
      <c r="B31" s="5" t="s">
        <v>81</v>
      </c>
      <c r="C31" s="120">
        <v>1510872051</v>
      </c>
      <c r="D31" s="119">
        <v>1250417505.55</v>
      </c>
      <c r="E31" s="119">
        <v>59601141.939999998</v>
      </c>
      <c r="F31" s="119">
        <v>53987902</v>
      </c>
      <c r="G31" s="118"/>
      <c r="H31" s="14">
        <f t="shared" si="0"/>
        <v>4.3175900657479405</v>
      </c>
      <c r="I31" s="14">
        <f t="shared" si="1"/>
        <v>90.581992630861336</v>
      </c>
      <c r="K31" s="48"/>
      <c r="L31" s="48"/>
      <c r="M31" s="48"/>
      <c r="N31" s="48"/>
      <c r="O31" s="48"/>
      <c r="P31" s="49"/>
      <c r="Q31" s="49"/>
      <c r="R31" s="50"/>
      <c r="S31" s="51"/>
      <c r="T31" s="51"/>
    </row>
    <row r="32" spans="1:20" ht="12" customHeight="1">
      <c r="A32" s="22" t="s">
        <v>12</v>
      </c>
      <c r="B32" s="104"/>
      <c r="C32" s="122">
        <f>SUM(C33:C33)</f>
        <v>6283203</v>
      </c>
      <c r="D32" s="122">
        <f t="shared" ref="D32:F32" si="8">SUM(D33:D33)</f>
        <v>5902867.9299999997</v>
      </c>
      <c r="E32" s="122">
        <f t="shared" si="8"/>
        <v>514138.08</v>
      </c>
      <c r="F32" s="122">
        <f t="shared" si="8"/>
        <v>509637.2</v>
      </c>
      <c r="G32" s="122"/>
      <c r="H32" s="127">
        <f t="shared" si="0"/>
        <v>8.6337218796626551</v>
      </c>
      <c r="I32" s="127">
        <f t="shared" si="1"/>
        <v>99.124577584294087</v>
      </c>
      <c r="K32" s="48"/>
      <c r="L32" s="48"/>
      <c r="M32" s="48"/>
      <c r="N32" s="48"/>
      <c r="O32" s="48"/>
      <c r="P32" s="49"/>
      <c r="Q32" s="49"/>
      <c r="R32" s="50"/>
      <c r="S32" s="51"/>
      <c r="T32" s="51"/>
    </row>
    <row r="33" spans="1:20" ht="12" customHeight="1">
      <c r="A33" s="43" t="s">
        <v>48</v>
      </c>
      <c r="B33" s="10" t="s">
        <v>501</v>
      </c>
      <c r="C33" s="120">
        <v>6283203</v>
      </c>
      <c r="D33" s="119">
        <v>5902867.9299999997</v>
      </c>
      <c r="E33" s="119">
        <v>514138.08</v>
      </c>
      <c r="F33" s="119">
        <v>509637.2</v>
      </c>
      <c r="G33" s="118"/>
      <c r="H33" s="14">
        <f t="shared" si="0"/>
        <v>8.6337218796626551</v>
      </c>
      <c r="I33" s="14">
        <f t="shared" si="1"/>
        <v>99.124577584294087</v>
      </c>
      <c r="K33" s="48"/>
      <c r="L33" s="48"/>
      <c r="M33" s="48"/>
      <c r="N33" s="48"/>
      <c r="O33" s="48"/>
      <c r="P33" s="49"/>
      <c r="Q33" s="49"/>
      <c r="R33" s="50"/>
      <c r="S33" s="51"/>
      <c r="T33" s="51"/>
    </row>
    <row r="34" spans="1:20" ht="12" customHeight="1">
      <c r="A34" s="22" t="s">
        <v>15</v>
      </c>
      <c r="B34" s="22"/>
      <c r="C34" s="122">
        <f>SUM(C35:C37)</f>
        <v>880766347.10000002</v>
      </c>
      <c r="D34" s="122">
        <f t="shared" ref="D34:F34" si="9">SUM(D35:D37)</f>
        <v>690766347.10000002</v>
      </c>
      <c r="E34" s="122">
        <f t="shared" si="9"/>
        <v>138787.20000000001</v>
      </c>
      <c r="F34" s="122">
        <f t="shared" si="9"/>
        <v>138787.20000000001</v>
      </c>
      <c r="G34" s="122"/>
      <c r="H34" s="127">
        <f t="shared" si="0"/>
        <v>2.00917720706374E-2</v>
      </c>
      <c r="I34" s="127">
        <f t="shared" si="1"/>
        <v>100</v>
      </c>
      <c r="K34" s="48"/>
      <c r="L34" s="48"/>
      <c r="M34" s="48"/>
      <c r="N34" s="48"/>
      <c r="O34" s="48"/>
      <c r="P34" s="49"/>
      <c r="Q34" s="49"/>
      <c r="R34" s="50"/>
      <c r="S34" s="51"/>
      <c r="T34" s="51"/>
    </row>
    <row r="35" spans="1:20" ht="12" customHeight="1">
      <c r="A35" s="43" t="s">
        <v>40</v>
      </c>
      <c r="B35" s="10" t="s">
        <v>60</v>
      </c>
      <c r="C35" s="120">
        <v>4000000</v>
      </c>
      <c r="D35" s="119">
        <v>4000000</v>
      </c>
      <c r="E35" s="119">
        <v>138787.20000000001</v>
      </c>
      <c r="F35" s="119">
        <v>138787.20000000001</v>
      </c>
      <c r="G35" s="134"/>
      <c r="H35" s="14">
        <f t="shared" si="0"/>
        <v>3.4696799999999999</v>
      </c>
      <c r="I35" s="14">
        <f t="shared" si="1"/>
        <v>100</v>
      </c>
      <c r="K35" s="48"/>
      <c r="L35" s="48"/>
      <c r="M35" s="48"/>
      <c r="N35" s="48"/>
      <c r="O35" s="48"/>
      <c r="P35" s="49"/>
      <c r="Q35" s="49"/>
      <c r="R35" s="50"/>
      <c r="S35" s="51"/>
      <c r="T35" s="51"/>
    </row>
    <row r="36" spans="1:20" ht="12" customHeight="1">
      <c r="A36" s="43" t="s">
        <v>500</v>
      </c>
      <c r="B36" s="5" t="s">
        <v>499</v>
      </c>
      <c r="C36" s="120">
        <v>650000000</v>
      </c>
      <c r="D36" s="119">
        <v>650000000</v>
      </c>
      <c r="E36" s="119">
        <v>0</v>
      </c>
      <c r="F36" s="119">
        <v>0</v>
      </c>
      <c r="G36" s="131"/>
      <c r="H36" s="14">
        <f t="shared" si="0"/>
        <v>0</v>
      </c>
      <c r="I36" s="14" t="str">
        <f t="shared" si="1"/>
        <v>n.a.</v>
      </c>
      <c r="K36" s="48"/>
      <c r="L36" s="48"/>
      <c r="M36" s="48"/>
      <c r="N36" s="48"/>
      <c r="O36" s="48"/>
      <c r="P36" s="49"/>
      <c r="Q36" s="49"/>
      <c r="R36" s="50"/>
      <c r="S36" s="51"/>
      <c r="T36" s="51"/>
    </row>
    <row r="37" spans="1:20" ht="12" customHeight="1">
      <c r="A37" s="43" t="s">
        <v>46</v>
      </c>
      <c r="B37" s="5" t="s">
        <v>498</v>
      </c>
      <c r="C37" s="120">
        <v>226766347.09999999</v>
      </c>
      <c r="D37" s="119">
        <v>36766347.100000001</v>
      </c>
      <c r="E37" s="119">
        <v>0</v>
      </c>
      <c r="F37" s="119">
        <v>0</v>
      </c>
      <c r="G37" s="118"/>
      <c r="H37" s="14">
        <f t="shared" si="0"/>
        <v>0</v>
      </c>
      <c r="I37" s="14" t="str">
        <f t="shared" si="1"/>
        <v>n.a.</v>
      </c>
      <c r="K37" s="48"/>
      <c r="L37" s="48"/>
      <c r="M37" s="48"/>
      <c r="N37" s="48"/>
      <c r="O37" s="48"/>
      <c r="P37" s="49"/>
      <c r="Q37" s="49"/>
      <c r="R37" s="50"/>
      <c r="S37" s="51"/>
      <c r="T37" s="51"/>
    </row>
    <row r="38" spans="1:20" ht="12" customHeight="1">
      <c r="A38" s="22" t="s">
        <v>497</v>
      </c>
      <c r="B38" s="104"/>
      <c r="C38" s="122">
        <f>SUM(C39:C46)</f>
        <v>3987123439.0611067</v>
      </c>
      <c r="D38" s="122">
        <f t="shared" ref="D38:F38" si="10">SUM(D39:D46)</f>
        <v>3909977815.4316764</v>
      </c>
      <c r="E38" s="122">
        <f t="shared" si="10"/>
        <v>338011998.98595476</v>
      </c>
      <c r="F38" s="122">
        <f t="shared" si="10"/>
        <v>337925252.16765767</v>
      </c>
      <c r="G38" s="135">
        <f>SUM(G39:G45)</f>
        <v>0</v>
      </c>
      <c r="H38" s="127">
        <f t="shared" si="0"/>
        <v>8.6426386061310527</v>
      </c>
      <c r="I38" s="127">
        <f t="shared" si="1"/>
        <v>99.974336171923682</v>
      </c>
      <c r="K38" s="48"/>
      <c r="L38" s="48"/>
      <c r="M38" s="48"/>
      <c r="N38" s="48"/>
      <c r="O38" s="48"/>
      <c r="P38" s="49"/>
      <c r="Q38" s="49"/>
      <c r="R38" s="50"/>
      <c r="S38" s="51"/>
      <c r="T38" s="51"/>
    </row>
    <row r="39" spans="1:20" ht="12" customHeight="1">
      <c r="A39" s="43" t="s">
        <v>58</v>
      </c>
      <c r="B39" s="5" t="s">
        <v>496</v>
      </c>
      <c r="C39" s="120">
        <v>154134167.09840474</v>
      </c>
      <c r="D39" s="119">
        <v>154141818.8149372</v>
      </c>
      <c r="E39" s="119">
        <v>43647673.162508018</v>
      </c>
      <c r="F39" s="119">
        <v>43647673.162508018</v>
      </c>
      <c r="G39" s="134"/>
      <c r="H39" s="14">
        <f t="shared" si="0"/>
        <v>28.316568143594733</v>
      </c>
      <c r="I39" s="14">
        <f t="shared" si="1"/>
        <v>100</v>
      </c>
      <c r="K39" s="48"/>
      <c r="L39" s="48"/>
      <c r="M39" s="48"/>
      <c r="N39" s="48"/>
      <c r="O39" s="48"/>
      <c r="P39" s="49"/>
      <c r="Q39" s="49"/>
      <c r="R39" s="50"/>
      <c r="S39" s="51"/>
      <c r="T39" s="51"/>
    </row>
    <row r="40" spans="1:20" ht="12" customHeight="1">
      <c r="A40" s="43" t="s">
        <v>406</v>
      </c>
      <c r="B40" s="5" t="s">
        <v>495</v>
      </c>
      <c r="C40" s="120">
        <v>25182077.305811945</v>
      </c>
      <c r="D40" s="119">
        <v>36577045.697203442</v>
      </c>
      <c r="E40" s="119">
        <v>2440701.3191454373</v>
      </c>
      <c r="F40" s="119">
        <v>2354755.4453583984</v>
      </c>
      <c r="G40" s="134"/>
      <c r="H40" s="14">
        <f t="shared" si="0"/>
        <v>6.4377956187381074</v>
      </c>
      <c r="I40" s="14">
        <f t="shared" si="1"/>
        <v>96.478640253403427</v>
      </c>
      <c r="K40" s="48"/>
      <c r="L40" s="48"/>
      <c r="M40" s="48"/>
      <c r="N40" s="48"/>
      <c r="O40" s="48"/>
      <c r="P40" s="49"/>
      <c r="Q40" s="49"/>
      <c r="R40" s="50"/>
      <c r="S40" s="51"/>
      <c r="T40" s="51"/>
    </row>
    <row r="41" spans="1:20" ht="12" customHeight="1">
      <c r="A41" s="43" t="s">
        <v>494</v>
      </c>
      <c r="B41" s="5" t="s">
        <v>493</v>
      </c>
      <c r="C41" s="120">
        <v>14549833</v>
      </c>
      <c r="D41" s="119">
        <v>14596554.26</v>
      </c>
      <c r="E41" s="119">
        <v>1118552.31</v>
      </c>
      <c r="F41" s="119">
        <v>1118552.31</v>
      </c>
      <c r="G41" s="130"/>
      <c r="H41" s="14">
        <f t="shared" si="0"/>
        <v>7.6631257629429044</v>
      </c>
      <c r="I41" s="14">
        <f t="shared" si="1"/>
        <v>100</v>
      </c>
      <c r="K41" s="48"/>
      <c r="L41" s="48"/>
      <c r="M41" s="48"/>
      <c r="N41" s="48"/>
      <c r="O41" s="48"/>
      <c r="P41" s="49"/>
      <c r="Q41" s="49"/>
      <c r="R41" s="50"/>
      <c r="S41" s="51"/>
      <c r="T41" s="51"/>
    </row>
    <row r="42" spans="1:20" ht="12" customHeight="1">
      <c r="A42" s="43" t="s">
        <v>49</v>
      </c>
      <c r="B42" s="5" t="s">
        <v>18</v>
      </c>
      <c r="C42" s="120">
        <v>3178328665.6403255</v>
      </c>
      <c r="D42" s="119">
        <v>3086567607.8070855</v>
      </c>
      <c r="E42" s="119">
        <v>290802375.1586895</v>
      </c>
      <c r="F42" s="119">
        <v>290801574.21417946</v>
      </c>
      <c r="G42" s="131"/>
      <c r="H42" s="14">
        <f t="shared" si="0"/>
        <v>9.4215196673040094</v>
      </c>
      <c r="I42" s="14">
        <f t="shared" si="1"/>
        <v>99.999724574288777</v>
      </c>
      <c r="K42" s="48"/>
      <c r="L42" s="48"/>
      <c r="M42" s="48"/>
      <c r="N42" s="48"/>
      <c r="O42" s="48"/>
      <c r="P42" s="49"/>
      <c r="Q42" s="49"/>
      <c r="R42" s="50"/>
      <c r="S42" s="51"/>
      <c r="T42" s="51"/>
    </row>
    <row r="43" spans="1:20" ht="12" customHeight="1">
      <c r="A43" s="43" t="s">
        <v>50</v>
      </c>
      <c r="B43" s="5" t="s">
        <v>68</v>
      </c>
      <c r="C43" s="120">
        <v>179928697.08438265</v>
      </c>
      <c r="D43" s="119">
        <v>183094789.92026857</v>
      </c>
      <c r="E43" s="119">
        <v>0</v>
      </c>
      <c r="F43" s="119">
        <v>0</v>
      </c>
      <c r="G43" s="131"/>
      <c r="H43" s="14">
        <f t="shared" si="0"/>
        <v>0</v>
      </c>
      <c r="I43" s="14" t="str">
        <f t="shared" si="1"/>
        <v>n.a.</v>
      </c>
      <c r="K43" s="48"/>
      <c r="L43" s="48"/>
      <c r="M43" s="48"/>
      <c r="N43" s="48"/>
      <c r="O43" s="48"/>
      <c r="P43" s="49"/>
      <c r="Q43" s="49"/>
      <c r="R43" s="50"/>
      <c r="S43" s="51"/>
      <c r="T43" s="51"/>
    </row>
    <row r="44" spans="1:20" ht="12" customHeight="1">
      <c r="A44" s="43" t="s">
        <v>492</v>
      </c>
      <c r="B44" s="5" t="s">
        <v>491</v>
      </c>
      <c r="C44" s="120">
        <v>10000000.001288451</v>
      </c>
      <c r="D44" s="119">
        <v>10000000.001288451</v>
      </c>
      <c r="E44" s="119">
        <v>0</v>
      </c>
      <c r="F44" s="119">
        <v>0</v>
      </c>
      <c r="G44" s="131"/>
      <c r="H44" s="14">
        <f t="shared" si="0"/>
        <v>0</v>
      </c>
      <c r="I44" s="14" t="str">
        <f t="shared" si="1"/>
        <v>n.a.</v>
      </c>
      <c r="K44" s="48"/>
      <c r="L44" s="48"/>
      <c r="M44" s="48"/>
      <c r="N44" s="48"/>
      <c r="O44" s="48"/>
      <c r="P44" s="49"/>
      <c r="Q44" s="49"/>
      <c r="R44" s="50"/>
      <c r="S44" s="51"/>
      <c r="T44" s="51"/>
    </row>
    <row r="45" spans="1:20" ht="12" customHeight="1">
      <c r="A45" s="43" t="s">
        <v>82</v>
      </c>
      <c r="B45" s="5" t="s">
        <v>490</v>
      </c>
      <c r="C45" s="120">
        <v>74999998.93089354</v>
      </c>
      <c r="D45" s="119">
        <v>74999998.930893525</v>
      </c>
      <c r="E45" s="119">
        <v>2697.0356118144</v>
      </c>
      <c r="F45" s="119">
        <v>2697.0356118144</v>
      </c>
      <c r="G45" s="131"/>
      <c r="H45" s="14">
        <f t="shared" si="0"/>
        <v>3.5960475336799694E-3</v>
      </c>
      <c r="I45" s="14">
        <f t="shared" si="1"/>
        <v>100</v>
      </c>
      <c r="K45" s="48"/>
      <c r="L45" s="48"/>
      <c r="M45" s="48"/>
      <c r="N45" s="48"/>
      <c r="O45" s="48"/>
      <c r="P45" s="49"/>
      <c r="Q45" s="49"/>
      <c r="R45" s="50"/>
      <c r="S45" s="51"/>
      <c r="T45" s="51"/>
    </row>
    <row r="46" spans="1:20" ht="12" customHeight="1">
      <c r="A46" s="43" t="s">
        <v>489</v>
      </c>
      <c r="B46" s="5" t="s">
        <v>488</v>
      </c>
      <c r="C46" s="120">
        <v>350000000</v>
      </c>
      <c r="D46" s="119">
        <v>349999999.99999994</v>
      </c>
      <c r="E46" s="119">
        <v>0</v>
      </c>
      <c r="F46" s="119">
        <v>0</v>
      </c>
      <c r="G46" s="131"/>
      <c r="H46" s="14">
        <f t="shared" si="0"/>
        <v>0</v>
      </c>
      <c r="I46" s="14" t="str">
        <f t="shared" si="1"/>
        <v>n.a.</v>
      </c>
      <c r="K46" s="48"/>
      <c r="L46" s="48"/>
      <c r="M46" s="48"/>
      <c r="N46" s="48"/>
      <c r="O46" s="48"/>
      <c r="P46" s="49"/>
      <c r="Q46" s="49"/>
      <c r="R46" s="50"/>
      <c r="S46" s="51"/>
      <c r="T46" s="51"/>
    </row>
    <row r="47" spans="1:20" ht="12" customHeight="1">
      <c r="A47" s="22" t="s">
        <v>19</v>
      </c>
      <c r="B47" s="104"/>
      <c r="C47" s="132">
        <f>SUM(C48:C61)</f>
        <v>5193240640.8800001</v>
      </c>
      <c r="D47" s="132">
        <f t="shared" ref="D47:F47" si="11">SUM(D48:D61)</f>
        <v>4828092034.2700014</v>
      </c>
      <c r="E47" s="132">
        <f t="shared" si="11"/>
        <v>1709855718.9300001</v>
      </c>
      <c r="F47" s="132">
        <f t="shared" si="11"/>
        <v>1684233181.2200003</v>
      </c>
      <c r="G47" s="132"/>
      <c r="H47" s="127">
        <f t="shared" si="0"/>
        <v>34.884032227746317</v>
      </c>
      <c r="I47" s="127">
        <f t="shared" si="1"/>
        <v>98.501479544365651</v>
      </c>
      <c r="K47" s="48"/>
      <c r="L47" s="48"/>
      <c r="M47" s="48"/>
      <c r="N47" s="48"/>
      <c r="O47" s="48"/>
      <c r="P47" s="49"/>
      <c r="Q47" s="49"/>
      <c r="R47" s="50"/>
      <c r="S47" s="51"/>
      <c r="T47" s="51"/>
    </row>
    <row r="48" spans="1:20" ht="12" customHeight="1">
      <c r="A48" s="43" t="s">
        <v>58</v>
      </c>
      <c r="B48" s="10" t="s">
        <v>487</v>
      </c>
      <c r="C48" s="120">
        <v>24840815</v>
      </c>
      <c r="D48" s="119">
        <v>21127772.34</v>
      </c>
      <c r="E48" s="119">
        <v>3939672.24</v>
      </c>
      <c r="F48" s="119">
        <v>2826246.9000000004</v>
      </c>
      <c r="G48" s="131"/>
      <c r="H48" s="14">
        <f t="shared" si="0"/>
        <v>13.376928028750241</v>
      </c>
      <c r="I48" s="14">
        <f t="shared" si="1"/>
        <v>71.738122560165067</v>
      </c>
      <c r="K48" s="48"/>
      <c r="L48" s="48"/>
      <c r="M48" s="48"/>
      <c r="N48" s="48"/>
      <c r="O48" s="48"/>
      <c r="P48" s="49"/>
      <c r="Q48" s="49"/>
      <c r="R48" s="50"/>
      <c r="S48" s="51"/>
      <c r="T48" s="51"/>
    </row>
    <row r="49" spans="1:20" ht="12" customHeight="1">
      <c r="A49" s="43" t="s">
        <v>59</v>
      </c>
      <c r="B49" s="5" t="s">
        <v>486</v>
      </c>
      <c r="C49" s="120">
        <v>89729528</v>
      </c>
      <c r="D49" s="119">
        <v>88535218.559999987</v>
      </c>
      <c r="E49" s="119">
        <v>15928781.599999996</v>
      </c>
      <c r="F49" s="119">
        <v>15829044.999999998</v>
      </c>
      <c r="G49" s="131"/>
      <c r="H49" s="14">
        <f t="shared" si="0"/>
        <v>17.878811683593138</v>
      </c>
      <c r="I49" s="14">
        <f t="shared" si="1"/>
        <v>99.373859203393195</v>
      </c>
      <c r="K49" s="48"/>
      <c r="L49" s="48"/>
      <c r="M49" s="48"/>
      <c r="N49" s="48"/>
      <c r="O49" s="48"/>
      <c r="P49" s="49"/>
      <c r="Q49" s="49"/>
      <c r="R49" s="50"/>
      <c r="S49" s="51"/>
      <c r="T49" s="51"/>
    </row>
    <row r="50" spans="1:20" ht="12" customHeight="1">
      <c r="A50" s="43" t="s">
        <v>485</v>
      </c>
      <c r="B50" s="5" t="s">
        <v>484</v>
      </c>
      <c r="C50" s="120">
        <v>1521806716</v>
      </c>
      <c r="D50" s="119">
        <v>1320457648.2300005</v>
      </c>
      <c r="E50" s="119">
        <v>263252321.70999974</v>
      </c>
      <c r="F50" s="119">
        <v>248732045.52999982</v>
      </c>
      <c r="G50" s="131"/>
      <c r="H50" s="14">
        <f t="shared" si="0"/>
        <v>18.836806001571592</v>
      </c>
      <c r="I50" s="14">
        <f t="shared" si="1"/>
        <v>94.484274218103366</v>
      </c>
      <c r="K50" s="48"/>
      <c r="L50" s="48"/>
      <c r="M50" s="48"/>
      <c r="N50" s="48"/>
      <c r="O50" s="48"/>
      <c r="P50" s="49"/>
      <c r="Q50" s="49"/>
      <c r="R50" s="50"/>
      <c r="S50" s="51"/>
      <c r="T50" s="51"/>
    </row>
    <row r="51" spans="1:20" ht="12" customHeight="1">
      <c r="A51" s="43" t="s">
        <v>483</v>
      </c>
      <c r="B51" s="5" t="s">
        <v>482</v>
      </c>
      <c r="C51" s="120">
        <v>60189462.880000003</v>
      </c>
      <c r="D51" s="119">
        <v>30997851.759999998</v>
      </c>
      <c r="E51" s="119">
        <v>0</v>
      </c>
      <c r="F51" s="119">
        <v>0</v>
      </c>
      <c r="G51" s="131"/>
      <c r="H51" s="14">
        <f t="shared" si="0"/>
        <v>0</v>
      </c>
      <c r="I51" s="14" t="str">
        <f t="shared" si="1"/>
        <v>n.a.</v>
      </c>
      <c r="K51" s="48"/>
      <c r="L51" s="48"/>
      <c r="M51" s="48"/>
      <c r="N51" s="48"/>
      <c r="O51" s="48"/>
      <c r="P51" s="49"/>
      <c r="Q51" s="49"/>
      <c r="R51" s="50"/>
      <c r="S51" s="51"/>
      <c r="T51" s="51"/>
    </row>
    <row r="52" spans="1:20" ht="12" customHeight="1">
      <c r="A52" s="43" t="s">
        <v>404</v>
      </c>
      <c r="B52" s="5" t="s">
        <v>481</v>
      </c>
      <c r="C52" s="120">
        <v>328953800</v>
      </c>
      <c r="D52" s="119">
        <v>327008526.08999997</v>
      </c>
      <c r="E52" s="119">
        <v>47113417.649999999</v>
      </c>
      <c r="F52" s="119">
        <v>47113417.649999999</v>
      </c>
      <c r="G52" s="118"/>
      <c r="H52" s="14">
        <f t="shared" si="0"/>
        <v>14.407397327931854</v>
      </c>
      <c r="I52" s="14">
        <f t="shared" si="1"/>
        <v>100</v>
      </c>
      <c r="K52" s="48"/>
      <c r="L52" s="48"/>
      <c r="M52" s="48"/>
      <c r="N52" s="48"/>
      <c r="O52" s="48"/>
      <c r="P52" s="49"/>
      <c r="Q52" s="49"/>
      <c r="R52" s="50"/>
      <c r="S52" s="51"/>
      <c r="T52" s="51"/>
    </row>
    <row r="53" spans="1:20" ht="12" customHeight="1">
      <c r="A53" s="43" t="s">
        <v>40</v>
      </c>
      <c r="B53" s="5" t="s">
        <v>60</v>
      </c>
      <c r="C53" s="120">
        <v>1954474</v>
      </c>
      <c r="D53" s="119">
        <v>1954474</v>
      </c>
      <c r="E53" s="119">
        <v>417135</v>
      </c>
      <c r="F53" s="119">
        <v>417135</v>
      </c>
      <c r="G53" s="131"/>
      <c r="H53" s="14">
        <f t="shared" si="0"/>
        <v>21.342570942360965</v>
      </c>
      <c r="I53" s="14">
        <f t="shared" si="1"/>
        <v>100</v>
      </c>
      <c r="K53" s="48"/>
      <c r="L53" s="48"/>
      <c r="M53" s="48"/>
      <c r="N53" s="48"/>
      <c r="O53" s="48"/>
      <c r="P53" s="49"/>
      <c r="Q53" s="49"/>
      <c r="R53" s="50"/>
      <c r="S53" s="51"/>
      <c r="T53" s="51"/>
    </row>
    <row r="54" spans="1:20" ht="12" customHeight="1">
      <c r="A54" s="43" t="s">
        <v>41</v>
      </c>
      <c r="B54" s="5" t="s">
        <v>76</v>
      </c>
      <c r="C54" s="120">
        <v>424873</v>
      </c>
      <c r="D54" s="119">
        <v>424873</v>
      </c>
      <c r="E54" s="119">
        <v>89447</v>
      </c>
      <c r="F54" s="119">
        <v>89447</v>
      </c>
      <c r="G54" s="131"/>
      <c r="H54" s="14">
        <f t="shared" si="0"/>
        <v>21.052643966550004</v>
      </c>
      <c r="I54" s="14">
        <f t="shared" si="1"/>
        <v>100</v>
      </c>
      <c r="K54" s="48"/>
      <c r="L54" s="48"/>
      <c r="M54" s="48"/>
      <c r="N54" s="48"/>
      <c r="O54" s="48"/>
      <c r="P54" s="49"/>
      <c r="Q54" s="49"/>
      <c r="R54" s="50"/>
      <c r="S54" s="51"/>
      <c r="T54" s="51"/>
    </row>
    <row r="55" spans="1:20" ht="12" customHeight="1">
      <c r="A55" s="43" t="s">
        <v>84</v>
      </c>
      <c r="B55" s="10" t="s">
        <v>86</v>
      </c>
      <c r="C55" s="120">
        <v>1739512</v>
      </c>
      <c r="D55" s="119">
        <v>1739512</v>
      </c>
      <c r="E55" s="119">
        <v>205727</v>
      </c>
      <c r="F55" s="119">
        <v>205727</v>
      </c>
      <c r="G55" s="131"/>
      <c r="H55" s="14">
        <f t="shared" si="0"/>
        <v>11.82670772032616</v>
      </c>
      <c r="I55" s="14">
        <f t="shared" si="1"/>
        <v>100</v>
      </c>
      <c r="K55" s="48"/>
      <c r="L55" s="48"/>
      <c r="M55" s="48"/>
      <c r="N55" s="48"/>
      <c r="O55" s="48"/>
      <c r="P55" s="49"/>
      <c r="Q55" s="49"/>
      <c r="R55" s="50"/>
      <c r="S55" s="51"/>
      <c r="T55" s="51"/>
    </row>
    <row r="56" spans="1:20">
      <c r="A56" s="43" t="s">
        <v>480</v>
      </c>
      <c r="B56" s="10" t="s">
        <v>479</v>
      </c>
      <c r="C56" s="120">
        <v>351720293</v>
      </c>
      <c r="D56" s="119">
        <v>326977373</v>
      </c>
      <c r="E56" s="119">
        <v>11878625.769999998</v>
      </c>
      <c r="F56" s="119">
        <v>11268150.24</v>
      </c>
      <c r="G56" s="131"/>
      <c r="H56" s="14">
        <f t="shared" si="0"/>
        <v>3.4461559638256678</v>
      </c>
      <c r="I56" s="14">
        <f t="shared" si="1"/>
        <v>94.860722596869905</v>
      </c>
      <c r="K56" s="48"/>
      <c r="L56" s="48"/>
      <c r="M56" s="48"/>
      <c r="N56" s="48"/>
      <c r="O56" s="48"/>
      <c r="P56" s="49"/>
      <c r="Q56" s="49"/>
      <c r="R56" s="50"/>
      <c r="S56" s="51"/>
      <c r="T56" s="51"/>
    </row>
    <row r="57" spans="1:20" ht="12" customHeight="1">
      <c r="A57" s="43" t="s">
        <v>85</v>
      </c>
      <c r="B57" s="5" t="s">
        <v>409</v>
      </c>
      <c r="C57" s="120">
        <v>3000000</v>
      </c>
      <c r="D57" s="119">
        <v>1000000</v>
      </c>
      <c r="E57" s="119">
        <v>0</v>
      </c>
      <c r="F57" s="119">
        <v>0</v>
      </c>
      <c r="G57" s="131"/>
      <c r="H57" s="14">
        <f t="shared" si="0"/>
        <v>0</v>
      </c>
      <c r="I57" s="14" t="str">
        <f t="shared" si="1"/>
        <v>n.a.</v>
      </c>
      <c r="K57" s="48"/>
      <c r="L57" s="48"/>
      <c r="M57" s="48"/>
      <c r="N57" s="48"/>
      <c r="O57" s="48"/>
      <c r="P57" s="49"/>
      <c r="Q57" s="49"/>
      <c r="R57" s="50"/>
      <c r="S57" s="51"/>
      <c r="T57" s="51"/>
    </row>
    <row r="58" spans="1:20" ht="12" customHeight="1">
      <c r="A58" s="43" t="s">
        <v>78</v>
      </c>
      <c r="B58" s="5" t="s">
        <v>478</v>
      </c>
      <c r="C58" s="120">
        <v>2227428512</v>
      </c>
      <c r="D58" s="119">
        <v>2203619830.8200011</v>
      </c>
      <c r="E58" s="119">
        <v>1040390556.2200004</v>
      </c>
      <c r="F58" s="119">
        <v>1033812066.9400003</v>
      </c>
      <c r="G58" s="131"/>
      <c r="H58" s="14">
        <f t="shared" si="0"/>
        <v>46.914265903810765</v>
      </c>
      <c r="I58" s="14">
        <f t="shared" si="1"/>
        <v>99.367690408119287</v>
      </c>
      <c r="K58" s="48"/>
      <c r="L58" s="48"/>
      <c r="M58" s="48"/>
      <c r="N58" s="48"/>
      <c r="O58" s="48"/>
      <c r="P58" s="49"/>
      <c r="Q58" s="49"/>
      <c r="R58" s="50"/>
      <c r="S58" s="51"/>
      <c r="T58" s="51"/>
    </row>
    <row r="59" spans="1:20" ht="12" customHeight="1">
      <c r="A59" s="43" t="s">
        <v>57</v>
      </c>
      <c r="B59" s="5" t="s">
        <v>30</v>
      </c>
      <c r="C59" s="120">
        <v>224226130</v>
      </c>
      <c r="D59" s="119">
        <v>164226130.00000003</v>
      </c>
      <c r="E59" s="119">
        <v>31281428.73</v>
      </c>
      <c r="F59" s="119">
        <v>28735041.139999997</v>
      </c>
      <c r="G59" s="131"/>
      <c r="H59" s="14">
        <f t="shared" si="0"/>
        <v>17.497240627907381</v>
      </c>
      <c r="I59" s="14">
        <f t="shared" si="1"/>
        <v>91.859746522517611</v>
      </c>
      <c r="K59" s="48"/>
      <c r="L59" s="48"/>
      <c r="M59" s="48"/>
      <c r="N59" s="48"/>
      <c r="O59" s="48"/>
      <c r="P59" s="49"/>
      <c r="Q59" s="49"/>
      <c r="R59" s="50"/>
      <c r="S59" s="51"/>
      <c r="T59" s="51"/>
    </row>
    <row r="60" spans="1:20" ht="12" customHeight="1">
      <c r="A60" s="43" t="s">
        <v>477</v>
      </c>
      <c r="B60" s="5" t="s">
        <v>476</v>
      </c>
      <c r="C60" s="120">
        <v>19058442</v>
      </c>
      <c r="D60" s="119">
        <v>14558441.560000001</v>
      </c>
      <c r="E60" s="119">
        <v>309841.75</v>
      </c>
      <c r="F60" s="119">
        <v>156094.56</v>
      </c>
      <c r="G60" s="131"/>
      <c r="H60" s="14">
        <f t="shared" si="0"/>
        <v>1.0721927848986057</v>
      </c>
      <c r="I60" s="14">
        <f t="shared" si="1"/>
        <v>50.378801436539774</v>
      </c>
      <c r="K60" s="48"/>
      <c r="L60" s="48"/>
      <c r="M60" s="48"/>
      <c r="N60" s="48"/>
      <c r="O60" s="48"/>
      <c r="P60" s="49"/>
      <c r="Q60" s="49"/>
      <c r="R60" s="50"/>
      <c r="S60" s="51"/>
      <c r="T60" s="51"/>
    </row>
    <row r="61" spans="1:20" ht="12" customHeight="1">
      <c r="A61" s="43" t="s">
        <v>475</v>
      </c>
      <c r="B61" s="5" t="s">
        <v>474</v>
      </c>
      <c r="C61" s="120">
        <v>338168083</v>
      </c>
      <c r="D61" s="119">
        <v>325464382.90999997</v>
      </c>
      <c r="E61" s="119">
        <v>295048764.25999999</v>
      </c>
      <c r="F61" s="119">
        <v>295048764.25999999</v>
      </c>
      <c r="G61" s="131"/>
      <c r="H61" s="14">
        <f t="shared" si="0"/>
        <v>90.654701329204812</v>
      </c>
      <c r="I61" s="14">
        <f t="shared" si="1"/>
        <v>100</v>
      </c>
      <c r="K61" s="48"/>
      <c r="L61" s="48"/>
      <c r="M61" s="48"/>
      <c r="N61" s="48"/>
      <c r="O61" s="48"/>
      <c r="P61" s="49"/>
      <c r="Q61" s="49"/>
      <c r="R61" s="50"/>
      <c r="S61" s="51"/>
      <c r="T61" s="51"/>
    </row>
    <row r="62" spans="1:20" ht="12" customHeight="1">
      <c r="A62" s="22" t="s">
        <v>322</v>
      </c>
      <c r="B62" s="104"/>
      <c r="C62" s="122">
        <f>SUM(C63:C65)</f>
        <v>41759440</v>
      </c>
      <c r="D62" s="122">
        <f t="shared" ref="D62:F62" si="12">SUM(D63:D65)</f>
        <v>41759440</v>
      </c>
      <c r="E62" s="122">
        <f t="shared" si="12"/>
        <v>361896.8</v>
      </c>
      <c r="F62" s="122">
        <f t="shared" si="12"/>
        <v>361896.8</v>
      </c>
      <c r="G62" s="122"/>
      <c r="H62" s="24">
        <f t="shared" si="0"/>
        <v>0.86662273248874977</v>
      </c>
      <c r="I62" s="24">
        <f t="shared" si="1"/>
        <v>100</v>
      </c>
      <c r="K62" s="48"/>
      <c r="L62" s="48"/>
      <c r="M62" s="48"/>
      <c r="N62" s="48"/>
      <c r="O62" s="48"/>
      <c r="P62" s="49"/>
      <c r="Q62" s="49"/>
      <c r="R62" s="50"/>
      <c r="S62" s="51"/>
      <c r="T62" s="51"/>
    </row>
    <row r="63" spans="1:20" ht="12" customHeight="1">
      <c r="A63" s="43" t="s">
        <v>473</v>
      </c>
      <c r="B63" s="5" t="s">
        <v>472</v>
      </c>
      <c r="C63" s="120">
        <v>1000000</v>
      </c>
      <c r="D63" s="119">
        <v>1000000</v>
      </c>
      <c r="E63" s="119">
        <v>199520</v>
      </c>
      <c r="F63" s="119">
        <v>199520</v>
      </c>
      <c r="G63" s="130"/>
      <c r="H63" s="14">
        <f t="shared" si="0"/>
        <v>19.952000000000002</v>
      </c>
      <c r="I63" s="14">
        <f t="shared" si="1"/>
        <v>100</v>
      </c>
      <c r="K63" s="48"/>
      <c r="L63" s="48"/>
      <c r="M63" s="48"/>
      <c r="N63" s="48"/>
      <c r="O63" s="48"/>
      <c r="P63" s="49"/>
      <c r="Q63" s="49"/>
      <c r="R63" s="50"/>
      <c r="S63" s="51"/>
      <c r="T63" s="51"/>
    </row>
    <row r="64" spans="1:20" ht="12" customHeight="1">
      <c r="A64" s="43" t="s">
        <v>471</v>
      </c>
      <c r="B64" s="5" t="s">
        <v>470</v>
      </c>
      <c r="C64" s="120">
        <v>34759440</v>
      </c>
      <c r="D64" s="119">
        <v>34759440</v>
      </c>
      <c r="E64" s="119">
        <v>0</v>
      </c>
      <c r="F64" s="119">
        <v>0</v>
      </c>
      <c r="G64" s="118"/>
      <c r="H64" s="14">
        <f t="shared" si="0"/>
        <v>0</v>
      </c>
      <c r="I64" s="14" t="str">
        <f t="shared" si="1"/>
        <v>n.a.</v>
      </c>
      <c r="K64" s="48"/>
      <c r="L64" s="48"/>
      <c r="M64" s="48"/>
      <c r="N64" s="48"/>
      <c r="O64" s="48"/>
      <c r="P64" s="49"/>
      <c r="Q64" s="49"/>
      <c r="R64" s="50"/>
      <c r="S64" s="51"/>
      <c r="T64" s="51"/>
    </row>
    <row r="65" spans="1:20" ht="12" customHeight="1">
      <c r="A65" s="43" t="s">
        <v>40</v>
      </c>
      <c r="B65" s="5" t="s">
        <v>60</v>
      </c>
      <c r="C65" s="120">
        <v>6000000</v>
      </c>
      <c r="D65" s="119">
        <v>6000000</v>
      </c>
      <c r="E65" s="119">
        <v>162376.79999999999</v>
      </c>
      <c r="F65" s="119">
        <v>162376.79999999999</v>
      </c>
      <c r="G65" s="118"/>
      <c r="H65" s="14">
        <f t="shared" si="0"/>
        <v>2.7062799999999996</v>
      </c>
      <c r="I65" s="14">
        <f t="shared" si="1"/>
        <v>100</v>
      </c>
      <c r="K65" s="48"/>
      <c r="L65" s="48"/>
      <c r="M65" s="48"/>
      <c r="N65" s="48"/>
      <c r="O65" s="48"/>
      <c r="P65" s="49"/>
      <c r="Q65" s="49"/>
      <c r="R65" s="50"/>
      <c r="S65" s="51"/>
      <c r="T65" s="51"/>
    </row>
    <row r="66" spans="1:20" ht="12" customHeight="1">
      <c r="A66" s="22" t="s">
        <v>469</v>
      </c>
      <c r="B66" s="104"/>
      <c r="C66" s="132">
        <f>SUM(C67:C69)</f>
        <v>660627542.94000006</v>
      </c>
      <c r="D66" s="132">
        <f t="shared" ref="D66:F66" si="13">SUM(D67:D69)</f>
        <v>615231579.82000005</v>
      </c>
      <c r="E66" s="132">
        <f t="shared" si="13"/>
        <v>153202838.28</v>
      </c>
      <c r="F66" s="132">
        <f t="shared" si="13"/>
        <v>152962857.69</v>
      </c>
      <c r="G66" s="132"/>
      <c r="H66" s="127">
        <f t="shared" si="0"/>
        <v>24.862647287181318</v>
      </c>
      <c r="I66" s="127">
        <f t="shared" si="1"/>
        <v>99.843357608322236</v>
      </c>
      <c r="K66" s="48"/>
      <c r="L66" s="48"/>
      <c r="M66" s="48"/>
      <c r="N66" s="48"/>
      <c r="O66" s="48"/>
      <c r="P66" s="49"/>
      <c r="Q66" s="49"/>
      <c r="R66" s="50"/>
      <c r="S66" s="51"/>
      <c r="T66" s="51"/>
    </row>
    <row r="67" spans="1:20" ht="12" customHeight="1">
      <c r="A67" s="43" t="s">
        <v>460</v>
      </c>
      <c r="B67" s="5" t="s">
        <v>468</v>
      </c>
      <c r="C67" s="120">
        <v>26499999.99000001</v>
      </c>
      <c r="D67" s="119">
        <v>26500851.050000008</v>
      </c>
      <c r="E67" s="119">
        <v>5099235.5500000007</v>
      </c>
      <c r="F67" s="119">
        <v>4872041.330000001</v>
      </c>
      <c r="G67" s="131"/>
      <c r="H67" s="14">
        <f t="shared" si="0"/>
        <v>18.384471203614421</v>
      </c>
      <c r="I67" s="14">
        <f t="shared" si="1"/>
        <v>95.544543534569613</v>
      </c>
      <c r="K67" s="48"/>
      <c r="L67" s="48"/>
      <c r="M67" s="48"/>
      <c r="N67" s="48"/>
      <c r="O67" s="48"/>
      <c r="P67" s="49"/>
      <c r="Q67" s="49"/>
      <c r="R67" s="50"/>
      <c r="S67" s="51"/>
      <c r="T67" s="51"/>
    </row>
    <row r="68" spans="1:20" ht="12" customHeight="1">
      <c r="A68" s="43" t="s">
        <v>458</v>
      </c>
      <c r="B68" s="5" t="s">
        <v>467</v>
      </c>
      <c r="C68" s="120">
        <v>20721421.950000003</v>
      </c>
      <c r="D68" s="119">
        <v>24163107.77</v>
      </c>
      <c r="E68" s="119">
        <v>5426318.7300000051</v>
      </c>
      <c r="F68" s="119">
        <v>5413532.360000005</v>
      </c>
      <c r="G68" s="131"/>
      <c r="H68" s="14">
        <f t="shared" si="0"/>
        <v>22.404122894825814</v>
      </c>
      <c r="I68" s="14">
        <f t="shared" si="1"/>
        <v>99.764363823132811</v>
      </c>
      <c r="K68" s="48"/>
      <c r="L68" s="48"/>
      <c r="M68" s="48"/>
      <c r="N68" s="48"/>
      <c r="O68" s="48"/>
      <c r="P68" s="49"/>
      <c r="Q68" s="49"/>
      <c r="R68" s="50"/>
      <c r="S68" s="51"/>
      <c r="T68" s="51"/>
    </row>
    <row r="69" spans="1:20" ht="12" customHeight="1">
      <c r="A69" s="43" t="s">
        <v>466</v>
      </c>
      <c r="B69" s="10" t="s">
        <v>465</v>
      </c>
      <c r="C69" s="120">
        <v>613406121</v>
      </c>
      <c r="D69" s="119">
        <v>564567621</v>
      </c>
      <c r="E69" s="119">
        <v>142677284</v>
      </c>
      <c r="F69" s="119">
        <v>142677284</v>
      </c>
      <c r="G69" s="131"/>
      <c r="H69" s="14">
        <f t="shared" si="0"/>
        <v>25.271956572231407</v>
      </c>
      <c r="I69" s="14">
        <f t="shared" si="1"/>
        <v>100</v>
      </c>
      <c r="K69" s="48"/>
      <c r="L69" s="48"/>
      <c r="M69" s="48"/>
      <c r="N69" s="48"/>
      <c r="O69" s="48"/>
      <c r="P69" s="49"/>
      <c r="Q69" s="49"/>
      <c r="R69" s="50"/>
      <c r="S69" s="51"/>
      <c r="T69" s="51"/>
    </row>
    <row r="70" spans="1:20" ht="12" customHeight="1">
      <c r="A70" s="22" t="s">
        <v>20</v>
      </c>
      <c r="B70" s="104"/>
      <c r="C70" s="122">
        <f>SUM(C71:C74)</f>
        <v>3712883386.576026</v>
      </c>
      <c r="D70" s="122">
        <f t="shared" ref="D70:F70" si="14">SUM(D71:D74)</f>
        <v>3482625123.0460262</v>
      </c>
      <c r="E70" s="122">
        <f t="shared" si="14"/>
        <v>832379884.86303377</v>
      </c>
      <c r="F70" s="122">
        <f t="shared" si="14"/>
        <v>832379884.86303377</v>
      </c>
      <c r="G70" s="122"/>
      <c r="H70" s="24">
        <f t="shared" si="0"/>
        <v>23.900932642873865</v>
      </c>
      <c r="I70" s="24">
        <f t="shared" si="1"/>
        <v>100</v>
      </c>
      <c r="K70" s="48"/>
      <c r="L70" s="48"/>
      <c r="M70" s="48"/>
      <c r="N70" s="48"/>
      <c r="O70" s="48"/>
      <c r="P70" s="49"/>
      <c r="Q70" s="49"/>
      <c r="R70" s="50"/>
      <c r="S70" s="51"/>
      <c r="T70" s="51"/>
    </row>
    <row r="71" spans="1:20" ht="12" customHeight="1">
      <c r="A71" s="43" t="s">
        <v>40</v>
      </c>
      <c r="B71" s="5" t="s">
        <v>60</v>
      </c>
      <c r="C71" s="120">
        <v>2352000</v>
      </c>
      <c r="D71" s="119">
        <v>2352000</v>
      </c>
      <c r="E71" s="119">
        <v>0</v>
      </c>
      <c r="F71" s="119">
        <v>0</v>
      </c>
      <c r="G71" s="134"/>
      <c r="H71" s="14">
        <f t="shared" si="0"/>
        <v>0</v>
      </c>
      <c r="I71" s="14" t="str">
        <f t="shared" si="1"/>
        <v>n.a.</v>
      </c>
      <c r="K71" s="48"/>
      <c r="L71" s="48"/>
      <c r="M71" s="48"/>
      <c r="N71" s="48"/>
      <c r="O71" s="48"/>
      <c r="P71" s="49"/>
      <c r="Q71" s="49"/>
      <c r="R71" s="50"/>
      <c r="S71" s="51"/>
      <c r="T71" s="51"/>
    </row>
    <row r="72" spans="1:20" ht="12" customHeight="1">
      <c r="A72" s="43" t="s">
        <v>464</v>
      </c>
      <c r="B72" s="5" t="s">
        <v>463</v>
      </c>
      <c r="C72" s="120">
        <v>1458572954</v>
      </c>
      <c r="D72" s="119">
        <v>1367341172.9099998</v>
      </c>
      <c r="E72" s="119">
        <v>448517792.61999995</v>
      </c>
      <c r="F72" s="119">
        <v>448517792.61999995</v>
      </c>
      <c r="G72" s="130"/>
      <c r="H72" s="14">
        <f t="shared" ref="H72:H135" si="15">IFERROR(+F72/D72*100,"n.a.")</f>
        <v>32.802185841113548</v>
      </c>
      <c r="I72" s="14">
        <f t="shared" ref="I72:I135" si="16">IFERROR(+F72/E72*100,"n.a.")</f>
        <v>100</v>
      </c>
      <c r="K72" s="48"/>
      <c r="L72" s="48"/>
      <c r="M72" s="48"/>
      <c r="N72" s="48"/>
      <c r="O72" s="48"/>
      <c r="P72" s="49"/>
      <c r="Q72" s="49"/>
      <c r="R72" s="50"/>
      <c r="S72" s="51"/>
      <c r="T72" s="51"/>
    </row>
    <row r="73" spans="1:20" ht="12" customHeight="1">
      <c r="A73" s="43" t="s">
        <v>89</v>
      </c>
      <c r="B73" s="5" t="s">
        <v>462</v>
      </c>
      <c r="C73" s="120">
        <v>1065000819</v>
      </c>
      <c r="D73" s="119">
        <v>925974336.55999994</v>
      </c>
      <c r="E73" s="119">
        <v>0</v>
      </c>
      <c r="F73" s="119">
        <v>0</v>
      </c>
      <c r="G73" s="130"/>
      <c r="H73" s="14">
        <f t="shared" si="15"/>
        <v>0</v>
      </c>
      <c r="I73" s="14" t="str">
        <f t="shared" si="16"/>
        <v>n.a.</v>
      </c>
      <c r="K73" s="48"/>
      <c r="L73" s="48"/>
      <c r="M73" s="48"/>
      <c r="N73" s="48"/>
      <c r="O73" s="48"/>
      <c r="P73" s="49"/>
      <c r="Q73" s="49"/>
      <c r="R73" s="50"/>
      <c r="S73" s="51"/>
      <c r="T73" s="51"/>
    </row>
    <row r="74" spans="1:20" ht="12" customHeight="1">
      <c r="A74" s="43" t="s">
        <v>90</v>
      </c>
      <c r="B74" s="5" t="s">
        <v>92</v>
      </c>
      <c r="C74" s="120">
        <v>1186957613.5760262</v>
      </c>
      <c r="D74" s="119">
        <v>1186957613.5760267</v>
      </c>
      <c r="E74" s="119">
        <v>383862092.24303377</v>
      </c>
      <c r="F74" s="119">
        <v>383862092.24303377</v>
      </c>
      <c r="G74" s="130"/>
      <c r="H74" s="14">
        <f t="shared" si="15"/>
        <v>32.340000001057049</v>
      </c>
      <c r="I74" s="14">
        <f t="shared" si="16"/>
        <v>100</v>
      </c>
      <c r="K74" s="48"/>
      <c r="L74" s="48"/>
      <c r="M74" s="48"/>
      <c r="N74" s="48"/>
      <c r="O74" s="48"/>
      <c r="P74" s="49"/>
      <c r="Q74" s="49"/>
      <c r="R74" s="50"/>
      <c r="S74" s="51"/>
      <c r="T74" s="51"/>
    </row>
    <row r="75" spans="1:20" ht="12" customHeight="1">
      <c r="A75" s="22" t="s">
        <v>21</v>
      </c>
      <c r="B75" s="22"/>
      <c r="C75" s="132">
        <f>SUM(C76:C80)</f>
        <v>534107444.42984098</v>
      </c>
      <c r="D75" s="132">
        <f t="shared" ref="D75:F75" si="17">SUM(D76:D80)</f>
        <v>489311928.65157264</v>
      </c>
      <c r="E75" s="132">
        <f t="shared" si="17"/>
        <v>26614068.743373603</v>
      </c>
      <c r="F75" s="132">
        <f t="shared" si="17"/>
        <v>15436263.633373596</v>
      </c>
      <c r="G75" s="132"/>
      <c r="H75" s="24">
        <f t="shared" si="15"/>
        <v>3.1546877828857083</v>
      </c>
      <c r="I75" s="24">
        <f t="shared" si="16"/>
        <v>58.000389877316039</v>
      </c>
      <c r="K75" s="48"/>
      <c r="L75" s="48"/>
      <c r="M75" s="48"/>
      <c r="N75" s="48"/>
      <c r="O75" s="48"/>
      <c r="P75" s="49"/>
      <c r="Q75" s="49"/>
      <c r="R75" s="50"/>
      <c r="S75" s="51"/>
      <c r="T75" s="51"/>
    </row>
    <row r="76" spans="1:20" ht="12" customHeight="1">
      <c r="A76" s="43" t="s">
        <v>52</v>
      </c>
      <c r="B76" s="5" t="s">
        <v>22</v>
      </c>
      <c r="C76" s="120">
        <v>634077.28</v>
      </c>
      <c r="D76" s="119">
        <v>578977.28000000003</v>
      </c>
      <c r="E76" s="119">
        <v>270</v>
      </c>
      <c r="F76" s="119">
        <v>0</v>
      </c>
      <c r="G76" s="131"/>
      <c r="H76" s="14">
        <f t="shared" si="15"/>
        <v>0</v>
      </c>
      <c r="I76" s="14">
        <f t="shared" si="16"/>
        <v>0</v>
      </c>
      <c r="K76" s="48"/>
      <c r="L76" s="48"/>
      <c r="M76" s="48"/>
      <c r="N76" s="48"/>
      <c r="O76" s="48"/>
      <c r="P76" s="49"/>
      <c r="Q76" s="49"/>
      <c r="R76" s="50"/>
      <c r="S76" s="51"/>
      <c r="T76" s="51"/>
    </row>
    <row r="77" spans="1:20" ht="12" customHeight="1">
      <c r="A77" s="43" t="s">
        <v>53</v>
      </c>
      <c r="B77" s="5" t="s">
        <v>97</v>
      </c>
      <c r="C77" s="120">
        <v>81639716.920621574</v>
      </c>
      <c r="D77" s="119">
        <v>81639716.920621574</v>
      </c>
      <c r="E77" s="119">
        <v>47573.8033736</v>
      </c>
      <c r="F77" s="119">
        <v>47573.8033736</v>
      </c>
      <c r="G77" s="131"/>
      <c r="H77" s="14">
        <f t="shared" si="15"/>
        <v>5.8272866648785768E-2</v>
      </c>
      <c r="I77" s="14">
        <f t="shared" si="16"/>
        <v>100</v>
      </c>
      <c r="K77" s="48"/>
      <c r="L77" s="48"/>
      <c r="M77" s="48"/>
      <c r="N77" s="48"/>
      <c r="O77" s="48"/>
      <c r="P77" s="49"/>
      <c r="Q77" s="49"/>
      <c r="R77" s="50"/>
      <c r="S77" s="51"/>
      <c r="T77" s="51"/>
    </row>
    <row r="78" spans="1:20" ht="12" customHeight="1">
      <c r="A78" s="43" t="s">
        <v>54</v>
      </c>
      <c r="B78" s="5" t="s">
        <v>14</v>
      </c>
      <c r="C78" s="120">
        <v>226131407.15921938</v>
      </c>
      <c r="D78" s="119">
        <v>203219020.00095108</v>
      </c>
      <c r="E78" s="119">
        <v>0</v>
      </c>
      <c r="F78" s="119">
        <v>0</v>
      </c>
      <c r="G78" s="118"/>
      <c r="H78" s="14">
        <f t="shared" si="15"/>
        <v>0</v>
      </c>
      <c r="I78" s="14" t="str">
        <f t="shared" si="16"/>
        <v>n.a.</v>
      </c>
      <c r="K78" s="48"/>
      <c r="L78" s="48"/>
      <c r="M78" s="48"/>
      <c r="N78" s="48"/>
      <c r="O78" s="48"/>
      <c r="P78" s="49"/>
      <c r="Q78" s="49"/>
      <c r="R78" s="50"/>
      <c r="S78" s="51"/>
      <c r="T78" s="51"/>
    </row>
    <row r="79" spans="1:20" ht="12" customHeight="1">
      <c r="A79" s="43" t="s">
        <v>55</v>
      </c>
      <c r="B79" s="5" t="s">
        <v>461</v>
      </c>
      <c r="C79" s="120">
        <v>215041703.06999999</v>
      </c>
      <c r="D79" s="119">
        <v>193213674.44999999</v>
      </c>
      <c r="E79" s="119">
        <v>26566224.940000001</v>
      </c>
      <c r="F79" s="119">
        <v>15388689.829999996</v>
      </c>
      <c r="G79" s="131"/>
      <c r="H79" s="14">
        <f t="shared" si="15"/>
        <v>7.9645966434856534</v>
      </c>
      <c r="I79" s="14">
        <f t="shared" si="16"/>
        <v>57.925768018434894</v>
      </c>
      <c r="K79" s="48"/>
      <c r="L79" s="48"/>
      <c r="M79" s="48"/>
      <c r="N79" s="48"/>
      <c r="O79" s="48"/>
      <c r="P79" s="49"/>
      <c r="Q79" s="49"/>
      <c r="R79" s="50"/>
      <c r="S79" s="51"/>
      <c r="T79" s="51"/>
    </row>
    <row r="80" spans="1:20" ht="12" customHeight="1">
      <c r="A80" s="43" t="s">
        <v>56</v>
      </c>
      <c r="B80" s="5" t="s">
        <v>23</v>
      </c>
      <c r="C80" s="120">
        <v>10660540</v>
      </c>
      <c r="D80" s="119">
        <v>10660540</v>
      </c>
      <c r="E80" s="119">
        <v>0</v>
      </c>
      <c r="F80" s="119">
        <v>0</v>
      </c>
      <c r="G80" s="131"/>
      <c r="H80" s="14">
        <f t="shared" si="15"/>
        <v>0</v>
      </c>
      <c r="I80" s="14" t="str">
        <f t="shared" si="16"/>
        <v>n.a.</v>
      </c>
      <c r="K80" s="48"/>
      <c r="L80" s="48"/>
      <c r="M80" s="48"/>
      <c r="N80" s="48"/>
      <c r="O80" s="48"/>
      <c r="P80" s="49"/>
      <c r="Q80" s="49"/>
      <c r="R80" s="50"/>
      <c r="S80" s="51"/>
      <c r="T80" s="51"/>
    </row>
    <row r="81" spans="1:20" ht="12" customHeight="1">
      <c r="A81" s="22" t="s">
        <v>316</v>
      </c>
      <c r="B81" s="104"/>
      <c r="C81" s="132">
        <f>SUM(C82:C86)</f>
        <v>179641565.64816919</v>
      </c>
      <c r="D81" s="132">
        <f t="shared" ref="D81:F81" si="18">SUM(D82:D86)</f>
        <v>194875040.6306721</v>
      </c>
      <c r="E81" s="132">
        <f t="shared" si="18"/>
        <v>33415185.393157605</v>
      </c>
      <c r="F81" s="132">
        <f t="shared" si="18"/>
        <v>32330361.281157605</v>
      </c>
      <c r="G81" s="132"/>
      <c r="H81" s="24">
        <f t="shared" si="15"/>
        <v>16.590303805211374</v>
      </c>
      <c r="I81" s="24">
        <f t="shared" si="16"/>
        <v>96.753499646235269</v>
      </c>
      <c r="K81" s="48"/>
      <c r="L81" s="48"/>
      <c r="M81" s="48"/>
      <c r="N81" s="48"/>
      <c r="O81" s="48"/>
      <c r="P81" s="49"/>
      <c r="Q81" s="49"/>
      <c r="R81" s="50"/>
      <c r="S81" s="51"/>
      <c r="T81" s="51"/>
    </row>
    <row r="82" spans="1:20" ht="12" customHeight="1">
      <c r="A82" s="43" t="s">
        <v>460</v>
      </c>
      <c r="B82" s="5" t="s">
        <v>459</v>
      </c>
      <c r="C82" s="120">
        <v>66533233.629428223</v>
      </c>
      <c r="D82" s="119">
        <v>66796708.973571144</v>
      </c>
      <c r="E82" s="119">
        <v>11860110.460559649</v>
      </c>
      <c r="F82" s="119">
        <v>11181772.138559647</v>
      </c>
      <c r="G82" s="131"/>
      <c r="H82" s="14">
        <f t="shared" si="15"/>
        <v>16.740004575650332</v>
      </c>
      <c r="I82" s="14">
        <f t="shared" si="16"/>
        <v>94.280505866654522</v>
      </c>
      <c r="K82" s="48"/>
      <c r="L82" s="48"/>
      <c r="M82" s="48"/>
      <c r="N82" s="48"/>
      <c r="O82" s="48"/>
      <c r="P82" s="49"/>
      <c r="Q82" s="49"/>
      <c r="R82" s="50"/>
      <c r="S82" s="51"/>
      <c r="T82" s="51"/>
    </row>
    <row r="83" spans="1:20" ht="12" customHeight="1">
      <c r="A83" s="43" t="s">
        <v>458</v>
      </c>
      <c r="B83" s="5" t="s">
        <v>457</v>
      </c>
      <c r="C83" s="120">
        <v>66179517.013999999</v>
      </c>
      <c r="D83" s="119">
        <v>66179517.15236</v>
      </c>
      <c r="E83" s="119">
        <v>11689032.236</v>
      </c>
      <c r="F83" s="119">
        <v>11288146.446</v>
      </c>
      <c r="G83" s="131"/>
      <c r="H83" s="14">
        <f t="shared" si="15"/>
        <v>17.056858272344556</v>
      </c>
      <c r="I83" s="14">
        <f t="shared" si="16"/>
        <v>96.570410775621383</v>
      </c>
      <c r="K83" s="48"/>
      <c r="L83" s="48"/>
      <c r="M83" s="48"/>
      <c r="N83" s="48"/>
      <c r="O83" s="48"/>
      <c r="P83" s="49"/>
      <c r="Q83" s="49"/>
      <c r="R83" s="50"/>
      <c r="S83" s="51"/>
      <c r="T83" s="51"/>
    </row>
    <row r="84" spans="1:20" ht="12" customHeight="1">
      <c r="A84" s="43" t="s">
        <v>456</v>
      </c>
      <c r="B84" s="5" t="s">
        <v>455</v>
      </c>
      <c r="C84" s="120">
        <v>4076570</v>
      </c>
      <c r="D84" s="119">
        <v>3785519.5</v>
      </c>
      <c r="E84" s="119">
        <v>77946.67</v>
      </c>
      <c r="F84" s="119">
        <v>72346.67</v>
      </c>
      <c r="G84" s="131"/>
      <c r="H84" s="14">
        <f t="shared" si="15"/>
        <v>1.9111424468953335</v>
      </c>
      <c r="I84" s="14">
        <f t="shared" si="16"/>
        <v>92.81560071777281</v>
      </c>
      <c r="K84" s="48"/>
      <c r="L84" s="48"/>
      <c r="M84" s="48"/>
      <c r="N84" s="48"/>
      <c r="O84" s="48"/>
      <c r="P84" s="49"/>
      <c r="Q84" s="49"/>
      <c r="R84" s="50"/>
      <c r="S84" s="51"/>
      <c r="T84" s="51"/>
    </row>
    <row r="85" spans="1:20" ht="12" customHeight="1">
      <c r="A85" s="43" t="s">
        <v>426</v>
      </c>
      <c r="B85" s="5" t="s">
        <v>454</v>
      </c>
      <c r="C85" s="120">
        <v>14461564</v>
      </c>
      <c r="D85" s="119">
        <v>29722614</v>
      </c>
      <c r="E85" s="119">
        <v>7826710</v>
      </c>
      <c r="F85" s="119">
        <v>7826710</v>
      </c>
      <c r="G85" s="131"/>
      <c r="H85" s="14">
        <f t="shared" si="15"/>
        <v>26.332508977844277</v>
      </c>
      <c r="I85" s="14">
        <f t="shared" si="16"/>
        <v>100</v>
      </c>
      <c r="K85" s="48"/>
      <c r="L85" s="48"/>
      <c r="M85" s="48"/>
      <c r="N85" s="48"/>
      <c r="O85" s="48"/>
      <c r="P85" s="49"/>
      <c r="Q85" s="49"/>
      <c r="R85" s="50"/>
      <c r="S85" s="51"/>
      <c r="T85" s="51"/>
    </row>
    <row r="86" spans="1:20" ht="12" customHeight="1">
      <c r="A86" s="43" t="s">
        <v>40</v>
      </c>
      <c r="B86" s="10" t="s">
        <v>60</v>
      </c>
      <c r="C86" s="120">
        <v>28390681.004740972</v>
      </c>
      <c r="D86" s="119">
        <v>28390681.004740968</v>
      </c>
      <c r="E86" s="119">
        <v>1961386.0265979543</v>
      </c>
      <c r="F86" s="119">
        <v>1961386.0265979543</v>
      </c>
      <c r="G86" s="131"/>
      <c r="H86" s="14">
        <f t="shared" si="15"/>
        <v>6.9085557555678996</v>
      </c>
      <c r="I86" s="14">
        <f t="shared" si="16"/>
        <v>100</v>
      </c>
      <c r="K86" s="48"/>
      <c r="L86" s="48"/>
      <c r="M86" s="48"/>
      <c r="N86" s="48"/>
      <c r="O86" s="48"/>
      <c r="P86" s="49"/>
      <c r="Q86" s="49"/>
      <c r="R86" s="50"/>
      <c r="S86" s="51"/>
      <c r="T86" s="51"/>
    </row>
    <row r="87" spans="1:20" ht="12" customHeight="1">
      <c r="A87" s="22" t="s">
        <v>453</v>
      </c>
      <c r="B87" s="104"/>
      <c r="C87" s="133">
        <f>SUM(C88:C91)</f>
        <v>8249760</v>
      </c>
      <c r="D87" s="133">
        <f t="shared" ref="D87:F87" si="19">SUM(D88:D91)</f>
        <v>7415380.3600000003</v>
      </c>
      <c r="E87" s="133">
        <f t="shared" si="19"/>
        <v>0</v>
      </c>
      <c r="F87" s="133">
        <f t="shared" si="19"/>
        <v>0</v>
      </c>
      <c r="G87" s="133"/>
      <c r="H87" s="24">
        <f t="shared" si="15"/>
        <v>0</v>
      </c>
      <c r="I87" s="24" t="str">
        <f t="shared" si="16"/>
        <v>n.a.</v>
      </c>
      <c r="K87" s="48"/>
      <c r="L87" s="48"/>
      <c r="M87" s="48"/>
      <c r="N87" s="48"/>
      <c r="O87" s="48"/>
      <c r="P87" s="49"/>
      <c r="Q87" s="49"/>
      <c r="R87" s="50"/>
      <c r="S87" s="51"/>
      <c r="T87" s="51"/>
    </row>
    <row r="88" spans="1:20" ht="12" customHeight="1">
      <c r="A88" s="43" t="s">
        <v>452</v>
      </c>
      <c r="B88" s="5" t="s">
        <v>451</v>
      </c>
      <c r="C88" s="120">
        <v>99760</v>
      </c>
      <c r="D88" s="119">
        <v>99760</v>
      </c>
      <c r="E88" s="119">
        <v>0</v>
      </c>
      <c r="F88" s="119">
        <v>0</v>
      </c>
      <c r="G88" s="118"/>
      <c r="H88" s="14">
        <f t="shared" si="15"/>
        <v>0</v>
      </c>
      <c r="I88" s="14" t="str">
        <f t="shared" si="16"/>
        <v>n.a.</v>
      </c>
      <c r="K88" s="48"/>
      <c r="L88" s="48"/>
      <c r="M88" s="48"/>
      <c r="N88" s="48"/>
      <c r="O88" s="48"/>
      <c r="P88" s="49"/>
      <c r="Q88" s="49"/>
      <c r="R88" s="50"/>
      <c r="S88" s="51"/>
      <c r="T88" s="51"/>
    </row>
    <row r="89" spans="1:20" ht="12" customHeight="1">
      <c r="A89" s="43" t="s">
        <v>40</v>
      </c>
      <c r="B89" s="10" t="s">
        <v>60</v>
      </c>
      <c r="C89" s="120">
        <v>4008270</v>
      </c>
      <c r="D89" s="119">
        <v>3173890.3600000003</v>
      </c>
      <c r="E89" s="119">
        <v>0</v>
      </c>
      <c r="F89" s="119">
        <v>0</v>
      </c>
      <c r="G89" s="130"/>
      <c r="H89" s="14">
        <f t="shared" si="15"/>
        <v>0</v>
      </c>
      <c r="I89" s="14" t="str">
        <f t="shared" si="16"/>
        <v>n.a.</v>
      </c>
      <c r="K89" s="48"/>
      <c r="L89" s="48"/>
      <c r="M89" s="48"/>
      <c r="N89" s="48"/>
      <c r="O89" s="48"/>
      <c r="P89" s="49"/>
      <c r="Q89" s="49"/>
      <c r="R89" s="50"/>
      <c r="S89" s="51"/>
      <c r="T89" s="51"/>
    </row>
    <row r="90" spans="1:20">
      <c r="A90" s="43" t="s">
        <v>52</v>
      </c>
      <c r="B90" s="10" t="s">
        <v>450</v>
      </c>
      <c r="C90" s="120">
        <v>3991730</v>
      </c>
      <c r="D90" s="119">
        <v>3991730</v>
      </c>
      <c r="E90" s="119">
        <v>0</v>
      </c>
      <c r="F90" s="119">
        <v>0</v>
      </c>
      <c r="G90" s="118"/>
      <c r="H90" s="14">
        <f t="shared" si="15"/>
        <v>0</v>
      </c>
      <c r="I90" s="14" t="str">
        <f t="shared" si="16"/>
        <v>n.a.</v>
      </c>
      <c r="K90" s="48"/>
      <c r="L90" s="48"/>
      <c r="M90" s="48"/>
      <c r="N90" s="48"/>
      <c r="O90" s="48"/>
      <c r="P90" s="49"/>
      <c r="Q90" s="49"/>
      <c r="R90" s="50"/>
      <c r="S90" s="51"/>
      <c r="T90" s="51"/>
    </row>
    <row r="91" spans="1:20" ht="12" customHeight="1">
      <c r="A91" s="43" t="s">
        <v>449</v>
      </c>
      <c r="B91" s="5" t="s">
        <v>448</v>
      </c>
      <c r="C91" s="120">
        <v>150000</v>
      </c>
      <c r="D91" s="119">
        <v>150000</v>
      </c>
      <c r="E91" s="119">
        <v>0</v>
      </c>
      <c r="F91" s="119">
        <v>0</v>
      </c>
      <c r="G91" s="118"/>
      <c r="H91" s="14">
        <f t="shared" si="15"/>
        <v>0</v>
      </c>
      <c r="I91" s="14" t="str">
        <f t="shared" si="16"/>
        <v>n.a.</v>
      </c>
      <c r="K91" s="48"/>
      <c r="L91" s="48"/>
      <c r="M91" s="48"/>
      <c r="N91" s="48"/>
      <c r="O91" s="48"/>
      <c r="P91" s="49"/>
      <c r="Q91" s="49"/>
      <c r="R91" s="50"/>
      <c r="S91" s="51"/>
      <c r="T91" s="51"/>
    </row>
    <row r="92" spans="1:20" ht="12" customHeight="1">
      <c r="A92" s="22" t="s">
        <v>24</v>
      </c>
      <c r="B92" s="104"/>
      <c r="C92" s="122">
        <f>C93</f>
        <v>450000</v>
      </c>
      <c r="D92" s="122">
        <f t="shared" ref="D92:F92" si="20">D93</f>
        <v>450000</v>
      </c>
      <c r="E92" s="122">
        <f t="shared" si="20"/>
        <v>250000</v>
      </c>
      <c r="F92" s="122">
        <f t="shared" si="20"/>
        <v>245164.92</v>
      </c>
      <c r="G92" s="122"/>
      <c r="H92" s="24">
        <f t="shared" si="15"/>
        <v>54.481093333333341</v>
      </c>
      <c r="I92" s="24">
        <f t="shared" si="16"/>
        <v>98.065967999999998</v>
      </c>
      <c r="K92" s="48"/>
      <c r="L92" s="48"/>
      <c r="M92" s="48"/>
      <c r="N92" s="48"/>
      <c r="O92" s="48"/>
      <c r="P92" s="49"/>
      <c r="Q92" s="49"/>
      <c r="R92" s="50"/>
      <c r="S92" s="51"/>
      <c r="T92" s="51"/>
    </row>
    <row r="93" spans="1:20" ht="12" customHeight="1">
      <c r="A93" s="43" t="s">
        <v>447</v>
      </c>
      <c r="B93" s="5" t="s">
        <v>446</v>
      </c>
      <c r="C93" s="120">
        <v>450000</v>
      </c>
      <c r="D93" s="119">
        <v>450000</v>
      </c>
      <c r="E93" s="119">
        <v>250000</v>
      </c>
      <c r="F93" s="119">
        <v>245164.92</v>
      </c>
      <c r="G93" s="118"/>
      <c r="H93" s="14">
        <f t="shared" si="15"/>
        <v>54.481093333333341</v>
      </c>
      <c r="I93" s="14">
        <f t="shared" si="16"/>
        <v>98.065967999999998</v>
      </c>
      <c r="K93" s="48"/>
      <c r="L93" s="48"/>
      <c r="M93" s="48"/>
      <c r="N93" s="48"/>
      <c r="O93" s="48"/>
      <c r="P93" s="49"/>
      <c r="Q93" s="49"/>
      <c r="R93" s="50"/>
      <c r="S93" s="51"/>
      <c r="T93" s="51"/>
    </row>
    <row r="94" spans="1:20" ht="12" customHeight="1">
      <c r="A94" s="22" t="s">
        <v>445</v>
      </c>
      <c r="B94" s="104"/>
      <c r="C94" s="132">
        <f>SUM(C95:C100)</f>
        <v>6690238847.3861408</v>
      </c>
      <c r="D94" s="132">
        <f t="shared" ref="D94:F94" si="21">SUM(D95:D100)</f>
        <v>6652912637.2992668</v>
      </c>
      <c r="E94" s="132">
        <f t="shared" si="21"/>
        <v>2151881363.5900002</v>
      </c>
      <c r="F94" s="132">
        <f t="shared" si="21"/>
        <v>2137509430.6299999</v>
      </c>
      <c r="G94" s="132"/>
      <c r="H94" s="24">
        <f t="shared" si="15"/>
        <v>32.128926789841579</v>
      </c>
      <c r="I94" s="24">
        <f t="shared" si="16"/>
        <v>99.332122430019865</v>
      </c>
      <c r="K94" s="48"/>
      <c r="L94" s="48"/>
      <c r="M94" s="48"/>
      <c r="N94" s="48"/>
      <c r="O94" s="48"/>
      <c r="P94" s="49"/>
      <c r="Q94" s="49"/>
      <c r="R94" s="50"/>
      <c r="S94" s="51"/>
      <c r="T94" s="51"/>
    </row>
    <row r="95" spans="1:20" ht="12" customHeight="1">
      <c r="A95" s="43" t="s">
        <v>444</v>
      </c>
      <c r="B95" s="5" t="s">
        <v>443</v>
      </c>
      <c r="C95" s="120">
        <v>256070013</v>
      </c>
      <c r="D95" s="119">
        <v>256070013</v>
      </c>
      <c r="E95" s="119">
        <v>20684225.289999995</v>
      </c>
      <c r="F95" s="119">
        <v>20630337.289999995</v>
      </c>
      <c r="G95" s="130"/>
      <c r="H95" s="14">
        <f t="shared" si="15"/>
        <v>8.0565221395134596</v>
      </c>
      <c r="I95" s="14">
        <f t="shared" si="16"/>
        <v>99.739472959492218</v>
      </c>
      <c r="K95" s="48"/>
      <c r="L95" s="48"/>
      <c r="M95" s="48"/>
      <c r="N95" s="48"/>
      <c r="O95" s="48"/>
      <c r="P95" s="49"/>
      <c r="Q95" s="49"/>
      <c r="R95" s="50"/>
      <c r="S95" s="51"/>
      <c r="T95" s="51"/>
    </row>
    <row r="96" spans="1:20">
      <c r="A96" s="43" t="s">
        <v>45</v>
      </c>
      <c r="B96" s="10" t="s">
        <v>442</v>
      </c>
      <c r="C96" s="120">
        <v>1035750905.8536413</v>
      </c>
      <c r="D96" s="119">
        <v>999560310.95613217</v>
      </c>
      <c r="E96" s="119">
        <v>381676250.55000001</v>
      </c>
      <c r="F96" s="119">
        <v>381676250.55000001</v>
      </c>
      <c r="G96" s="130"/>
      <c r="H96" s="14">
        <f t="shared" si="15"/>
        <v>38.184414323624608</v>
      </c>
      <c r="I96" s="14">
        <f t="shared" si="16"/>
        <v>100</v>
      </c>
      <c r="K96" s="48"/>
      <c r="L96" s="48"/>
      <c r="M96" s="48"/>
      <c r="N96" s="48"/>
      <c r="O96" s="48"/>
      <c r="P96" s="49"/>
      <c r="Q96" s="49"/>
      <c r="R96" s="50"/>
      <c r="S96" s="51"/>
      <c r="T96" s="51"/>
    </row>
    <row r="97" spans="1:20" ht="12" customHeight="1">
      <c r="A97" s="43" t="s">
        <v>441</v>
      </c>
      <c r="B97" s="10" t="s">
        <v>29</v>
      </c>
      <c r="C97" s="120">
        <v>155536133.5325</v>
      </c>
      <c r="D97" s="119">
        <v>155997225.23313501</v>
      </c>
      <c r="E97" s="119">
        <v>637959.77</v>
      </c>
      <c r="F97" s="119">
        <v>524054.72</v>
      </c>
      <c r="G97" s="130"/>
      <c r="H97" s="14">
        <f t="shared" si="15"/>
        <v>0.33593848814734345</v>
      </c>
      <c r="I97" s="14">
        <f t="shared" si="16"/>
        <v>82.145418041015333</v>
      </c>
      <c r="K97" s="48"/>
      <c r="L97" s="48"/>
      <c r="M97" s="48"/>
      <c r="N97" s="48"/>
      <c r="O97" s="48"/>
      <c r="P97" s="49"/>
      <c r="Q97" s="49"/>
      <c r="R97" s="50"/>
      <c r="S97" s="51"/>
      <c r="T97" s="51"/>
    </row>
    <row r="98" spans="1:20" ht="12" customHeight="1">
      <c r="A98" s="43" t="s">
        <v>440</v>
      </c>
      <c r="B98" s="5" t="s">
        <v>439</v>
      </c>
      <c r="C98" s="120">
        <v>303089673</v>
      </c>
      <c r="D98" s="119">
        <v>298421737.87</v>
      </c>
      <c r="E98" s="119">
        <v>129145218</v>
      </c>
      <c r="F98" s="119">
        <v>129145218</v>
      </c>
      <c r="G98" s="130"/>
      <c r="H98" s="14">
        <f t="shared" si="15"/>
        <v>43.276075972809622</v>
      </c>
      <c r="I98" s="14">
        <f t="shared" si="16"/>
        <v>100</v>
      </c>
      <c r="K98" s="48"/>
      <c r="L98" s="48"/>
      <c r="M98" s="48"/>
      <c r="N98" s="48"/>
      <c r="O98" s="48"/>
      <c r="P98" s="49"/>
      <c r="Q98" s="49"/>
      <c r="R98" s="50"/>
      <c r="S98" s="51"/>
      <c r="T98" s="51"/>
    </row>
    <row r="99" spans="1:20" ht="12" customHeight="1">
      <c r="A99" s="43" t="s">
        <v>57</v>
      </c>
      <c r="B99" s="5" t="s">
        <v>30</v>
      </c>
      <c r="C99" s="120">
        <v>3925587176</v>
      </c>
      <c r="D99" s="119">
        <v>3925587176</v>
      </c>
      <c r="E99" s="119">
        <v>602461535.74000001</v>
      </c>
      <c r="F99" s="119">
        <v>588257395.82999992</v>
      </c>
      <c r="G99" s="130"/>
      <c r="H99" s="14">
        <f t="shared" si="15"/>
        <v>14.985207803470773</v>
      </c>
      <c r="I99" s="14">
        <f t="shared" si="16"/>
        <v>97.642315887842827</v>
      </c>
      <c r="K99" s="48"/>
      <c r="L99" s="48"/>
      <c r="M99" s="48"/>
      <c r="N99" s="48"/>
      <c r="O99" s="48"/>
      <c r="P99" s="49"/>
      <c r="Q99" s="49"/>
      <c r="R99" s="50"/>
      <c r="S99" s="51"/>
      <c r="T99" s="51"/>
    </row>
    <row r="100" spans="1:20">
      <c r="A100" s="43" t="s">
        <v>438</v>
      </c>
      <c r="B100" s="10" t="s">
        <v>437</v>
      </c>
      <c r="C100" s="120">
        <v>1014204946</v>
      </c>
      <c r="D100" s="119">
        <v>1017276174.24</v>
      </c>
      <c r="E100" s="119">
        <v>1017276174.24</v>
      </c>
      <c r="F100" s="119">
        <v>1017276174.24</v>
      </c>
      <c r="G100" s="130"/>
      <c r="H100" s="14">
        <f t="shared" si="15"/>
        <v>100</v>
      </c>
      <c r="I100" s="14">
        <f t="shared" si="16"/>
        <v>100</v>
      </c>
      <c r="K100" s="48"/>
      <c r="L100" s="48"/>
      <c r="M100" s="48"/>
      <c r="N100" s="48"/>
      <c r="O100" s="48"/>
      <c r="P100" s="49"/>
      <c r="Q100" s="49"/>
      <c r="R100" s="50"/>
      <c r="S100" s="51"/>
      <c r="T100" s="51"/>
    </row>
    <row r="101" spans="1:20" ht="12" customHeight="1">
      <c r="A101" s="22" t="s">
        <v>436</v>
      </c>
      <c r="B101" s="104"/>
      <c r="C101" s="132">
        <f>SUM(C102:C102)</f>
        <v>9566941</v>
      </c>
      <c r="D101" s="132">
        <f t="shared" ref="D101:F101" si="22">SUM(D102:D102)</f>
        <v>9566941</v>
      </c>
      <c r="E101" s="132">
        <f t="shared" si="22"/>
        <v>577333</v>
      </c>
      <c r="F101" s="132">
        <f t="shared" si="22"/>
        <v>25348.78</v>
      </c>
      <c r="G101" s="132"/>
      <c r="H101" s="24">
        <f t="shared" si="15"/>
        <v>0.26496222773820804</v>
      </c>
      <c r="I101" s="24">
        <f t="shared" si="16"/>
        <v>4.3906688167833812</v>
      </c>
      <c r="K101" s="48"/>
      <c r="L101" s="48"/>
      <c r="M101" s="48"/>
      <c r="N101" s="48"/>
      <c r="O101" s="48"/>
      <c r="P101" s="49"/>
      <c r="Q101" s="49"/>
      <c r="R101" s="50"/>
      <c r="S101" s="51"/>
      <c r="T101" s="51"/>
    </row>
    <row r="102" spans="1:20" ht="12" customHeight="1">
      <c r="A102" s="43" t="s">
        <v>48</v>
      </c>
      <c r="B102" s="5" t="s">
        <v>435</v>
      </c>
      <c r="C102" s="120">
        <v>9566941</v>
      </c>
      <c r="D102" s="119">
        <v>9566941</v>
      </c>
      <c r="E102" s="119">
        <v>577333</v>
      </c>
      <c r="F102" s="119">
        <v>25348.78</v>
      </c>
      <c r="G102" s="32"/>
      <c r="H102" s="14">
        <f t="shared" si="15"/>
        <v>0.26496222773820804</v>
      </c>
      <c r="I102" s="14">
        <f t="shared" si="16"/>
        <v>4.3906688167833812</v>
      </c>
      <c r="K102" s="48"/>
      <c r="L102" s="48"/>
      <c r="M102" s="48"/>
      <c r="N102" s="48"/>
      <c r="O102" s="48"/>
      <c r="P102" s="49"/>
      <c r="Q102" s="49"/>
      <c r="R102" s="50"/>
      <c r="S102" s="51"/>
      <c r="T102" s="51"/>
    </row>
    <row r="103" spans="1:20" ht="12" customHeight="1">
      <c r="A103" s="22" t="s">
        <v>434</v>
      </c>
      <c r="B103" s="22"/>
      <c r="C103" s="122">
        <f>SUM(C104:C106)</f>
        <v>14756594</v>
      </c>
      <c r="D103" s="122">
        <f t="shared" ref="D103:F103" si="23">SUM(D104:D106)</f>
        <v>14756594</v>
      </c>
      <c r="E103" s="122">
        <f t="shared" si="23"/>
        <v>101327</v>
      </c>
      <c r="F103" s="122">
        <f t="shared" si="23"/>
        <v>30877.260000000002</v>
      </c>
      <c r="G103" s="122"/>
      <c r="H103" s="127">
        <f t="shared" si="15"/>
        <v>0.20924381330813874</v>
      </c>
      <c r="I103" s="127">
        <f t="shared" si="16"/>
        <v>30.47288481845905</v>
      </c>
      <c r="K103" s="48"/>
      <c r="L103" s="48"/>
      <c r="M103" s="48"/>
      <c r="N103" s="48"/>
      <c r="O103" s="48"/>
      <c r="P103" s="49"/>
      <c r="Q103" s="49"/>
      <c r="R103" s="50"/>
      <c r="S103" s="51"/>
      <c r="T103" s="51"/>
    </row>
    <row r="104" spans="1:20" ht="12" customHeight="1">
      <c r="A104" s="43" t="s">
        <v>433</v>
      </c>
      <c r="B104" s="5" t="s">
        <v>432</v>
      </c>
      <c r="C104" s="120">
        <v>7000016</v>
      </c>
      <c r="D104" s="119">
        <v>7000016</v>
      </c>
      <c r="E104" s="119">
        <v>24927</v>
      </c>
      <c r="F104" s="119">
        <v>24764.260000000002</v>
      </c>
      <c r="G104" s="32"/>
      <c r="H104" s="14">
        <f t="shared" si="15"/>
        <v>0.35377433423009325</v>
      </c>
      <c r="I104" s="14">
        <f t="shared" si="16"/>
        <v>99.34713363020019</v>
      </c>
      <c r="K104" s="48"/>
      <c r="L104" s="48"/>
      <c r="M104" s="48"/>
      <c r="N104" s="48"/>
      <c r="O104" s="48"/>
      <c r="P104" s="49"/>
      <c r="Q104" s="49"/>
      <c r="R104" s="50"/>
      <c r="S104" s="51"/>
      <c r="T104" s="51"/>
    </row>
    <row r="105" spans="1:20" ht="12" customHeight="1">
      <c r="A105" s="43" t="s">
        <v>431</v>
      </c>
      <c r="B105" s="5" t="s">
        <v>430</v>
      </c>
      <c r="C105" s="120">
        <v>4031578</v>
      </c>
      <c r="D105" s="119">
        <v>4031578</v>
      </c>
      <c r="E105" s="119">
        <v>76400</v>
      </c>
      <c r="F105" s="119">
        <v>6113</v>
      </c>
      <c r="G105" s="32"/>
      <c r="H105" s="14">
        <f t="shared" si="15"/>
        <v>0.15162797296740879</v>
      </c>
      <c r="I105" s="14">
        <f t="shared" si="16"/>
        <v>8.0013089005235596</v>
      </c>
      <c r="K105" s="48"/>
      <c r="L105" s="48"/>
      <c r="M105" s="48"/>
      <c r="N105" s="48"/>
      <c r="O105" s="48"/>
      <c r="P105" s="49"/>
      <c r="Q105" s="49"/>
      <c r="R105" s="50"/>
      <c r="S105" s="51"/>
      <c r="T105" s="51"/>
    </row>
    <row r="106" spans="1:20" ht="18" customHeight="1">
      <c r="A106" s="43" t="s">
        <v>429</v>
      </c>
      <c r="B106" s="10" t="s">
        <v>428</v>
      </c>
      <c r="C106" s="120">
        <v>3725000</v>
      </c>
      <c r="D106" s="119">
        <v>3725000</v>
      </c>
      <c r="E106" s="119">
        <v>0</v>
      </c>
      <c r="F106" s="119">
        <v>0</v>
      </c>
      <c r="G106" s="32"/>
      <c r="H106" s="14">
        <f t="shared" si="15"/>
        <v>0</v>
      </c>
      <c r="I106" s="14" t="str">
        <f t="shared" si="16"/>
        <v>n.a.</v>
      </c>
      <c r="K106" s="48"/>
      <c r="L106" s="48"/>
      <c r="M106" s="48"/>
      <c r="N106" s="48"/>
      <c r="O106" s="48"/>
      <c r="P106" s="49"/>
      <c r="Q106" s="49"/>
      <c r="R106" s="50"/>
      <c r="S106" s="51"/>
      <c r="T106" s="51"/>
    </row>
    <row r="107" spans="1:20" ht="12" customHeight="1">
      <c r="A107" s="123" t="s">
        <v>427</v>
      </c>
      <c r="B107" s="26"/>
      <c r="C107" s="122">
        <f>SUM(C108:C109)</f>
        <v>32012696</v>
      </c>
      <c r="D107" s="122">
        <f t="shared" ref="D107:F107" si="24">SUM(D108:D109)</f>
        <v>32394424.270000003</v>
      </c>
      <c r="E107" s="122">
        <f t="shared" si="24"/>
        <v>9129284.2699999996</v>
      </c>
      <c r="F107" s="122">
        <f t="shared" si="24"/>
        <v>4023882.2800000003</v>
      </c>
      <c r="G107" s="122"/>
      <c r="H107" s="24">
        <f t="shared" si="15"/>
        <v>12.421527379100414</v>
      </c>
      <c r="I107" s="24">
        <f t="shared" si="16"/>
        <v>44.076645671150736</v>
      </c>
      <c r="K107" s="48"/>
      <c r="L107" s="48"/>
      <c r="M107" s="48"/>
      <c r="N107" s="48"/>
      <c r="O107" s="48"/>
      <c r="P107" s="49"/>
      <c r="Q107" s="49"/>
      <c r="R107" s="50"/>
      <c r="S107" s="51"/>
      <c r="T107" s="51"/>
    </row>
    <row r="108" spans="1:20" ht="20.25" customHeight="1">
      <c r="A108" s="44" t="s">
        <v>426</v>
      </c>
      <c r="B108" s="171" t="s">
        <v>425</v>
      </c>
      <c r="C108" s="120">
        <v>27197511</v>
      </c>
      <c r="D108" s="119">
        <v>27440992.170000002</v>
      </c>
      <c r="E108" s="119">
        <v>7524257.1699999999</v>
      </c>
      <c r="F108" s="119">
        <v>3574502.5600000005</v>
      </c>
      <c r="G108" s="131"/>
      <c r="H108" s="14">
        <f t="shared" si="15"/>
        <v>13.026141831372421</v>
      </c>
      <c r="I108" s="14">
        <f t="shared" si="16"/>
        <v>47.506384739903837</v>
      </c>
      <c r="K108" s="48"/>
      <c r="L108" s="48"/>
      <c r="M108" s="48"/>
      <c r="N108" s="48"/>
      <c r="O108" s="48"/>
      <c r="P108" s="49"/>
      <c r="Q108" s="49"/>
      <c r="R108" s="50"/>
      <c r="S108" s="51"/>
      <c r="T108" s="51"/>
    </row>
    <row r="109" spans="1:20" ht="12" customHeight="1">
      <c r="A109" s="44" t="s">
        <v>40</v>
      </c>
      <c r="B109" s="171" t="s">
        <v>60</v>
      </c>
      <c r="C109" s="120">
        <v>4815185</v>
      </c>
      <c r="D109" s="119">
        <v>4953432.0999999996</v>
      </c>
      <c r="E109" s="119">
        <v>1605027.0999999999</v>
      </c>
      <c r="F109" s="119">
        <v>449379.72</v>
      </c>
      <c r="G109" s="131"/>
      <c r="H109" s="14">
        <f t="shared" si="15"/>
        <v>9.0720880175181975</v>
      </c>
      <c r="I109" s="14">
        <f t="shared" si="16"/>
        <v>27.998263705329336</v>
      </c>
      <c r="K109" s="48"/>
      <c r="L109" s="48"/>
      <c r="M109" s="48"/>
      <c r="N109" s="48"/>
      <c r="O109" s="48"/>
      <c r="P109" s="49"/>
      <c r="Q109" s="49"/>
      <c r="R109" s="50"/>
      <c r="S109" s="51"/>
      <c r="T109" s="51"/>
    </row>
    <row r="110" spans="1:20" ht="12" customHeight="1">
      <c r="A110" s="123" t="s">
        <v>36</v>
      </c>
      <c r="B110" s="26"/>
      <c r="C110" s="122">
        <f>C111</f>
        <v>90000000</v>
      </c>
      <c r="D110" s="122">
        <f t="shared" ref="D110:F110" si="25">D111</f>
        <v>90000000</v>
      </c>
      <c r="E110" s="122">
        <f t="shared" si="25"/>
        <v>2000000</v>
      </c>
      <c r="F110" s="122">
        <f t="shared" si="25"/>
        <v>2000000</v>
      </c>
      <c r="G110" s="122"/>
      <c r="H110" s="24">
        <f t="shared" si="15"/>
        <v>2.2222222222222223</v>
      </c>
      <c r="I110" s="24">
        <f t="shared" si="16"/>
        <v>100</v>
      </c>
      <c r="K110" s="48"/>
      <c r="L110" s="48"/>
      <c r="M110" s="48"/>
      <c r="N110" s="48"/>
      <c r="O110" s="48"/>
      <c r="P110" s="49"/>
      <c r="Q110" s="49"/>
      <c r="R110" s="50"/>
      <c r="S110" s="51"/>
      <c r="T110" s="51"/>
    </row>
    <row r="111" spans="1:20" ht="12" customHeight="1">
      <c r="A111" s="44" t="s">
        <v>51</v>
      </c>
      <c r="B111" s="6" t="s">
        <v>424</v>
      </c>
      <c r="C111" s="120">
        <v>90000000</v>
      </c>
      <c r="D111" s="119">
        <v>90000000</v>
      </c>
      <c r="E111" s="119">
        <v>2000000</v>
      </c>
      <c r="F111" s="119">
        <v>2000000</v>
      </c>
      <c r="G111" s="130"/>
      <c r="H111" s="14">
        <f t="shared" si="15"/>
        <v>2.2222222222222223</v>
      </c>
      <c r="I111" s="14">
        <f t="shared" si="16"/>
        <v>100</v>
      </c>
      <c r="K111" s="48"/>
      <c r="L111" s="48"/>
      <c r="M111" s="48"/>
      <c r="N111" s="48"/>
      <c r="O111" s="48"/>
      <c r="P111" s="49"/>
      <c r="Q111" s="49"/>
      <c r="R111" s="50"/>
      <c r="S111" s="51"/>
      <c r="T111" s="51"/>
    </row>
    <row r="112" spans="1:20" ht="12" customHeight="1">
      <c r="A112" s="123" t="s">
        <v>423</v>
      </c>
      <c r="B112" s="26"/>
      <c r="C112" s="122">
        <f>SUM(C113:C113)</f>
        <v>167299241</v>
      </c>
      <c r="D112" s="122">
        <f t="shared" ref="D112:F112" si="26">SUM(D113:D113)</f>
        <v>167299241</v>
      </c>
      <c r="E112" s="122">
        <f t="shared" si="26"/>
        <v>33810608</v>
      </c>
      <c r="F112" s="122">
        <f t="shared" si="26"/>
        <v>33810608</v>
      </c>
      <c r="G112" s="122"/>
      <c r="H112" s="24">
        <f t="shared" si="15"/>
        <v>20.20966012631223</v>
      </c>
      <c r="I112" s="24">
        <f t="shared" si="16"/>
        <v>100</v>
      </c>
      <c r="K112" s="48"/>
      <c r="L112" s="48"/>
      <c r="M112" s="48"/>
      <c r="N112" s="48"/>
      <c r="O112" s="48"/>
      <c r="P112" s="49"/>
      <c r="Q112" s="49"/>
      <c r="R112" s="50"/>
      <c r="S112" s="51"/>
      <c r="T112" s="51"/>
    </row>
    <row r="113" spans="1:20" ht="12" customHeight="1">
      <c r="A113" s="44" t="s">
        <v>52</v>
      </c>
      <c r="B113" s="10" t="s">
        <v>422</v>
      </c>
      <c r="C113" s="120">
        <v>167299241</v>
      </c>
      <c r="D113" s="119">
        <v>167299241</v>
      </c>
      <c r="E113" s="119">
        <v>33810608</v>
      </c>
      <c r="F113" s="119">
        <v>33810608</v>
      </c>
      <c r="G113" s="118"/>
      <c r="H113" s="14">
        <f t="shared" si="15"/>
        <v>20.20966012631223</v>
      </c>
      <c r="I113" s="14">
        <f t="shared" si="16"/>
        <v>100</v>
      </c>
      <c r="K113" s="48"/>
      <c r="L113" s="48"/>
      <c r="M113" s="48"/>
      <c r="N113" s="48"/>
      <c r="O113" s="48"/>
      <c r="P113" s="49"/>
      <c r="Q113" s="49"/>
      <c r="R113" s="50"/>
      <c r="S113" s="51"/>
      <c r="T113" s="51"/>
    </row>
    <row r="114" spans="1:20" ht="12" customHeight="1">
      <c r="A114" s="123" t="s">
        <v>421</v>
      </c>
      <c r="B114" s="26"/>
      <c r="C114" s="129">
        <f>SUM(C115:C116)</f>
        <v>140000</v>
      </c>
      <c r="D114" s="129">
        <f t="shared" ref="D114:F114" si="27">SUM(D115:D116)</f>
        <v>80462</v>
      </c>
      <c r="E114" s="129">
        <f t="shared" si="27"/>
        <v>0</v>
      </c>
      <c r="F114" s="129">
        <f t="shared" si="27"/>
        <v>0</v>
      </c>
      <c r="G114" s="128">
        <f>SUM(G115:G124)</f>
        <v>0</v>
      </c>
      <c r="H114" s="24">
        <f t="shared" si="15"/>
        <v>0</v>
      </c>
      <c r="I114" s="24" t="str">
        <f t="shared" si="16"/>
        <v>n.a.</v>
      </c>
      <c r="K114" s="48"/>
      <c r="L114" s="48"/>
      <c r="M114" s="48"/>
      <c r="N114" s="48"/>
      <c r="O114" s="48"/>
      <c r="P114" s="49"/>
      <c r="Q114" s="49"/>
      <c r="R114" s="50"/>
      <c r="S114" s="51"/>
      <c r="T114" s="51"/>
    </row>
    <row r="115" spans="1:20">
      <c r="A115" s="44" t="s">
        <v>47</v>
      </c>
      <c r="B115" s="10" t="s">
        <v>420</v>
      </c>
      <c r="C115" s="120">
        <v>70000</v>
      </c>
      <c r="D115" s="119">
        <v>40231</v>
      </c>
      <c r="E115" s="119">
        <v>0</v>
      </c>
      <c r="F115" s="119">
        <v>0</v>
      </c>
      <c r="G115" s="118"/>
      <c r="H115" s="14">
        <f t="shared" si="15"/>
        <v>0</v>
      </c>
      <c r="I115" s="14" t="str">
        <f t="shared" si="16"/>
        <v>n.a.</v>
      </c>
      <c r="K115" s="48"/>
      <c r="L115" s="48"/>
      <c r="M115" s="48"/>
      <c r="N115" s="48"/>
      <c r="O115" s="48"/>
      <c r="P115" s="49"/>
      <c r="Q115" s="49"/>
      <c r="R115" s="50"/>
      <c r="S115" s="51"/>
      <c r="T115" s="51"/>
    </row>
    <row r="116" spans="1:20">
      <c r="A116" s="44" t="s">
        <v>419</v>
      </c>
      <c r="B116" s="10" t="s">
        <v>418</v>
      </c>
      <c r="C116" s="120">
        <v>70000</v>
      </c>
      <c r="D116" s="119">
        <v>40231</v>
      </c>
      <c r="E116" s="119">
        <v>0</v>
      </c>
      <c r="F116" s="119">
        <v>0</v>
      </c>
      <c r="G116" s="118"/>
      <c r="H116" s="14">
        <f t="shared" si="15"/>
        <v>0</v>
      </c>
      <c r="I116" s="14" t="str">
        <f t="shared" si="16"/>
        <v>n.a.</v>
      </c>
      <c r="K116" s="48"/>
      <c r="L116" s="48"/>
      <c r="M116" s="48"/>
      <c r="N116" s="48"/>
      <c r="O116" s="48"/>
      <c r="P116" s="49"/>
      <c r="Q116" s="49"/>
      <c r="R116" s="50"/>
      <c r="S116" s="51"/>
      <c r="T116" s="51"/>
    </row>
    <row r="117" spans="1:20" ht="12" customHeight="1">
      <c r="A117" s="123" t="s">
        <v>100</v>
      </c>
      <c r="B117" s="26"/>
      <c r="C117" s="129">
        <f>SUM(C118:C124)</f>
        <v>1466080370.9979899</v>
      </c>
      <c r="D117" s="129">
        <f t="shared" ref="D117:F117" si="28">SUM(D118:D124)</f>
        <v>1464393489.1577244</v>
      </c>
      <c r="E117" s="129">
        <f t="shared" si="28"/>
        <v>259883399.39974171</v>
      </c>
      <c r="F117" s="129">
        <f t="shared" si="28"/>
        <v>225823648.8197524</v>
      </c>
      <c r="G117" s="128"/>
      <c r="H117" s="24">
        <f t="shared" si="15"/>
        <v>15.420967826730742</v>
      </c>
      <c r="I117" s="24">
        <f t="shared" si="16"/>
        <v>86.894218461564748</v>
      </c>
      <c r="K117" s="48"/>
      <c r="L117" s="48"/>
      <c r="M117" s="48"/>
      <c r="N117" s="48"/>
      <c r="O117" s="48"/>
      <c r="P117" s="49"/>
      <c r="Q117" s="49"/>
      <c r="R117" s="50"/>
      <c r="S117" s="51"/>
      <c r="T117" s="51"/>
    </row>
    <row r="118" spans="1:20">
      <c r="A118" s="44" t="s">
        <v>417</v>
      </c>
      <c r="B118" s="10" t="s">
        <v>416</v>
      </c>
      <c r="C118" s="120">
        <v>7417047</v>
      </c>
      <c r="D118" s="119">
        <v>7417047</v>
      </c>
      <c r="E118" s="119">
        <v>550278.73</v>
      </c>
      <c r="F118" s="119">
        <v>537176.05000000005</v>
      </c>
      <c r="G118" s="118"/>
      <c r="H118" s="14">
        <f t="shared" si="15"/>
        <v>7.2424517466317795</v>
      </c>
      <c r="I118" s="14">
        <f t="shared" si="16"/>
        <v>97.618901243011891</v>
      </c>
      <c r="K118" s="48"/>
      <c r="L118" s="48"/>
      <c r="M118" s="48"/>
      <c r="N118" s="48"/>
      <c r="O118" s="48"/>
      <c r="P118" s="49"/>
      <c r="Q118" s="49"/>
      <c r="R118" s="50"/>
      <c r="S118" s="51"/>
      <c r="T118" s="51"/>
    </row>
    <row r="119" spans="1:20">
      <c r="A119" s="44" t="s">
        <v>40</v>
      </c>
      <c r="B119" s="10" t="s">
        <v>60</v>
      </c>
      <c r="C119" s="120">
        <v>11348489</v>
      </c>
      <c r="D119" s="119">
        <v>10913125.620000001</v>
      </c>
      <c r="E119" s="119">
        <v>2139878.42</v>
      </c>
      <c r="F119" s="119">
        <v>1752775.6899999997</v>
      </c>
      <c r="G119" s="118"/>
      <c r="H119" s="14">
        <f t="shared" si="15"/>
        <v>16.061170291925951</v>
      </c>
      <c r="I119" s="14">
        <f t="shared" si="16"/>
        <v>81.910059637874184</v>
      </c>
      <c r="K119" s="48"/>
      <c r="L119" s="48"/>
      <c r="M119" s="48"/>
      <c r="N119" s="48"/>
      <c r="O119" s="48"/>
      <c r="P119" s="49"/>
      <c r="Q119" s="49"/>
      <c r="R119" s="50"/>
      <c r="S119" s="51"/>
      <c r="T119" s="51"/>
    </row>
    <row r="120" spans="1:20">
      <c r="A120" s="44" t="s">
        <v>41</v>
      </c>
      <c r="B120" s="10" t="s">
        <v>415</v>
      </c>
      <c r="C120" s="120">
        <v>7096222</v>
      </c>
      <c r="D120" s="119">
        <v>7093873.7300000004</v>
      </c>
      <c r="E120" s="119">
        <v>1478805.73</v>
      </c>
      <c r="F120" s="119">
        <v>1468060.5099999998</v>
      </c>
      <c r="G120" s="118"/>
      <c r="H120" s="14">
        <f t="shared" si="15"/>
        <v>20.694765171694137</v>
      </c>
      <c r="I120" s="14">
        <f t="shared" si="16"/>
        <v>99.27338528773484</v>
      </c>
      <c r="K120" s="48"/>
      <c r="L120" s="48"/>
      <c r="M120" s="48"/>
      <c r="N120" s="48"/>
      <c r="O120" s="48"/>
      <c r="P120" s="49"/>
      <c r="Q120" s="49"/>
      <c r="R120" s="50"/>
      <c r="S120" s="51"/>
      <c r="T120" s="51"/>
    </row>
    <row r="121" spans="1:20">
      <c r="A121" s="44" t="s">
        <v>414</v>
      </c>
      <c r="B121" s="10" t="s">
        <v>413</v>
      </c>
      <c r="C121" s="120">
        <v>466797450.99798995</v>
      </c>
      <c r="D121" s="119">
        <v>467235162.64772463</v>
      </c>
      <c r="E121" s="119">
        <v>53184484.439741686</v>
      </c>
      <c r="F121" s="119">
        <v>48157613.579752393</v>
      </c>
      <c r="G121" s="118"/>
      <c r="H121" s="14">
        <f t="shared" si="15"/>
        <v>10.306932660387373</v>
      </c>
      <c r="I121" s="14">
        <f t="shared" si="16"/>
        <v>90.548238056749867</v>
      </c>
      <c r="K121" s="48"/>
      <c r="L121" s="48"/>
      <c r="M121" s="48"/>
      <c r="N121" s="48"/>
      <c r="O121" s="48"/>
      <c r="P121" s="49"/>
      <c r="Q121" s="49"/>
      <c r="R121" s="50"/>
      <c r="S121" s="51"/>
      <c r="T121" s="51"/>
    </row>
    <row r="122" spans="1:20">
      <c r="A122" s="44" t="s">
        <v>412</v>
      </c>
      <c r="B122" s="10" t="s">
        <v>411</v>
      </c>
      <c r="C122" s="120">
        <v>323855022</v>
      </c>
      <c r="D122" s="119">
        <v>323855022</v>
      </c>
      <c r="E122" s="119">
        <v>99094553.409999996</v>
      </c>
      <c r="F122" s="119">
        <v>78921459.409999996</v>
      </c>
      <c r="G122" s="118"/>
      <c r="H122" s="14">
        <f t="shared" si="15"/>
        <v>24.369379521309384</v>
      </c>
      <c r="I122" s="14">
        <f t="shared" si="16"/>
        <v>79.642580438770864</v>
      </c>
      <c r="K122" s="48"/>
      <c r="L122" s="48"/>
      <c r="M122" s="48"/>
      <c r="N122" s="48"/>
      <c r="O122" s="48"/>
      <c r="P122" s="49"/>
      <c r="Q122" s="49"/>
      <c r="R122" s="50"/>
      <c r="S122" s="51"/>
      <c r="T122" s="51"/>
    </row>
    <row r="123" spans="1:20">
      <c r="A123" s="44" t="s">
        <v>42</v>
      </c>
      <c r="B123" s="10" t="s">
        <v>63</v>
      </c>
      <c r="C123" s="120">
        <v>554300000</v>
      </c>
      <c r="D123" s="119">
        <v>552613118.15999985</v>
      </c>
      <c r="E123" s="119">
        <v>91072314.670000002</v>
      </c>
      <c r="F123" s="119">
        <v>90125440.050000012</v>
      </c>
      <c r="G123" s="118"/>
      <c r="H123" s="14">
        <f t="shared" si="15"/>
        <v>16.308957765983706</v>
      </c>
      <c r="I123" s="14">
        <f t="shared" si="16"/>
        <v>98.960304650836008</v>
      </c>
      <c r="K123" s="48"/>
      <c r="L123" s="48"/>
      <c r="M123" s="48"/>
      <c r="N123" s="48"/>
      <c r="O123" s="48"/>
      <c r="P123" s="49"/>
      <c r="Q123" s="49"/>
      <c r="R123" s="50"/>
      <c r="S123" s="51"/>
      <c r="T123" s="51"/>
    </row>
    <row r="124" spans="1:20">
      <c r="A124" s="44" t="s">
        <v>43</v>
      </c>
      <c r="B124" s="10" t="s">
        <v>64</v>
      </c>
      <c r="C124" s="120">
        <v>95266140</v>
      </c>
      <c r="D124" s="119">
        <v>95266140</v>
      </c>
      <c r="E124" s="119">
        <v>12363084</v>
      </c>
      <c r="F124" s="119">
        <v>4861123.5299999993</v>
      </c>
      <c r="G124" s="118"/>
      <c r="H124" s="14">
        <f t="shared" si="15"/>
        <v>5.1026771211681288</v>
      </c>
      <c r="I124" s="14">
        <f t="shared" si="16"/>
        <v>39.319667568383416</v>
      </c>
      <c r="K124" s="48"/>
      <c r="L124" s="48"/>
      <c r="M124" s="48"/>
      <c r="N124" s="48"/>
      <c r="O124" s="48"/>
      <c r="P124" s="49"/>
      <c r="Q124" s="49"/>
      <c r="R124" s="50"/>
      <c r="S124" s="51"/>
      <c r="T124" s="51"/>
    </row>
    <row r="125" spans="1:20" ht="12" customHeight="1">
      <c r="A125" s="123" t="s">
        <v>730</v>
      </c>
      <c r="B125" s="26"/>
      <c r="C125" s="122">
        <f>SUM(C126:C128)</f>
        <v>16666652167.249985</v>
      </c>
      <c r="D125" s="122">
        <f t="shared" ref="D125:F125" si="29">SUM(D126:D128)</f>
        <v>16889537918</v>
      </c>
      <c r="E125" s="122">
        <f t="shared" si="29"/>
        <v>3874931582</v>
      </c>
      <c r="F125" s="122">
        <f t="shared" si="29"/>
        <v>3964638679.3399997</v>
      </c>
      <c r="G125" s="122"/>
      <c r="H125" s="127">
        <f t="shared" si="15"/>
        <v>23.473932197485947</v>
      </c>
      <c r="I125" s="127">
        <f t="shared" si="16"/>
        <v>102.31506274218391</v>
      </c>
      <c r="K125" s="48"/>
      <c r="L125" s="48"/>
      <c r="M125" s="48"/>
      <c r="N125" s="48"/>
      <c r="O125" s="48"/>
      <c r="P125" s="49"/>
      <c r="Q125" s="49"/>
      <c r="R125" s="50"/>
      <c r="S125" s="51"/>
      <c r="T125" s="51"/>
    </row>
    <row r="126" spans="1:20" ht="12" customHeight="1">
      <c r="A126" s="44" t="s">
        <v>410</v>
      </c>
      <c r="B126" s="6" t="s">
        <v>409</v>
      </c>
      <c r="C126" s="120">
        <v>208723847.05999991</v>
      </c>
      <c r="D126" s="119">
        <v>222035795</v>
      </c>
      <c r="E126" s="119">
        <v>46432146</v>
      </c>
      <c r="F126" s="119">
        <v>50154623.200000033</v>
      </c>
      <c r="G126" s="124"/>
      <c r="H126" s="14">
        <f t="shared" si="15"/>
        <v>22.588530466450255</v>
      </c>
      <c r="I126" s="14">
        <f t="shared" si="16"/>
        <v>108.01702596300424</v>
      </c>
      <c r="K126" s="48"/>
      <c r="L126" s="48"/>
      <c r="M126" s="48"/>
      <c r="N126" s="48"/>
      <c r="O126" s="48"/>
      <c r="P126" s="49"/>
      <c r="Q126" s="49"/>
      <c r="R126" s="50"/>
      <c r="S126" s="51"/>
      <c r="T126" s="51"/>
    </row>
    <row r="127" spans="1:20" ht="12" customHeight="1">
      <c r="A127" s="44" t="s">
        <v>408</v>
      </c>
      <c r="B127" s="6" t="s">
        <v>407</v>
      </c>
      <c r="C127" s="120">
        <v>10251062203</v>
      </c>
      <c r="D127" s="119">
        <v>10304548723</v>
      </c>
      <c r="E127" s="119">
        <v>2436658463</v>
      </c>
      <c r="F127" s="119">
        <v>2325871358.0500002</v>
      </c>
      <c r="G127" s="124"/>
      <c r="H127" s="14">
        <f t="shared" si="15"/>
        <v>22.57130729906298</v>
      </c>
      <c r="I127" s="14">
        <f t="shared" si="16"/>
        <v>95.453318278606872</v>
      </c>
      <c r="K127" s="48"/>
      <c r="L127" s="48"/>
      <c r="M127" s="48"/>
      <c r="N127" s="48"/>
      <c r="O127" s="48"/>
      <c r="P127" s="49"/>
      <c r="Q127" s="49"/>
      <c r="R127" s="50"/>
      <c r="S127" s="51"/>
      <c r="T127" s="51"/>
    </row>
    <row r="128" spans="1:20" ht="12" customHeight="1">
      <c r="A128" s="126" t="s">
        <v>406</v>
      </c>
      <c r="B128" s="125" t="s">
        <v>405</v>
      </c>
      <c r="C128" s="120">
        <v>6206866117.1899843</v>
      </c>
      <c r="D128" s="119">
        <v>6362953400</v>
      </c>
      <c r="E128" s="119">
        <v>1391840973</v>
      </c>
      <c r="F128" s="119">
        <v>1588612698.0899997</v>
      </c>
      <c r="G128" s="124"/>
      <c r="H128" s="14">
        <f t="shared" si="15"/>
        <v>24.96659331325607</v>
      </c>
      <c r="I128" s="14">
        <f t="shared" si="16"/>
        <v>114.13751491062045</v>
      </c>
      <c r="K128" s="48"/>
      <c r="L128" s="48"/>
      <c r="M128" s="48"/>
      <c r="N128" s="48"/>
      <c r="O128" s="48"/>
      <c r="P128" s="49"/>
      <c r="Q128" s="49"/>
      <c r="R128" s="50"/>
      <c r="S128" s="51"/>
      <c r="T128" s="51"/>
    </row>
    <row r="129" spans="1:20" ht="12" customHeight="1">
      <c r="A129" s="123" t="s">
        <v>731</v>
      </c>
      <c r="B129" s="26"/>
      <c r="C129" s="122">
        <f>SUM(C130:C131)</f>
        <v>212176674.71000004</v>
      </c>
      <c r="D129" s="122">
        <f t="shared" ref="D129:F129" si="30">SUM(D130:D131)</f>
        <v>208029220.63000023</v>
      </c>
      <c r="E129" s="122">
        <f t="shared" si="30"/>
        <v>54656761.619999982</v>
      </c>
      <c r="F129" s="122">
        <f t="shared" si="30"/>
        <v>51481461.189999945</v>
      </c>
      <c r="G129" s="122"/>
      <c r="H129" s="24">
        <f t="shared" si="15"/>
        <v>24.747225910904422</v>
      </c>
      <c r="I129" s="24">
        <f t="shared" si="16"/>
        <v>94.190470975803052</v>
      </c>
      <c r="K129" s="48"/>
      <c r="L129" s="48"/>
      <c r="M129" s="48"/>
      <c r="N129" s="48"/>
      <c r="O129" s="48"/>
      <c r="P129" s="49"/>
      <c r="Q129" s="49"/>
      <c r="R129" s="50"/>
      <c r="S129" s="51"/>
      <c r="T129" s="51"/>
    </row>
    <row r="130" spans="1:20" ht="12" customHeight="1">
      <c r="A130" s="44" t="s">
        <v>404</v>
      </c>
      <c r="B130" s="6" t="s">
        <v>403</v>
      </c>
      <c r="C130" s="120">
        <v>21372029.869999986</v>
      </c>
      <c r="D130" s="119">
        <v>21372037.999999993</v>
      </c>
      <c r="E130" s="119">
        <v>5492572</v>
      </c>
      <c r="F130" s="119">
        <v>5187041.2100000009</v>
      </c>
      <c r="G130" s="118"/>
      <c r="H130" s="14">
        <f t="shared" si="15"/>
        <v>24.270222661966081</v>
      </c>
      <c r="I130" s="14">
        <f t="shared" si="16"/>
        <v>94.437382159032239</v>
      </c>
      <c r="K130" s="48"/>
      <c r="L130" s="48"/>
      <c r="M130" s="48"/>
      <c r="N130" s="48"/>
      <c r="O130" s="48"/>
      <c r="P130" s="49"/>
      <c r="Q130" s="49"/>
      <c r="R130" s="50"/>
      <c r="S130" s="51"/>
      <c r="T130" s="51"/>
    </row>
    <row r="131" spans="1:20" ht="12" customHeight="1">
      <c r="A131" s="44" t="s">
        <v>402</v>
      </c>
      <c r="B131" s="6" t="s">
        <v>401</v>
      </c>
      <c r="C131" s="120">
        <v>190804644.84000006</v>
      </c>
      <c r="D131" s="119">
        <v>186657182.63000023</v>
      </c>
      <c r="E131" s="119">
        <v>49164189.619999982</v>
      </c>
      <c r="F131" s="119">
        <v>46294419.979999945</v>
      </c>
      <c r="G131" s="118"/>
      <c r="H131" s="14">
        <f t="shared" si="15"/>
        <v>24.801842247756788</v>
      </c>
      <c r="I131" s="14">
        <f t="shared" si="16"/>
        <v>94.162886315871219</v>
      </c>
      <c r="K131" s="48"/>
      <c r="L131" s="48"/>
      <c r="M131" s="48"/>
      <c r="N131" s="48"/>
      <c r="O131" s="48"/>
      <c r="P131" s="49"/>
      <c r="Q131" s="49"/>
      <c r="R131" s="50"/>
      <c r="S131" s="51"/>
      <c r="T131" s="51"/>
    </row>
    <row r="132" spans="1:20" ht="12" customHeight="1">
      <c r="A132" s="123" t="s">
        <v>732</v>
      </c>
      <c r="B132" s="26"/>
      <c r="C132" s="122">
        <f>SUM(C133:C142)</f>
        <v>5521000.0099999988</v>
      </c>
      <c r="D132" s="122">
        <f t="shared" ref="D132:F132" si="31">SUM(D133:D142)</f>
        <v>5521000.0099999988</v>
      </c>
      <c r="E132" s="122">
        <f t="shared" si="31"/>
        <v>1380250.15</v>
      </c>
      <c r="F132" s="122">
        <f t="shared" si="31"/>
        <v>15000</v>
      </c>
      <c r="G132" s="122"/>
      <c r="H132" s="24">
        <f t="shared" si="15"/>
        <v>0.27168991075585969</v>
      </c>
      <c r="I132" s="24">
        <f t="shared" si="16"/>
        <v>1.0867595268872094</v>
      </c>
      <c r="K132" s="48"/>
      <c r="L132" s="48"/>
      <c r="M132" s="48"/>
      <c r="N132" s="48"/>
      <c r="O132" s="48"/>
      <c r="P132" s="49"/>
      <c r="Q132" s="49"/>
      <c r="R132" s="50"/>
      <c r="S132" s="51"/>
      <c r="T132" s="51"/>
    </row>
    <row r="133" spans="1:20" ht="12" customHeight="1">
      <c r="A133" s="44" t="s">
        <v>400</v>
      </c>
      <c r="B133" s="6" t="s">
        <v>733</v>
      </c>
      <c r="C133" s="120">
        <v>500000</v>
      </c>
      <c r="D133" s="119">
        <v>500000</v>
      </c>
      <c r="E133" s="119">
        <v>125000</v>
      </c>
      <c r="F133" s="119">
        <v>0</v>
      </c>
      <c r="G133" s="118"/>
      <c r="H133" s="14">
        <f t="shared" si="15"/>
        <v>0</v>
      </c>
      <c r="I133" s="14">
        <f t="shared" si="16"/>
        <v>0</v>
      </c>
      <c r="K133" s="48"/>
      <c r="L133" s="48"/>
      <c r="M133" s="48"/>
      <c r="N133" s="48"/>
      <c r="O133" s="48"/>
      <c r="P133" s="49"/>
      <c r="Q133" s="49"/>
      <c r="R133" s="50"/>
      <c r="S133" s="51"/>
      <c r="T133" s="51"/>
    </row>
    <row r="134" spans="1:20" ht="12" customHeight="1">
      <c r="A134" s="44" t="s">
        <v>399</v>
      </c>
      <c r="B134" s="6" t="s">
        <v>398</v>
      </c>
      <c r="C134" s="120">
        <v>499999.97999999975</v>
      </c>
      <c r="D134" s="119">
        <v>499999.97999999975</v>
      </c>
      <c r="E134" s="119">
        <v>125000.03000000012</v>
      </c>
      <c r="F134" s="119">
        <v>0</v>
      </c>
      <c r="G134" s="118"/>
      <c r="H134" s="14">
        <f t="shared" si="15"/>
        <v>0</v>
      </c>
      <c r="I134" s="14">
        <f t="shared" si="16"/>
        <v>0</v>
      </c>
      <c r="K134" s="48"/>
      <c r="L134" s="48"/>
      <c r="M134" s="48"/>
      <c r="N134" s="48"/>
      <c r="O134" s="48"/>
      <c r="P134" s="49"/>
      <c r="Q134" s="49"/>
      <c r="R134" s="50"/>
      <c r="S134" s="51"/>
      <c r="T134" s="51"/>
    </row>
    <row r="135" spans="1:20" ht="12" customHeight="1">
      <c r="A135" s="44" t="s">
        <v>397</v>
      </c>
      <c r="B135" s="6" t="s">
        <v>396</v>
      </c>
      <c r="C135" s="120">
        <v>500000.02000000008</v>
      </c>
      <c r="D135" s="119">
        <v>500000.02000000008</v>
      </c>
      <c r="E135" s="119">
        <v>125000.03000000009</v>
      </c>
      <c r="F135" s="119">
        <v>0</v>
      </c>
      <c r="G135" s="118"/>
      <c r="H135" s="14">
        <f t="shared" si="15"/>
        <v>0</v>
      </c>
      <c r="I135" s="14">
        <f t="shared" si="16"/>
        <v>0</v>
      </c>
      <c r="K135" s="48"/>
      <c r="L135" s="48"/>
      <c r="M135" s="48"/>
      <c r="N135" s="48"/>
      <c r="O135" s="48"/>
      <c r="P135" s="49"/>
      <c r="Q135" s="49"/>
      <c r="R135" s="50"/>
      <c r="S135" s="51"/>
      <c r="T135" s="51"/>
    </row>
    <row r="136" spans="1:20" ht="21.75" customHeight="1">
      <c r="A136" s="44" t="s">
        <v>395</v>
      </c>
      <c r="B136" s="121" t="s">
        <v>394</v>
      </c>
      <c r="C136" s="120">
        <v>199999.89999999988</v>
      </c>
      <c r="D136" s="119">
        <v>199999.89999999988</v>
      </c>
      <c r="E136" s="119">
        <v>49999.999999999956</v>
      </c>
      <c r="F136" s="119">
        <v>0</v>
      </c>
      <c r="G136" s="118"/>
      <c r="H136" s="14">
        <f t="shared" ref="H136:H142" si="32">IFERROR(+F136/D136*100,"n.a.")</f>
        <v>0</v>
      </c>
      <c r="I136" s="14">
        <f t="shared" ref="I136:I142" si="33">IFERROR(+F136/E136*100,"n.a.")</f>
        <v>0</v>
      </c>
      <c r="K136" s="48"/>
      <c r="L136" s="48"/>
      <c r="M136" s="48"/>
      <c r="N136" s="48"/>
      <c r="O136" s="48"/>
      <c r="P136" s="49"/>
      <c r="Q136" s="49"/>
      <c r="R136" s="50"/>
      <c r="S136" s="51"/>
      <c r="T136" s="51"/>
    </row>
    <row r="137" spans="1:20" ht="8.25" customHeight="1">
      <c r="A137" s="44" t="s">
        <v>393</v>
      </c>
      <c r="B137" s="121" t="s">
        <v>392</v>
      </c>
      <c r="C137" s="120">
        <v>1000000.0599999991</v>
      </c>
      <c r="D137" s="119">
        <v>1000000.0599999991</v>
      </c>
      <c r="E137" s="119">
        <v>250000.05999999976</v>
      </c>
      <c r="F137" s="119">
        <v>0</v>
      </c>
      <c r="G137" s="118"/>
      <c r="H137" s="14">
        <f t="shared" si="32"/>
        <v>0</v>
      </c>
      <c r="I137" s="14">
        <f t="shared" si="33"/>
        <v>0</v>
      </c>
      <c r="K137" s="48"/>
      <c r="L137" s="48"/>
      <c r="M137" s="48"/>
      <c r="N137" s="48"/>
      <c r="O137" s="48"/>
      <c r="P137" s="49"/>
      <c r="Q137" s="49"/>
      <c r="R137" s="50"/>
      <c r="S137" s="51"/>
      <c r="T137" s="51"/>
    </row>
    <row r="138" spans="1:20" ht="12" customHeight="1">
      <c r="A138" s="44" t="s">
        <v>391</v>
      </c>
      <c r="B138" s="6" t="s">
        <v>390</v>
      </c>
      <c r="C138" s="120">
        <v>500000</v>
      </c>
      <c r="D138" s="119">
        <v>500000</v>
      </c>
      <c r="E138" s="119">
        <v>125000</v>
      </c>
      <c r="F138" s="119">
        <v>15000</v>
      </c>
      <c r="G138" s="118"/>
      <c r="H138" s="14">
        <f t="shared" si="32"/>
        <v>3</v>
      </c>
      <c r="I138" s="14">
        <f t="shared" si="33"/>
        <v>12</v>
      </c>
      <c r="K138" s="48"/>
      <c r="L138" s="48"/>
      <c r="M138" s="48"/>
      <c r="N138" s="48"/>
      <c r="O138" s="48"/>
      <c r="P138" s="49"/>
      <c r="Q138" s="49"/>
      <c r="R138" s="50"/>
      <c r="S138" s="51"/>
      <c r="T138" s="51"/>
    </row>
    <row r="139" spans="1:20" ht="12" customHeight="1">
      <c r="A139" s="44" t="s">
        <v>40</v>
      </c>
      <c r="B139" s="6" t="s">
        <v>60</v>
      </c>
      <c r="C139" s="120">
        <v>800000</v>
      </c>
      <c r="D139" s="119">
        <v>800000</v>
      </c>
      <c r="E139" s="119">
        <v>200000</v>
      </c>
      <c r="F139" s="119">
        <v>0</v>
      </c>
      <c r="G139" s="118"/>
      <c r="H139" s="14">
        <f t="shared" si="32"/>
        <v>0</v>
      </c>
      <c r="I139" s="14">
        <f t="shared" si="33"/>
        <v>0</v>
      </c>
      <c r="K139" s="48"/>
      <c r="L139" s="48"/>
      <c r="M139" s="48"/>
      <c r="N139" s="48"/>
      <c r="O139" s="48"/>
      <c r="P139" s="49"/>
      <c r="Q139" s="49"/>
      <c r="R139" s="50"/>
      <c r="S139" s="51"/>
      <c r="T139" s="51"/>
    </row>
    <row r="140" spans="1:20" ht="12" customHeight="1">
      <c r="A140" s="44" t="s">
        <v>41</v>
      </c>
      <c r="B140" s="6" t="s">
        <v>76</v>
      </c>
      <c r="C140" s="120">
        <v>21000</v>
      </c>
      <c r="D140" s="119">
        <v>21000</v>
      </c>
      <c r="E140" s="119">
        <v>5250</v>
      </c>
      <c r="F140" s="119">
        <v>0</v>
      </c>
      <c r="G140" s="118"/>
      <c r="H140" s="14">
        <f t="shared" si="32"/>
        <v>0</v>
      </c>
      <c r="I140" s="14">
        <f t="shared" si="33"/>
        <v>0</v>
      </c>
      <c r="K140" s="48"/>
      <c r="L140" s="48"/>
      <c r="M140" s="48"/>
      <c r="N140" s="48"/>
      <c r="O140" s="48"/>
      <c r="P140" s="49"/>
      <c r="Q140" s="49"/>
      <c r="R140" s="50"/>
      <c r="S140" s="51"/>
      <c r="T140" s="51"/>
    </row>
    <row r="141" spans="1:20" ht="12" customHeight="1">
      <c r="A141" s="44" t="s">
        <v>389</v>
      </c>
      <c r="B141" s="6" t="s">
        <v>388</v>
      </c>
      <c r="C141" s="120">
        <v>1000000.0499999999</v>
      </c>
      <c r="D141" s="119">
        <v>1000000.0499999999</v>
      </c>
      <c r="E141" s="119">
        <v>250000.02999999994</v>
      </c>
      <c r="F141" s="119">
        <v>0</v>
      </c>
      <c r="G141" s="118"/>
      <c r="H141" s="14">
        <f t="shared" si="32"/>
        <v>0</v>
      </c>
      <c r="I141" s="14">
        <f t="shared" si="33"/>
        <v>0</v>
      </c>
      <c r="K141" s="48"/>
      <c r="L141" s="48"/>
      <c r="M141" s="48"/>
      <c r="N141" s="48"/>
      <c r="O141" s="48"/>
      <c r="P141" s="49"/>
      <c r="Q141" s="49"/>
      <c r="R141" s="50"/>
      <c r="S141" s="51"/>
      <c r="T141" s="51"/>
    </row>
    <row r="142" spans="1:20" ht="12" customHeight="1" thickBot="1">
      <c r="A142" s="102" t="s">
        <v>387</v>
      </c>
      <c r="B142" s="54" t="s">
        <v>386</v>
      </c>
      <c r="C142" s="176">
        <v>500000</v>
      </c>
      <c r="D142" s="177">
        <v>500000</v>
      </c>
      <c r="E142" s="177">
        <v>125000</v>
      </c>
      <c r="F142" s="177">
        <v>0</v>
      </c>
      <c r="G142" s="55"/>
      <c r="H142" s="19">
        <f t="shared" si="32"/>
        <v>0</v>
      </c>
      <c r="I142" s="19">
        <f t="shared" si="33"/>
        <v>0</v>
      </c>
      <c r="K142" s="48"/>
      <c r="L142" s="48"/>
      <c r="M142" s="48"/>
      <c r="N142" s="48"/>
      <c r="O142" s="48"/>
      <c r="P142" s="49"/>
      <c r="Q142" s="49"/>
      <c r="R142" s="50"/>
      <c r="S142" s="51"/>
      <c r="T142" s="51"/>
    </row>
    <row r="143" spans="1:20" ht="64.5" customHeight="1">
      <c r="A143" s="322" t="s">
        <v>734</v>
      </c>
      <c r="B143" s="323"/>
      <c r="C143" s="323"/>
      <c r="D143" s="323"/>
      <c r="E143" s="323"/>
      <c r="F143" s="323"/>
      <c r="G143" s="323"/>
      <c r="H143" s="323"/>
      <c r="I143" s="323"/>
    </row>
    <row r="144" spans="1:20" ht="13.5" customHeight="1">
      <c r="A144" s="117"/>
      <c r="B144" s="116"/>
      <c r="C144" s="116"/>
      <c r="D144" s="116"/>
      <c r="E144" s="116"/>
      <c r="F144" s="116"/>
      <c r="G144" s="116"/>
      <c r="H144" s="116"/>
      <c r="I144" s="116"/>
    </row>
    <row r="145" spans="1:11" ht="13.5" customHeight="1">
      <c r="A145" s="298"/>
      <c r="B145" s="298"/>
      <c r="C145" s="298"/>
      <c r="D145" s="298"/>
      <c r="E145" s="298"/>
      <c r="F145" s="298"/>
      <c r="G145" s="298"/>
      <c r="H145" s="298"/>
      <c r="I145" s="298"/>
    </row>
    <row r="146" spans="1:11" ht="13.5" customHeight="1">
      <c r="A146" s="298"/>
      <c r="B146" s="298"/>
      <c r="C146" s="298"/>
      <c r="D146" s="298"/>
      <c r="E146" s="298"/>
      <c r="F146" s="298"/>
      <c r="G146" s="298"/>
      <c r="H146" s="298"/>
      <c r="I146" s="298"/>
    </row>
    <row r="147" spans="1:11" ht="13.5" customHeight="1">
      <c r="A147" s="299"/>
      <c r="B147" s="299"/>
      <c r="C147" s="299"/>
      <c r="D147" s="299"/>
      <c r="E147" s="299"/>
      <c r="F147" s="299"/>
      <c r="G147" s="299"/>
      <c r="H147" s="299"/>
      <c r="I147" s="299"/>
    </row>
    <row r="148" spans="1:11" ht="13.5" customHeight="1">
      <c r="A148" s="299"/>
      <c r="B148" s="299"/>
      <c r="C148" s="299"/>
      <c r="D148" s="299"/>
      <c r="E148" s="299"/>
      <c r="F148" s="299"/>
      <c r="G148" s="299"/>
      <c r="H148" s="299"/>
      <c r="I148" s="299"/>
    </row>
    <row r="149" spans="1:11">
      <c r="A149" s="299"/>
      <c r="B149" s="299"/>
      <c r="C149" s="299"/>
      <c r="D149" s="299"/>
      <c r="E149" s="299"/>
      <c r="F149" s="299"/>
      <c r="G149" s="299"/>
      <c r="H149" s="299"/>
      <c r="I149" s="299"/>
    </row>
    <row r="151" spans="1:11">
      <c r="B151" s="92"/>
      <c r="C151" s="94"/>
      <c r="D151" s="174"/>
      <c r="E151" s="174"/>
      <c r="F151" s="141"/>
    </row>
    <row r="152" spans="1:11">
      <c r="B152" s="92"/>
      <c r="C152" s="94"/>
      <c r="D152" s="174"/>
      <c r="E152" s="174"/>
      <c r="F152" s="141"/>
      <c r="H152" s="175"/>
      <c r="I152" s="175"/>
      <c r="J152" s="175"/>
      <c r="K152" s="175"/>
    </row>
    <row r="153" spans="1:11">
      <c r="B153" s="92"/>
      <c r="C153" s="94"/>
      <c r="D153" s="174"/>
      <c r="E153" s="174"/>
      <c r="F153" s="141"/>
      <c r="H153" s="175"/>
      <c r="I153" s="175"/>
      <c r="J153" s="175"/>
      <c r="K153" s="175"/>
    </row>
    <row r="154" spans="1:11">
      <c r="B154" s="92"/>
      <c r="C154" s="94"/>
      <c r="D154" s="174"/>
      <c r="E154" s="174"/>
      <c r="F154" s="141"/>
      <c r="H154" s="175"/>
      <c r="I154" s="175"/>
      <c r="J154" s="175"/>
      <c r="K154" s="175"/>
    </row>
    <row r="155" spans="1:11">
      <c r="B155" s="92"/>
      <c r="C155" s="94"/>
      <c r="D155" s="174"/>
      <c r="E155" s="174"/>
      <c r="F155" s="141"/>
      <c r="H155" s="175"/>
      <c r="I155" s="175"/>
      <c r="J155" s="175"/>
      <c r="K155" s="175"/>
    </row>
    <row r="156" spans="1:11">
      <c r="B156" s="92"/>
      <c r="C156" s="94"/>
      <c r="D156" s="174"/>
      <c r="E156" s="174"/>
      <c r="F156" s="141"/>
      <c r="H156" s="175"/>
      <c r="I156" s="175"/>
      <c r="J156" s="175"/>
      <c r="K156" s="175"/>
    </row>
    <row r="157" spans="1:11">
      <c r="B157" s="92"/>
      <c r="C157" s="94"/>
      <c r="D157" s="174"/>
      <c r="E157" s="174"/>
      <c r="F157" s="141"/>
      <c r="H157" s="175"/>
      <c r="I157" s="175"/>
      <c r="J157" s="175"/>
      <c r="K157" s="175"/>
    </row>
    <row r="158" spans="1:11">
      <c r="B158" s="92"/>
      <c r="C158" s="94"/>
      <c r="D158" s="174"/>
      <c r="E158" s="174"/>
      <c r="F158" s="141"/>
      <c r="H158" s="175"/>
      <c r="I158" s="175"/>
      <c r="J158" s="175"/>
      <c r="K158" s="175"/>
    </row>
    <row r="159" spans="1:11">
      <c r="B159" s="92"/>
      <c r="C159" s="94"/>
      <c r="D159" s="174"/>
      <c r="E159" s="174"/>
      <c r="F159" s="141"/>
      <c r="H159" s="175"/>
      <c r="I159" s="175"/>
      <c r="J159" s="175"/>
      <c r="K159" s="175"/>
    </row>
    <row r="160" spans="1:11">
      <c r="B160" s="92"/>
      <c r="C160" s="94"/>
      <c r="D160" s="174"/>
      <c r="E160" s="174"/>
      <c r="F160" s="141"/>
      <c r="H160" s="175"/>
      <c r="I160" s="175"/>
      <c r="J160" s="175"/>
      <c r="K160" s="175"/>
    </row>
    <row r="161" spans="2:11">
      <c r="B161" s="92"/>
      <c r="C161" s="94"/>
      <c r="D161" s="174"/>
      <c r="E161" s="174"/>
      <c r="F161" s="141"/>
      <c r="H161" s="175"/>
      <c r="I161" s="175"/>
      <c r="J161" s="175"/>
      <c r="K161" s="175"/>
    </row>
    <row r="162" spans="2:11">
      <c r="B162" s="92"/>
      <c r="C162" s="94"/>
      <c r="D162" s="174"/>
      <c r="E162" s="174"/>
      <c r="F162" s="141"/>
      <c r="H162" s="175"/>
      <c r="I162" s="175"/>
      <c r="J162" s="175"/>
      <c r="K162" s="175"/>
    </row>
    <row r="163" spans="2:11">
      <c r="B163" s="92"/>
      <c r="C163" s="94"/>
      <c r="D163" s="174"/>
      <c r="E163" s="174"/>
      <c r="F163" s="141"/>
      <c r="H163" s="175"/>
      <c r="I163" s="175"/>
      <c r="J163" s="175"/>
      <c r="K163" s="175"/>
    </row>
    <row r="164" spans="2:11">
      <c r="B164" s="92"/>
      <c r="C164" s="94"/>
      <c r="D164" s="174"/>
      <c r="E164" s="174"/>
      <c r="F164" s="141"/>
      <c r="H164" s="175"/>
      <c r="I164" s="175"/>
      <c r="J164" s="175"/>
      <c r="K164" s="175"/>
    </row>
    <row r="165" spans="2:11">
      <c r="B165" s="92"/>
      <c r="C165" s="94"/>
      <c r="D165" s="174"/>
      <c r="E165" s="174"/>
      <c r="F165" s="141"/>
      <c r="H165" s="175"/>
      <c r="I165" s="175"/>
      <c r="J165" s="175"/>
      <c r="K165" s="175"/>
    </row>
    <row r="166" spans="2:11">
      <c r="B166" s="92"/>
      <c r="C166" s="94"/>
      <c r="D166" s="174"/>
      <c r="E166" s="174"/>
      <c r="F166" s="141"/>
      <c r="H166" s="175"/>
      <c r="I166" s="175"/>
      <c r="J166" s="175"/>
      <c r="K166" s="175"/>
    </row>
    <row r="167" spans="2:11">
      <c r="B167" s="92"/>
      <c r="C167" s="94"/>
      <c r="D167" s="174"/>
      <c r="E167" s="174"/>
      <c r="F167" s="141"/>
      <c r="H167" s="175"/>
      <c r="I167" s="175"/>
      <c r="J167" s="175"/>
      <c r="K167" s="175"/>
    </row>
    <row r="168" spans="2:11">
      <c r="B168" s="92"/>
      <c r="C168" s="94"/>
      <c r="D168" s="174"/>
      <c r="E168" s="174"/>
      <c r="F168" s="141"/>
      <c r="H168" s="175"/>
      <c r="I168" s="175"/>
      <c r="J168" s="175"/>
      <c r="K168" s="175"/>
    </row>
    <row r="169" spans="2:11">
      <c r="B169" s="92"/>
      <c r="C169" s="94"/>
      <c r="D169" s="174"/>
      <c r="E169" s="174"/>
      <c r="F169" s="141"/>
      <c r="H169" s="175"/>
      <c r="I169" s="175"/>
      <c r="J169" s="175"/>
      <c r="K169" s="175"/>
    </row>
    <row r="170" spans="2:11">
      <c r="B170" s="92"/>
      <c r="C170" s="94"/>
      <c r="D170" s="174"/>
      <c r="E170" s="174"/>
      <c r="F170" s="141"/>
      <c r="H170" s="175"/>
      <c r="I170" s="175"/>
      <c r="J170" s="175"/>
      <c r="K170" s="175"/>
    </row>
    <row r="171" spans="2:11">
      <c r="B171" s="92"/>
      <c r="C171" s="94"/>
      <c r="D171" s="174"/>
      <c r="E171" s="174"/>
      <c r="F171" s="141"/>
      <c r="H171" s="175"/>
      <c r="I171" s="175"/>
      <c r="J171" s="175"/>
      <c r="K171" s="175"/>
    </row>
    <row r="172" spans="2:11">
      <c r="B172" s="92"/>
      <c r="C172" s="94"/>
      <c r="D172" s="174"/>
      <c r="E172" s="174"/>
      <c r="F172" s="141"/>
      <c r="H172" s="175"/>
      <c r="I172" s="175"/>
      <c r="J172" s="175"/>
      <c r="K172" s="175"/>
    </row>
    <row r="173" spans="2:11">
      <c r="B173" s="92"/>
      <c r="C173" s="94"/>
      <c r="D173" s="174"/>
      <c r="E173" s="174"/>
      <c r="F173" s="141"/>
      <c r="H173" s="175"/>
      <c r="I173" s="175"/>
      <c r="J173" s="175"/>
      <c r="K173" s="175"/>
    </row>
    <row r="174" spans="2:11">
      <c r="B174" s="92"/>
      <c r="C174" s="94"/>
      <c r="D174" s="174"/>
      <c r="E174" s="174"/>
      <c r="F174" s="141"/>
      <c r="H174" s="175"/>
      <c r="I174" s="175"/>
      <c r="J174" s="175"/>
      <c r="K174" s="175"/>
    </row>
    <row r="175" spans="2:11">
      <c r="B175" s="92"/>
      <c r="C175" s="94"/>
      <c r="D175" s="174"/>
      <c r="E175" s="174"/>
      <c r="F175" s="141"/>
      <c r="H175" s="175"/>
      <c r="I175" s="175"/>
      <c r="J175" s="175"/>
      <c r="K175" s="175"/>
    </row>
    <row r="176" spans="2:11">
      <c r="B176" s="92"/>
      <c r="C176" s="94"/>
      <c r="D176" s="174"/>
      <c r="E176" s="174"/>
      <c r="F176" s="141"/>
      <c r="H176" s="175"/>
      <c r="I176" s="175"/>
      <c r="J176" s="175"/>
      <c r="K176" s="175"/>
    </row>
    <row r="177" spans="2:11">
      <c r="B177" s="92"/>
      <c r="C177" s="94"/>
      <c r="D177" s="174"/>
      <c r="E177" s="174"/>
      <c r="F177" s="141"/>
      <c r="H177" s="175"/>
      <c r="I177" s="175"/>
      <c r="J177" s="175"/>
      <c r="K177" s="175"/>
    </row>
    <row r="178" spans="2:11">
      <c r="B178" s="92"/>
      <c r="C178" s="94"/>
      <c r="D178" s="174"/>
      <c r="E178" s="174"/>
      <c r="F178" s="141"/>
      <c r="H178" s="175"/>
      <c r="I178" s="175"/>
      <c r="J178" s="175"/>
      <c r="K178" s="175"/>
    </row>
    <row r="179" spans="2:11">
      <c r="B179" s="92"/>
      <c r="C179" s="94"/>
      <c r="D179" s="174"/>
      <c r="E179" s="174"/>
      <c r="F179" s="141"/>
      <c r="H179" s="175"/>
      <c r="I179" s="175"/>
      <c r="J179" s="175"/>
      <c r="K179" s="175"/>
    </row>
    <row r="180" spans="2:11">
      <c r="J180" s="110"/>
      <c r="K180" s="110"/>
    </row>
  </sheetData>
  <mergeCells count="15">
    <mergeCell ref="A145:I145"/>
    <mergeCell ref="A146:I146"/>
    <mergeCell ref="A147:I147"/>
    <mergeCell ref="A148:I148"/>
    <mergeCell ref="A149:I149"/>
    <mergeCell ref="A143:I143"/>
    <mergeCell ref="A1:B1"/>
    <mergeCell ref="A3:I3"/>
    <mergeCell ref="A4:A7"/>
    <mergeCell ref="B4:B7"/>
    <mergeCell ref="E4:F4"/>
    <mergeCell ref="H4:I5"/>
    <mergeCell ref="C5:C6"/>
    <mergeCell ref="D5:D6"/>
    <mergeCell ref="E5:E6"/>
  </mergeCells>
  <conditionalFormatting sqref="T8:T142">
    <cfRule type="cellIs" dxfId="59" priority="1" operator="greaterThan">
      <formula>0.1</formula>
    </cfRule>
    <cfRule type="cellIs" dxfId="58" priority="2" operator="greaterThan">
      <formula>1</formula>
    </cfRule>
  </conditionalFormatting>
  <conditionalFormatting sqref="S8:S142">
    <cfRule type="cellIs" dxfId="57" priority="7" operator="greaterThan">
      <formula>0</formula>
    </cfRule>
    <cfRule type="cellIs" dxfId="56" priority="8" operator="greaterThan">
      <formula>1</formula>
    </cfRule>
  </conditionalFormatting>
  <conditionalFormatting sqref="S8:S142">
    <cfRule type="cellIs" dxfId="55" priority="5" operator="greaterThan">
      <formula>0.1</formula>
    </cfRule>
    <cfRule type="cellIs" dxfId="54" priority="6" operator="greaterThan">
      <formula>1</formula>
    </cfRule>
  </conditionalFormatting>
  <conditionalFormatting sqref="T8:T142">
    <cfRule type="cellIs" dxfId="53" priority="3" operator="greaterThan">
      <formula>0</formula>
    </cfRule>
    <cfRule type="cellIs" dxfId="52" priority="4" operator="greaterThan">
      <formula>1</formula>
    </cfRule>
  </conditionalFormatting>
  <pageMargins left="0" right="0" top="0" bottom="0" header="0.31496062992125984" footer="0.39370078740157483"/>
  <pageSetup fitToHeight="10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0"/>
  <sheetViews>
    <sheetView showGridLines="0" zoomScale="145" zoomScaleNormal="145" workbookViewId="0">
      <selection sqref="A1:B1"/>
    </sheetView>
  </sheetViews>
  <sheetFormatPr baseColWidth="10" defaultRowHeight="12"/>
  <cols>
    <col min="1" max="1" width="4.5703125" style="42" customWidth="1"/>
    <col min="2" max="2" width="55.7109375" style="1" customWidth="1"/>
    <col min="3" max="3" width="14" style="52" customWidth="1"/>
    <col min="4" max="6" width="14" style="1" customWidth="1"/>
    <col min="7" max="7" width="0.85546875" style="3" customWidth="1"/>
    <col min="8" max="9" width="13.28515625" style="1" customWidth="1"/>
    <col min="10" max="10" width="18.140625" style="2" customWidth="1"/>
    <col min="11" max="11" width="6.85546875" style="2" customWidth="1"/>
    <col min="12" max="12" width="5.28515625" style="2" customWidth="1"/>
    <col min="13" max="13" width="3.7109375" style="2" customWidth="1"/>
    <col min="14" max="14" width="3.85546875" style="2" customWidth="1"/>
    <col min="15" max="15" width="1.140625" style="2" customWidth="1"/>
    <col min="16" max="17" width="5.140625" style="2" customWidth="1"/>
    <col min="18" max="18" width="1.28515625" style="2" customWidth="1"/>
    <col min="19" max="20" width="12.28515625" style="2" customWidth="1"/>
    <col min="21" max="16384" width="11.42578125" style="2"/>
  </cols>
  <sheetData>
    <row r="1" spans="1:20" s="259" customFormat="1" ht="34.5" customHeight="1">
      <c r="A1" s="312" t="s">
        <v>0</v>
      </c>
      <c r="B1" s="312"/>
      <c r="C1" s="91" t="s">
        <v>101</v>
      </c>
      <c r="D1" s="91"/>
      <c r="E1" s="89"/>
      <c r="F1" s="89"/>
      <c r="G1" s="90"/>
      <c r="H1" s="89"/>
      <c r="I1" s="89"/>
    </row>
    <row r="2" spans="1:20" ht="12.75" customHeight="1">
      <c r="C2" s="1"/>
    </row>
    <row r="3" spans="1:20" s="296" customFormat="1" ht="63" customHeight="1">
      <c r="A3" s="301" t="s">
        <v>717</v>
      </c>
      <c r="B3" s="301"/>
      <c r="C3" s="301"/>
      <c r="D3" s="301"/>
      <c r="E3" s="301"/>
      <c r="F3" s="301"/>
      <c r="G3" s="301"/>
      <c r="H3" s="301"/>
      <c r="I3" s="301"/>
    </row>
    <row r="4" spans="1:20" ht="12.75" customHeight="1">
      <c r="A4" s="318" t="s">
        <v>6</v>
      </c>
      <c r="B4" s="302" t="s">
        <v>37</v>
      </c>
      <c r="C4" s="21"/>
      <c r="D4" s="21"/>
      <c r="E4" s="304" t="s">
        <v>1</v>
      </c>
      <c r="F4" s="304"/>
      <c r="G4" s="20"/>
      <c r="H4" s="302" t="s">
        <v>5</v>
      </c>
      <c r="I4" s="302"/>
    </row>
    <row r="5" spans="1:20" ht="12" customHeight="1">
      <c r="A5" s="318"/>
      <c r="B5" s="302"/>
      <c r="C5" s="305" t="s">
        <v>2</v>
      </c>
      <c r="D5" s="305" t="s">
        <v>737</v>
      </c>
      <c r="E5" s="305" t="s">
        <v>715</v>
      </c>
      <c r="F5" s="87" t="s">
        <v>38</v>
      </c>
      <c r="G5" s="213"/>
      <c r="H5" s="303"/>
      <c r="I5" s="303"/>
    </row>
    <row r="6" spans="1:20" ht="17.25" customHeight="1">
      <c r="A6" s="318"/>
      <c r="B6" s="302"/>
      <c r="C6" s="305"/>
      <c r="D6" s="305"/>
      <c r="E6" s="305"/>
      <c r="F6" s="212" t="s">
        <v>116</v>
      </c>
      <c r="G6" s="212"/>
      <c r="H6" s="213" t="s">
        <v>117</v>
      </c>
      <c r="I6" s="213" t="s">
        <v>4</v>
      </c>
    </row>
    <row r="7" spans="1:20" ht="11.25" customHeight="1">
      <c r="A7" s="319"/>
      <c r="B7" s="303"/>
      <c r="C7" s="27" t="s">
        <v>8</v>
      </c>
      <c r="D7" s="27" t="s">
        <v>9</v>
      </c>
      <c r="E7" s="27" t="s">
        <v>10</v>
      </c>
      <c r="F7" s="28" t="s">
        <v>714</v>
      </c>
      <c r="G7" s="28"/>
      <c r="H7" s="28" t="s">
        <v>112</v>
      </c>
      <c r="I7" s="28" t="s">
        <v>113</v>
      </c>
    </row>
    <row r="8" spans="1:20" ht="12.75" customHeight="1">
      <c r="A8" s="249" t="s">
        <v>115</v>
      </c>
      <c r="B8" s="4"/>
      <c r="C8" s="250">
        <f>SUM(C9,C11,C13,C18,C31,C33,C35,C45,C47,C50)</f>
        <v>53998210870.833191</v>
      </c>
      <c r="D8" s="250">
        <f>SUM(D9,D11,D13,D18,D31,D33,D35,D45,D47,D50)</f>
        <v>53092353775.930733</v>
      </c>
      <c r="E8" s="250">
        <f>SUM(E9,E11,E13,E18,E31,E33,E35,E45,E47,E50)</f>
        <v>13023158606.429625</v>
      </c>
      <c r="F8" s="250">
        <f>SUM(F9,F11,F13,F18,F31,F33,F35,F45,F47,F50)</f>
        <v>12970281271.550928</v>
      </c>
      <c r="G8" s="11"/>
      <c r="H8" s="12">
        <f t="shared" ref="H8:H51" si="0">IFERROR(+F8/D8*100,"n.a.")</f>
        <v>24.429659544367325</v>
      </c>
      <c r="I8" s="12">
        <f t="shared" ref="I8:I51" si="1">IFERROR(+F8/E8*100,"n.a.")</f>
        <v>99.593974576547112</v>
      </c>
      <c r="K8" s="48"/>
      <c r="L8" s="48"/>
      <c r="M8" s="48"/>
      <c r="N8" s="48"/>
      <c r="O8" s="48"/>
      <c r="P8" s="49"/>
      <c r="Q8" s="49"/>
      <c r="R8" s="50"/>
      <c r="S8" s="51"/>
      <c r="T8" s="51"/>
    </row>
    <row r="9" spans="1:20" ht="12.75" customHeight="1">
      <c r="A9" s="329" t="s">
        <v>77</v>
      </c>
      <c r="B9" s="329"/>
      <c r="C9" s="255">
        <f>C10</f>
        <v>154085250</v>
      </c>
      <c r="D9" s="255">
        <f>D10</f>
        <v>154085250</v>
      </c>
      <c r="E9" s="255">
        <f>E10</f>
        <v>17521638.120000005</v>
      </c>
      <c r="F9" s="255">
        <f>F10</f>
        <v>17521638.120000005</v>
      </c>
      <c r="G9" s="256"/>
      <c r="H9" s="257">
        <f t="shared" si="0"/>
        <v>11.371392213076854</v>
      </c>
      <c r="I9" s="257">
        <f t="shared" si="1"/>
        <v>100</v>
      </c>
      <c r="K9" s="48"/>
      <c r="L9" s="48"/>
      <c r="M9" s="48"/>
      <c r="N9" s="48"/>
      <c r="O9" s="48"/>
      <c r="P9" s="49"/>
      <c r="Q9" s="49"/>
      <c r="R9" s="50"/>
      <c r="S9" s="51"/>
      <c r="T9" s="51"/>
    </row>
    <row r="10" spans="1:20" ht="12.75" customHeight="1">
      <c r="A10" s="242"/>
      <c r="B10" s="242" t="s">
        <v>713</v>
      </c>
      <c r="C10" s="252">
        <v>154085250</v>
      </c>
      <c r="D10" s="252">
        <v>154085250</v>
      </c>
      <c r="E10" s="252">
        <v>17521638.120000005</v>
      </c>
      <c r="F10" s="252">
        <v>17521638.120000005</v>
      </c>
      <c r="G10" s="11"/>
      <c r="H10" s="14">
        <f t="shared" si="0"/>
        <v>11.371392213076854</v>
      </c>
      <c r="I10" s="14">
        <f t="shared" si="1"/>
        <v>100</v>
      </c>
      <c r="K10" s="48"/>
      <c r="L10" s="48"/>
      <c r="M10" s="48"/>
      <c r="N10" s="48"/>
      <c r="O10" s="48"/>
      <c r="P10" s="49"/>
      <c r="Q10" s="49"/>
      <c r="R10" s="50"/>
      <c r="S10" s="51"/>
      <c r="T10" s="51"/>
    </row>
    <row r="11" spans="1:20" ht="12.75" customHeight="1">
      <c r="A11" s="329" t="s">
        <v>383</v>
      </c>
      <c r="B11" s="329"/>
      <c r="C11" s="255">
        <f>C12</f>
        <v>226108500</v>
      </c>
      <c r="D11" s="255">
        <f>D12</f>
        <v>384298611.27999997</v>
      </c>
      <c r="E11" s="255">
        <f>E12</f>
        <v>236613011.28</v>
      </c>
      <c r="F11" s="255">
        <f>F12</f>
        <v>233694132.08000001</v>
      </c>
      <c r="G11" s="256"/>
      <c r="H11" s="257">
        <f t="shared" si="0"/>
        <v>60.810558565805081</v>
      </c>
      <c r="I11" s="257">
        <f t="shared" si="1"/>
        <v>98.76639108550718</v>
      </c>
      <c r="K11" s="48"/>
      <c r="L11" s="48"/>
      <c r="M11" s="48"/>
      <c r="N11" s="48"/>
      <c r="O11" s="48"/>
      <c r="P11" s="49"/>
      <c r="Q11" s="49"/>
      <c r="R11" s="50"/>
      <c r="S11" s="51"/>
      <c r="T11" s="51"/>
    </row>
    <row r="12" spans="1:20" s="1" customFormat="1" ht="12.75" customHeight="1">
      <c r="A12" s="239"/>
      <c r="B12" s="238" t="s">
        <v>693</v>
      </c>
      <c r="C12" s="252">
        <v>226108500</v>
      </c>
      <c r="D12" s="252">
        <v>384298611.27999997</v>
      </c>
      <c r="E12" s="252">
        <v>236613011.28</v>
      </c>
      <c r="F12" s="252">
        <v>233694132.08000001</v>
      </c>
      <c r="G12" s="11"/>
      <c r="H12" s="14">
        <f t="shared" si="0"/>
        <v>60.810558565805081</v>
      </c>
      <c r="I12" s="14">
        <f t="shared" si="1"/>
        <v>98.76639108550718</v>
      </c>
      <c r="J12" s="2"/>
      <c r="K12" s="48"/>
      <c r="L12" s="48"/>
      <c r="M12" s="48"/>
      <c r="N12" s="48"/>
      <c r="O12" s="48"/>
      <c r="P12" s="49"/>
      <c r="Q12" s="49"/>
      <c r="R12" s="50"/>
      <c r="S12" s="51"/>
      <c r="T12" s="51"/>
    </row>
    <row r="13" spans="1:20" ht="12.75" customHeight="1">
      <c r="A13" s="329" t="s">
        <v>690</v>
      </c>
      <c r="B13" s="329"/>
      <c r="C13" s="255">
        <f>SUM(C14:C17)</f>
        <v>1749245841.4482906</v>
      </c>
      <c r="D13" s="255">
        <f>SUM(D14:D17)</f>
        <v>1659067332.8951285</v>
      </c>
      <c r="E13" s="255">
        <f>SUM(E14:E17)</f>
        <v>91251563.072752014</v>
      </c>
      <c r="F13" s="255">
        <f>SUM(F14:F17)</f>
        <v>91251563.072752014</v>
      </c>
      <c r="G13" s="256"/>
      <c r="H13" s="257">
        <f t="shared" si="0"/>
        <v>5.5001723717575075</v>
      </c>
      <c r="I13" s="257">
        <f t="shared" si="1"/>
        <v>100</v>
      </c>
      <c r="K13" s="48"/>
      <c r="L13" s="48"/>
      <c r="M13" s="48"/>
      <c r="N13" s="48"/>
      <c r="O13" s="48"/>
      <c r="P13" s="49"/>
      <c r="Q13" s="49"/>
      <c r="R13" s="50"/>
      <c r="S13" s="51"/>
      <c r="T13" s="51"/>
    </row>
    <row r="14" spans="1:20" s="1" customFormat="1" ht="12.75" customHeight="1">
      <c r="A14" s="239"/>
      <c r="B14" s="238" t="s">
        <v>712</v>
      </c>
      <c r="C14" s="252">
        <v>10000000.057799401</v>
      </c>
      <c r="D14" s="252">
        <v>5744150.1077993996</v>
      </c>
      <c r="E14" s="252">
        <v>0</v>
      </c>
      <c r="F14" s="252">
        <v>0</v>
      </c>
      <c r="G14" s="11"/>
      <c r="H14" s="14">
        <f t="shared" si="0"/>
        <v>0</v>
      </c>
      <c r="I14" s="14" t="str">
        <f t="shared" si="1"/>
        <v>n.a.</v>
      </c>
      <c r="J14" s="2"/>
      <c r="K14" s="48"/>
      <c r="L14" s="48"/>
      <c r="M14" s="48"/>
      <c r="N14" s="48"/>
      <c r="O14" s="48"/>
      <c r="P14" s="49"/>
      <c r="Q14" s="49"/>
      <c r="R14" s="50"/>
      <c r="S14" s="51"/>
      <c r="T14" s="51"/>
    </row>
    <row r="15" spans="1:20" s="1" customFormat="1" ht="12.75" customHeight="1">
      <c r="A15" s="239"/>
      <c r="B15" s="238" t="s">
        <v>588</v>
      </c>
      <c r="C15" s="252">
        <v>1092867267.9304912</v>
      </c>
      <c r="D15" s="252">
        <v>1084465891.6611292</v>
      </c>
      <c r="E15" s="252">
        <v>91251563.072752014</v>
      </c>
      <c r="F15" s="252">
        <v>91251563.072752014</v>
      </c>
      <c r="G15" s="11"/>
      <c r="H15" s="14">
        <f t="shared" si="0"/>
        <v>8.41442444381331</v>
      </c>
      <c r="I15" s="14">
        <f t="shared" si="1"/>
        <v>100</v>
      </c>
      <c r="J15" s="2"/>
      <c r="K15" s="48"/>
      <c r="L15" s="48"/>
      <c r="M15" s="48"/>
      <c r="N15" s="48"/>
      <c r="O15" s="48"/>
      <c r="P15" s="49"/>
      <c r="Q15" s="49"/>
      <c r="R15" s="50"/>
      <c r="S15" s="51"/>
      <c r="T15" s="51"/>
    </row>
    <row r="16" spans="1:20" s="1" customFormat="1" ht="12.75" customHeight="1">
      <c r="A16" s="239"/>
      <c r="B16" s="238" t="s">
        <v>488</v>
      </c>
      <c r="C16" s="252">
        <v>350000000</v>
      </c>
      <c r="D16" s="252">
        <v>349999999.99999994</v>
      </c>
      <c r="E16" s="252">
        <v>0</v>
      </c>
      <c r="F16" s="252">
        <v>0</v>
      </c>
      <c r="G16" s="11"/>
      <c r="H16" s="14">
        <f t="shared" si="0"/>
        <v>0</v>
      </c>
      <c r="I16" s="14" t="str">
        <f t="shared" si="1"/>
        <v>n.a.</v>
      </c>
      <c r="J16" s="2"/>
      <c r="K16" s="48"/>
      <c r="L16" s="48"/>
      <c r="M16" s="48"/>
      <c r="N16" s="48"/>
      <c r="O16" s="48"/>
      <c r="P16" s="49"/>
      <c r="Q16" s="49"/>
      <c r="R16" s="50"/>
      <c r="S16" s="51"/>
      <c r="T16" s="51"/>
    </row>
    <row r="17" spans="1:20" s="1" customFormat="1" ht="12.75" customHeight="1">
      <c r="A17" s="239"/>
      <c r="B17" s="238" t="s">
        <v>711</v>
      </c>
      <c r="C17" s="252">
        <v>296378573.46000004</v>
      </c>
      <c r="D17" s="252">
        <v>218857291.12620005</v>
      </c>
      <c r="E17" s="252">
        <v>0</v>
      </c>
      <c r="F17" s="252">
        <v>0</v>
      </c>
      <c r="G17" s="11"/>
      <c r="H17" s="14">
        <f t="shared" si="0"/>
        <v>0</v>
      </c>
      <c r="I17" s="14" t="str">
        <f t="shared" si="1"/>
        <v>n.a.</v>
      </c>
      <c r="J17" s="2"/>
      <c r="K17" s="48"/>
      <c r="L17" s="48"/>
      <c r="M17" s="48"/>
      <c r="N17" s="48"/>
      <c r="O17" s="48"/>
      <c r="P17" s="49"/>
      <c r="Q17" s="49"/>
      <c r="R17" s="50"/>
      <c r="S17" s="51"/>
      <c r="T17" s="51"/>
    </row>
    <row r="18" spans="1:20" ht="12.75" customHeight="1">
      <c r="A18" s="329" t="s">
        <v>710</v>
      </c>
      <c r="B18" s="329"/>
      <c r="C18" s="255">
        <f>SUM(C19:C30)</f>
        <v>6837574581.7950001</v>
      </c>
      <c r="D18" s="255">
        <f>SUM(D19:D30)</f>
        <v>5764658858.0150003</v>
      </c>
      <c r="E18" s="255">
        <f>SUM(E19:E30)</f>
        <v>887240785.8599323</v>
      </c>
      <c r="F18" s="255">
        <f>SUM(F19:F30)</f>
        <v>860248067.54513228</v>
      </c>
      <c r="G18" s="258">
        <f>SUM(G19:G30)</f>
        <v>0</v>
      </c>
      <c r="H18" s="257">
        <f t="shared" si="0"/>
        <v>14.922792288897902</v>
      </c>
      <c r="I18" s="257">
        <f t="shared" si="1"/>
        <v>96.957678372659785</v>
      </c>
      <c r="K18" s="48"/>
      <c r="L18" s="48"/>
      <c r="M18" s="48"/>
      <c r="N18" s="48"/>
      <c r="O18" s="48"/>
      <c r="P18" s="49"/>
      <c r="Q18" s="49"/>
      <c r="R18" s="50"/>
      <c r="S18" s="51"/>
      <c r="T18" s="51"/>
    </row>
    <row r="19" spans="1:20" s="1" customFormat="1" ht="12.75" customHeight="1">
      <c r="A19" s="240"/>
      <c r="B19" s="238" t="s">
        <v>674</v>
      </c>
      <c r="C19" s="252">
        <v>289682464</v>
      </c>
      <c r="D19" s="252">
        <v>239682464</v>
      </c>
      <c r="E19" s="252">
        <v>3442685.35</v>
      </c>
      <c r="F19" s="252">
        <v>1734382.96</v>
      </c>
      <c r="G19" s="11"/>
      <c r="H19" s="14">
        <f t="shared" si="0"/>
        <v>0.72361696014607058</v>
      </c>
      <c r="I19" s="14">
        <f t="shared" si="1"/>
        <v>50.378782365341635</v>
      </c>
      <c r="J19" s="2"/>
      <c r="K19" s="48"/>
      <c r="L19" s="48"/>
      <c r="M19" s="48"/>
      <c r="N19" s="48"/>
      <c r="O19" s="48"/>
      <c r="P19" s="49"/>
      <c r="Q19" s="49"/>
      <c r="R19" s="50"/>
      <c r="S19" s="51"/>
      <c r="T19" s="51"/>
    </row>
    <row r="20" spans="1:20" s="1" customFormat="1" ht="12.75" customHeight="1">
      <c r="A20" s="240"/>
      <c r="B20" s="238" t="s">
        <v>709</v>
      </c>
      <c r="C20" s="252">
        <v>553671834</v>
      </c>
      <c r="D20" s="252">
        <v>530404688.99999994</v>
      </c>
      <c r="E20" s="252">
        <v>90834288.640000015</v>
      </c>
      <c r="F20" s="252">
        <v>84362375.670000017</v>
      </c>
      <c r="G20" s="11"/>
      <c r="H20" s="14">
        <f t="shared" si="0"/>
        <v>15.905284666516216</v>
      </c>
      <c r="I20" s="14">
        <f t="shared" si="1"/>
        <v>92.875033132422189</v>
      </c>
      <c r="J20" s="2"/>
      <c r="K20" s="48"/>
      <c r="L20" s="48"/>
      <c r="M20" s="48"/>
      <c r="N20" s="48"/>
      <c r="O20" s="48"/>
      <c r="P20" s="49"/>
      <c r="Q20" s="49"/>
      <c r="R20" s="50"/>
      <c r="S20" s="51"/>
      <c r="T20" s="51"/>
    </row>
    <row r="21" spans="1:20" s="1" customFormat="1" ht="12.75" customHeight="1">
      <c r="A21" s="240"/>
      <c r="B21" s="238" t="s">
        <v>673</v>
      </c>
      <c r="C21" s="252">
        <v>87060035</v>
      </c>
      <c r="D21" s="252">
        <v>83021910.379999995</v>
      </c>
      <c r="E21" s="252">
        <v>18384697.900000002</v>
      </c>
      <c r="F21" s="252">
        <v>18139002.18</v>
      </c>
      <c r="G21" s="11"/>
      <c r="H21" s="14">
        <f t="shared" si="0"/>
        <v>21.848451929106286</v>
      </c>
      <c r="I21" s="14">
        <f t="shared" si="1"/>
        <v>98.663585763897686</v>
      </c>
      <c r="J21" s="2"/>
      <c r="K21" s="48"/>
      <c r="L21" s="48"/>
      <c r="M21" s="48"/>
      <c r="N21" s="48"/>
      <c r="O21" s="48"/>
      <c r="P21" s="49"/>
      <c r="Q21" s="49"/>
      <c r="R21" s="50"/>
      <c r="S21" s="51"/>
      <c r="T21" s="51"/>
    </row>
    <row r="22" spans="1:20" s="1" customFormat="1" ht="12.75" customHeight="1">
      <c r="A22" s="240"/>
      <c r="B22" s="238" t="s">
        <v>708</v>
      </c>
      <c r="C22" s="252">
        <v>1079846729.0150001</v>
      </c>
      <c r="D22" s="252">
        <v>1047810845.8549999</v>
      </c>
      <c r="E22" s="252">
        <v>220510701.90313268</v>
      </c>
      <c r="F22" s="252">
        <v>220248848.29313266</v>
      </c>
      <c r="G22" s="11"/>
      <c r="H22" s="14">
        <f t="shared" si="0"/>
        <v>21.019905373608964</v>
      </c>
      <c r="I22" s="14">
        <f t="shared" si="1"/>
        <v>99.881251291778554</v>
      </c>
      <c r="J22" s="2"/>
      <c r="K22" s="48"/>
      <c r="L22" s="48"/>
      <c r="M22" s="48"/>
      <c r="N22" s="48"/>
      <c r="O22" s="48"/>
      <c r="P22" s="49"/>
      <c r="Q22" s="49"/>
      <c r="R22" s="50"/>
      <c r="S22" s="51"/>
      <c r="T22" s="51"/>
    </row>
    <row r="23" spans="1:20" s="1" customFormat="1" ht="12.75" customHeight="1">
      <c r="A23" s="240"/>
      <c r="B23" s="238" t="s">
        <v>486</v>
      </c>
      <c r="C23" s="252">
        <v>102287402</v>
      </c>
      <c r="D23" s="252">
        <v>102287402</v>
      </c>
      <c r="E23" s="252">
        <v>17115410.199999999</v>
      </c>
      <c r="F23" s="252">
        <v>17114731.539999999</v>
      </c>
      <c r="G23" s="11"/>
      <c r="H23" s="14">
        <f t="shared" si="0"/>
        <v>16.732003360492037</v>
      </c>
      <c r="I23" s="14">
        <f t="shared" si="1"/>
        <v>99.996034801432927</v>
      </c>
      <c r="J23" s="2"/>
      <c r="K23" s="48"/>
      <c r="L23" s="48"/>
      <c r="M23" s="48"/>
      <c r="N23" s="48"/>
      <c r="O23" s="48"/>
      <c r="P23" s="49"/>
      <c r="Q23" s="49"/>
      <c r="R23" s="50"/>
      <c r="S23" s="51"/>
      <c r="T23" s="51"/>
    </row>
    <row r="24" spans="1:20" s="1" customFormat="1" ht="12.75" customHeight="1">
      <c r="A24" s="240"/>
      <c r="B24" s="238" t="s">
        <v>736</v>
      </c>
      <c r="C24" s="252">
        <v>425009028</v>
      </c>
      <c r="D24" s="252">
        <v>415828668</v>
      </c>
      <c r="E24" s="252">
        <v>29125844.23</v>
      </c>
      <c r="F24" s="252">
        <v>28739372.520000003</v>
      </c>
      <c r="G24" s="11"/>
      <c r="H24" s="14">
        <f t="shared" si="0"/>
        <v>6.9113494887755076</v>
      </c>
      <c r="I24" s="14">
        <f t="shared" si="1"/>
        <v>98.67309696862992</v>
      </c>
      <c r="J24" s="2"/>
      <c r="K24" s="48"/>
      <c r="L24" s="48"/>
      <c r="M24" s="48"/>
      <c r="N24" s="48"/>
      <c r="O24" s="48"/>
      <c r="P24" s="49"/>
      <c r="Q24" s="49"/>
      <c r="R24" s="50"/>
      <c r="S24" s="51"/>
      <c r="T24" s="51"/>
    </row>
    <row r="25" spans="1:20" s="1" customFormat="1" ht="12.75" customHeight="1">
      <c r="A25" s="240"/>
      <c r="B25" s="238" t="s">
        <v>671</v>
      </c>
      <c r="C25" s="252">
        <v>41759342</v>
      </c>
      <c r="D25" s="252">
        <v>42114041</v>
      </c>
      <c r="E25" s="252">
        <v>2278780.5699999998</v>
      </c>
      <c r="F25" s="252">
        <v>896712.31</v>
      </c>
      <c r="G25" s="11"/>
      <c r="H25" s="14">
        <f t="shared" si="0"/>
        <v>2.1292478439672888</v>
      </c>
      <c r="I25" s="14">
        <f t="shared" si="1"/>
        <v>39.350533430254764</v>
      </c>
      <c r="J25" s="2"/>
      <c r="K25" s="48"/>
      <c r="L25" s="48"/>
      <c r="M25" s="48"/>
      <c r="N25" s="48"/>
      <c r="O25" s="48"/>
      <c r="P25" s="49"/>
      <c r="Q25" s="49"/>
      <c r="R25" s="50"/>
      <c r="S25" s="51"/>
      <c r="T25" s="51"/>
    </row>
    <row r="26" spans="1:20" s="1" customFormat="1" ht="12.75" customHeight="1">
      <c r="A26" s="240"/>
      <c r="B26" s="238" t="s">
        <v>707</v>
      </c>
      <c r="C26" s="252">
        <v>126150811</v>
      </c>
      <c r="D26" s="252">
        <v>126150811</v>
      </c>
      <c r="E26" s="252">
        <v>1934106.4100000001</v>
      </c>
      <c r="F26" s="252">
        <v>438045.15</v>
      </c>
      <c r="G26" s="11"/>
      <c r="H26" s="14">
        <f t="shared" si="0"/>
        <v>0.34723926586567883</v>
      </c>
      <c r="I26" s="14">
        <f t="shared" si="1"/>
        <v>22.648451384843916</v>
      </c>
      <c r="J26" s="2"/>
      <c r="K26" s="48"/>
      <c r="L26" s="48"/>
      <c r="M26" s="48"/>
      <c r="N26" s="48"/>
      <c r="O26" s="48"/>
      <c r="P26" s="49"/>
      <c r="Q26" s="49"/>
      <c r="R26" s="50"/>
      <c r="S26" s="51"/>
      <c r="T26" s="51"/>
    </row>
    <row r="27" spans="1:20" s="1" customFormat="1" ht="12.75" customHeight="1">
      <c r="A27" s="240"/>
      <c r="B27" s="238" t="s">
        <v>30</v>
      </c>
      <c r="C27" s="252">
        <v>224226130</v>
      </c>
      <c r="D27" s="252">
        <v>164226130.00000003</v>
      </c>
      <c r="E27" s="252">
        <v>31281428.73</v>
      </c>
      <c r="F27" s="252">
        <v>28735041.139999997</v>
      </c>
      <c r="G27" s="11"/>
      <c r="H27" s="14">
        <f t="shared" si="0"/>
        <v>17.497240627907381</v>
      </c>
      <c r="I27" s="14">
        <f t="shared" si="1"/>
        <v>91.859746522517611</v>
      </c>
      <c r="J27" s="2"/>
      <c r="K27" s="48"/>
      <c r="L27" s="48"/>
      <c r="M27" s="48"/>
      <c r="N27" s="48"/>
      <c r="O27" s="48"/>
      <c r="P27" s="49"/>
      <c r="Q27" s="49"/>
      <c r="R27" s="50"/>
      <c r="S27" s="51"/>
      <c r="T27" s="51"/>
    </row>
    <row r="28" spans="1:20" s="1" customFormat="1" ht="12.75" customHeight="1">
      <c r="A28" s="240"/>
      <c r="B28" s="238" t="s">
        <v>88</v>
      </c>
      <c r="C28" s="252">
        <v>397318773.77999997</v>
      </c>
      <c r="D28" s="252">
        <v>390594693.78000021</v>
      </c>
      <c r="E28" s="252">
        <v>197681032.39679959</v>
      </c>
      <c r="F28" s="252">
        <v>197355727.69199961</v>
      </c>
      <c r="G28" s="11"/>
      <c r="H28" s="14">
        <f t="shared" si="0"/>
        <v>50.526986370982009</v>
      </c>
      <c r="I28" s="14">
        <f t="shared" si="1"/>
        <v>99.835439596376148</v>
      </c>
      <c r="J28" s="2"/>
      <c r="K28" s="48"/>
      <c r="L28" s="48"/>
      <c r="M28" s="48"/>
      <c r="N28" s="48"/>
      <c r="O28" s="48"/>
      <c r="P28" s="49"/>
      <c r="Q28" s="49"/>
      <c r="R28" s="50"/>
      <c r="S28" s="51"/>
      <c r="T28" s="51"/>
    </row>
    <row r="29" spans="1:20" s="1" customFormat="1" ht="12.75" customHeight="1">
      <c r="A29" s="240"/>
      <c r="B29" s="238" t="s">
        <v>664</v>
      </c>
      <c r="C29" s="252">
        <v>2685844078</v>
      </c>
      <c r="D29" s="252">
        <v>1797844078.0000002</v>
      </c>
      <c r="E29" s="252">
        <v>99708603.430000007</v>
      </c>
      <c r="F29" s="252">
        <v>99708603.430000007</v>
      </c>
      <c r="G29" s="11"/>
      <c r="H29" s="14">
        <f t="shared" si="0"/>
        <v>5.5460095038341803</v>
      </c>
      <c r="I29" s="14">
        <f t="shared" si="1"/>
        <v>100</v>
      </c>
      <c r="J29" s="2"/>
      <c r="K29" s="48"/>
      <c r="L29" s="48"/>
      <c r="M29" s="48"/>
      <c r="N29" s="48"/>
      <c r="O29" s="48"/>
      <c r="P29" s="49"/>
      <c r="Q29" s="49"/>
      <c r="R29" s="50"/>
      <c r="S29" s="51"/>
      <c r="T29" s="51"/>
    </row>
    <row r="30" spans="1:20" s="1" customFormat="1" ht="12.75" customHeight="1">
      <c r="A30" s="240"/>
      <c r="B30" s="238" t="s">
        <v>663</v>
      </c>
      <c r="C30" s="252">
        <v>824717955</v>
      </c>
      <c r="D30" s="252">
        <v>824693124.99999988</v>
      </c>
      <c r="E30" s="252">
        <v>174943206.09999999</v>
      </c>
      <c r="F30" s="252">
        <v>162775224.66</v>
      </c>
      <c r="G30" s="11"/>
      <c r="H30" s="14">
        <f t="shared" si="0"/>
        <v>19.737672077719822</v>
      </c>
      <c r="I30" s="14">
        <f t="shared" si="1"/>
        <v>93.044610470300512</v>
      </c>
      <c r="J30" s="2"/>
      <c r="K30" s="48"/>
      <c r="L30" s="48"/>
      <c r="M30" s="48"/>
      <c r="N30" s="48"/>
      <c r="O30" s="48"/>
      <c r="P30" s="49"/>
      <c r="Q30" s="49"/>
      <c r="R30" s="50"/>
      <c r="S30" s="51"/>
      <c r="T30" s="51"/>
    </row>
    <row r="31" spans="1:20" ht="12.75" customHeight="1">
      <c r="A31" s="329" t="s">
        <v>706</v>
      </c>
      <c r="B31" s="329"/>
      <c r="C31" s="255">
        <f>C32</f>
        <v>24202720</v>
      </c>
      <c r="D31" s="255">
        <f>D32</f>
        <v>28218623.890000004</v>
      </c>
      <c r="E31" s="255">
        <f>E32</f>
        <v>6337652.6199999992</v>
      </c>
      <c r="F31" s="255">
        <f>F32</f>
        <v>6322718.0599999987</v>
      </c>
      <c r="G31" s="256"/>
      <c r="H31" s="257">
        <f t="shared" si="0"/>
        <v>22.406188496812621</v>
      </c>
      <c r="I31" s="257">
        <f t="shared" si="1"/>
        <v>99.764351868184278</v>
      </c>
      <c r="K31" s="48"/>
      <c r="L31" s="48"/>
      <c r="M31" s="48"/>
      <c r="N31" s="48"/>
      <c r="O31" s="48"/>
      <c r="P31" s="49"/>
      <c r="Q31" s="49"/>
      <c r="R31" s="50"/>
      <c r="S31" s="51"/>
      <c r="T31" s="51"/>
    </row>
    <row r="32" spans="1:20" s="1" customFormat="1" ht="12.75" customHeight="1">
      <c r="A32" s="240"/>
      <c r="B32" s="238" t="s">
        <v>614</v>
      </c>
      <c r="C32" s="252">
        <v>24202720</v>
      </c>
      <c r="D32" s="252">
        <v>28218623.890000004</v>
      </c>
      <c r="E32" s="252">
        <v>6337652.6199999992</v>
      </c>
      <c r="F32" s="252">
        <v>6322718.0599999987</v>
      </c>
      <c r="G32" s="11"/>
      <c r="H32" s="14">
        <f t="shared" si="0"/>
        <v>22.406188496812621</v>
      </c>
      <c r="I32" s="14">
        <f t="shared" si="1"/>
        <v>99.764351868184278</v>
      </c>
      <c r="J32" s="2"/>
      <c r="K32" s="48"/>
      <c r="L32" s="48"/>
      <c r="M32" s="48"/>
      <c r="N32" s="48"/>
      <c r="O32" s="48"/>
      <c r="P32" s="49"/>
      <c r="Q32" s="49"/>
      <c r="R32" s="50"/>
      <c r="S32" s="51"/>
      <c r="T32" s="51"/>
    </row>
    <row r="33" spans="1:20" ht="12.75" customHeight="1">
      <c r="A33" s="329" t="s">
        <v>20</v>
      </c>
      <c r="B33" s="329"/>
      <c r="C33" s="255">
        <f>C34</f>
        <v>334402195.77990103</v>
      </c>
      <c r="D33" s="255">
        <f>D34</f>
        <v>334402195.77990103</v>
      </c>
      <c r="E33" s="255">
        <f>E34</f>
        <v>102784070.78694408</v>
      </c>
      <c r="F33" s="255">
        <f>F34</f>
        <v>101665447.12304379</v>
      </c>
      <c r="G33" s="256"/>
      <c r="H33" s="257">
        <f t="shared" si="0"/>
        <v>30.402146997251954</v>
      </c>
      <c r="I33" s="257">
        <f t="shared" si="1"/>
        <v>98.911676045387395</v>
      </c>
      <c r="K33" s="48"/>
      <c r="L33" s="48"/>
      <c r="M33" s="48"/>
      <c r="N33" s="48"/>
      <c r="O33" s="48"/>
      <c r="P33" s="49"/>
      <c r="Q33" s="49"/>
      <c r="R33" s="50"/>
      <c r="S33" s="51"/>
      <c r="T33" s="51"/>
    </row>
    <row r="34" spans="1:20" s="1" customFormat="1" ht="12.75" customHeight="1">
      <c r="A34" s="240"/>
      <c r="B34" s="238" t="s">
        <v>705</v>
      </c>
      <c r="C34" s="252">
        <v>334402195.77990103</v>
      </c>
      <c r="D34" s="252">
        <v>334402195.77990103</v>
      </c>
      <c r="E34" s="252">
        <v>102784070.78694408</v>
      </c>
      <c r="F34" s="252">
        <v>101665447.12304379</v>
      </c>
      <c r="G34" s="11"/>
      <c r="H34" s="14">
        <f t="shared" si="0"/>
        <v>30.402146997251954</v>
      </c>
      <c r="I34" s="14">
        <f t="shared" si="1"/>
        <v>98.911676045387395</v>
      </c>
      <c r="J34" s="2"/>
      <c r="K34" s="48"/>
      <c r="L34" s="48"/>
      <c r="M34" s="48"/>
      <c r="N34" s="48"/>
      <c r="O34" s="48"/>
      <c r="P34" s="49"/>
      <c r="Q34" s="49"/>
      <c r="R34" s="50"/>
      <c r="S34" s="51"/>
      <c r="T34" s="51"/>
    </row>
    <row r="35" spans="1:20" ht="12.75" customHeight="1">
      <c r="A35" s="329" t="s">
        <v>25</v>
      </c>
      <c r="B35" s="329"/>
      <c r="C35" s="255">
        <f>SUM(C36:C44)</f>
        <v>44017179840.809998</v>
      </c>
      <c r="D35" s="255">
        <f>SUM(D36:D44)</f>
        <v>44112327388.180702</v>
      </c>
      <c r="E35" s="255">
        <f>SUM(E36:E44)</f>
        <v>11667210871.799997</v>
      </c>
      <c r="F35" s="255">
        <f>SUM(F36:F44)</f>
        <v>11649691413.679998</v>
      </c>
      <c r="G35" s="256"/>
      <c r="H35" s="257">
        <f t="shared" si="0"/>
        <v>26.409151598746465</v>
      </c>
      <c r="I35" s="257">
        <f t="shared" si="1"/>
        <v>99.849840220490535</v>
      </c>
      <c r="K35" s="48"/>
      <c r="L35" s="48"/>
      <c r="M35" s="48"/>
      <c r="N35" s="48"/>
      <c r="O35" s="48"/>
      <c r="P35" s="49"/>
      <c r="Q35" s="49"/>
      <c r="R35" s="50"/>
      <c r="S35" s="51"/>
      <c r="T35" s="51"/>
    </row>
    <row r="36" spans="1:20" s="1" customFormat="1" ht="12.75" customHeight="1">
      <c r="A36" s="239"/>
      <c r="B36" s="238" t="s">
        <v>610</v>
      </c>
      <c r="C36" s="252">
        <v>256070013</v>
      </c>
      <c r="D36" s="252">
        <v>256070013</v>
      </c>
      <c r="E36" s="252">
        <v>20684225.289999995</v>
      </c>
      <c r="F36" s="252">
        <v>20630337.289999995</v>
      </c>
      <c r="G36" s="11"/>
      <c r="H36" s="14">
        <f t="shared" si="0"/>
        <v>8.0565221395134596</v>
      </c>
      <c r="I36" s="14">
        <f t="shared" si="1"/>
        <v>99.739472959492218</v>
      </c>
      <c r="J36" s="2"/>
      <c r="K36" s="48"/>
      <c r="L36" s="48"/>
      <c r="M36" s="48"/>
      <c r="N36" s="48"/>
      <c r="O36" s="48"/>
      <c r="P36" s="49"/>
      <c r="Q36" s="49"/>
      <c r="R36" s="50"/>
      <c r="S36" s="51"/>
      <c r="T36" s="51"/>
    </row>
    <row r="37" spans="1:20" s="1" customFormat="1" ht="12.75" customHeight="1">
      <c r="A37" s="239"/>
      <c r="B37" s="238" t="s">
        <v>704</v>
      </c>
      <c r="C37" s="252">
        <v>56397690</v>
      </c>
      <c r="D37" s="252">
        <v>56397690</v>
      </c>
      <c r="E37" s="252">
        <v>5174956.1599999992</v>
      </c>
      <c r="F37" s="252">
        <v>4855551.38</v>
      </c>
      <c r="G37" s="11"/>
      <c r="H37" s="14">
        <f t="shared" si="0"/>
        <v>8.609486275058428</v>
      </c>
      <c r="I37" s="14">
        <f t="shared" si="1"/>
        <v>93.827874669376925</v>
      </c>
      <c r="J37" s="2"/>
      <c r="K37" s="48"/>
      <c r="L37" s="48"/>
      <c r="M37" s="48"/>
      <c r="N37" s="48"/>
      <c r="O37" s="48"/>
      <c r="P37" s="49"/>
      <c r="Q37" s="49"/>
      <c r="R37" s="50"/>
      <c r="S37" s="51"/>
      <c r="T37" s="51"/>
    </row>
    <row r="38" spans="1:20" s="1" customFormat="1" ht="17.25" customHeight="1">
      <c r="A38" s="239"/>
      <c r="B38" s="238" t="s">
        <v>72</v>
      </c>
      <c r="C38" s="252">
        <v>37986051985</v>
      </c>
      <c r="D38" s="252">
        <v>38061076412.050003</v>
      </c>
      <c r="E38" s="252">
        <v>9900380430.6399994</v>
      </c>
      <c r="F38" s="252">
        <v>9900380430.6399994</v>
      </c>
      <c r="G38" s="11"/>
      <c r="H38" s="14">
        <f t="shared" si="0"/>
        <v>26.01182458283175</v>
      </c>
      <c r="I38" s="14">
        <f t="shared" si="1"/>
        <v>100</v>
      </c>
      <c r="J38" s="2"/>
      <c r="K38" s="48"/>
      <c r="L38" s="48"/>
      <c r="M38" s="48"/>
      <c r="N38" s="48"/>
      <c r="O38" s="48"/>
      <c r="P38" s="49"/>
      <c r="Q38" s="49"/>
      <c r="R38" s="50"/>
      <c r="S38" s="51"/>
      <c r="T38" s="51"/>
    </row>
    <row r="39" spans="1:20" s="1" customFormat="1" ht="12.75" customHeight="1">
      <c r="A39" s="239"/>
      <c r="B39" s="238" t="s">
        <v>439</v>
      </c>
      <c r="C39" s="252">
        <v>215023475</v>
      </c>
      <c r="D39" s="252">
        <v>215023475</v>
      </c>
      <c r="E39" s="252">
        <v>56014616.560000002</v>
      </c>
      <c r="F39" s="252">
        <v>56014616.560000002</v>
      </c>
      <c r="G39" s="11"/>
      <c r="H39" s="14">
        <f t="shared" si="0"/>
        <v>26.050465680549532</v>
      </c>
      <c r="I39" s="14">
        <f t="shared" si="1"/>
        <v>100</v>
      </c>
      <c r="J39" s="2"/>
      <c r="K39" s="48"/>
      <c r="L39" s="48"/>
      <c r="M39" s="48"/>
      <c r="N39" s="48"/>
      <c r="O39" s="48"/>
      <c r="P39" s="49"/>
      <c r="Q39" s="49"/>
      <c r="R39" s="50"/>
      <c r="S39" s="51"/>
      <c r="T39" s="51"/>
    </row>
    <row r="40" spans="1:20" s="1" customFormat="1" ht="12.75" customHeight="1">
      <c r="A40" s="239"/>
      <c r="B40" s="238" t="s">
        <v>658</v>
      </c>
      <c r="C40" s="252">
        <v>289309265.55999994</v>
      </c>
      <c r="D40" s="252">
        <v>290159274.36119998</v>
      </c>
      <c r="E40" s="252">
        <v>10618863.560000001</v>
      </c>
      <c r="F40" s="252">
        <v>10513762.76</v>
      </c>
      <c r="G40" s="11"/>
      <c r="H40" s="14">
        <f t="shared" si="0"/>
        <v>3.6234453588108013</v>
      </c>
      <c r="I40" s="14">
        <f t="shared" si="1"/>
        <v>99.010244369313654</v>
      </c>
      <c r="J40" s="2"/>
      <c r="K40" s="48"/>
      <c r="L40" s="48"/>
      <c r="M40" s="48"/>
      <c r="N40" s="48"/>
      <c r="O40" s="48"/>
      <c r="P40" s="49"/>
      <c r="Q40" s="49"/>
      <c r="R40" s="50"/>
      <c r="S40" s="51"/>
      <c r="T40" s="51"/>
    </row>
    <row r="41" spans="1:20" s="1" customFormat="1" ht="12.75" customHeight="1">
      <c r="A41" s="239"/>
      <c r="B41" s="238" t="s">
        <v>29</v>
      </c>
      <c r="C41" s="252">
        <v>226104555.25</v>
      </c>
      <c r="D41" s="252">
        <v>226774849.2295</v>
      </c>
      <c r="E41" s="252">
        <v>927409</v>
      </c>
      <c r="F41" s="252">
        <v>761824</v>
      </c>
      <c r="G41" s="11"/>
      <c r="H41" s="14">
        <f t="shared" si="0"/>
        <v>0.33593848814734356</v>
      </c>
      <c r="I41" s="14">
        <f t="shared" si="1"/>
        <v>82.145418041015347</v>
      </c>
      <c r="J41" s="2"/>
      <c r="K41" s="48"/>
      <c r="L41" s="48"/>
      <c r="M41" s="48"/>
      <c r="N41" s="48"/>
      <c r="O41" s="48"/>
      <c r="P41" s="49"/>
      <c r="Q41" s="49"/>
      <c r="R41" s="50"/>
      <c r="S41" s="51"/>
      <c r="T41" s="51"/>
    </row>
    <row r="42" spans="1:20" s="1" customFormat="1" ht="12.75" customHeight="1">
      <c r="A42" s="239"/>
      <c r="B42" s="238" t="s">
        <v>30</v>
      </c>
      <c r="C42" s="252">
        <v>3584313073</v>
      </c>
      <c r="D42" s="252">
        <v>3600941116.5399995</v>
      </c>
      <c r="E42" s="252">
        <v>576088710.99000001</v>
      </c>
      <c r="F42" s="252">
        <v>573971884.40999997</v>
      </c>
      <c r="G42" s="11"/>
      <c r="H42" s="14">
        <f t="shared" si="0"/>
        <v>15.93949653254832</v>
      </c>
      <c r="I42" s="14">
        <f t="shared" si="1"/>
        <v>99.632551976871355</v>
      </c>
      <c r="J42" s="2"/>
      <c r="K42" s="48"/>
      <c r="L42" s="48"/>
      <c r="M42" s="48"/>
      <c r="N42" s="48"/>
      <c r="O42" s="48"/>
      <c r="P42" s="49"/>
      <c r="Q42" s="49"/>
      <c r="R42" s="50"/>
      <c r="S42" s="51"/>
      <c r="T42" s="51"/>
    </row>
    <row r="43" spans="1:20" s="1" customFormat="1" ht="12.75" customHeight="1">
      <c r="A43" s="239"/>
      <c r="B43" s="238" t="s">
        <v>437</v>
      </c>
      <c r="C43" s="252">
        <v>1082208696</v>
      </c>
      <c r="D43" s="252">
        <v>1082208696</v>
      </c>
      <c r="E43" s="252">
        <v>1029836358.8</v>
      </c>
      <c r="F43" s="252">
        <v>1025077705.84</v>
      </c>
      <c r="G43" s="11"/>
      <c r="H43" s="14">
        <f t="shared" si="0"/>
        <v>94.720889753412223</v>
      </c>
      <c r="I43" s="14">
        <f t="shared" si="1"/>
        <v>99.537921445544526</v>
      </c>
      <c r="J43" s="2"/>
      <c r="K43" s="48"/>
      <c r="L43" s="48"/>
      <c r="M43" s="48"/>
      <c r="N43" s="48"/>
      <c r="O43" s="48"/>
      <c r="P43" s="49"/>
      <c r="Q43" s="49"/>
      <c r="R43" s="50"/>
      <c r="S43" s="51"/>
      <c r="T43" s="51"/>
    </row>
    <row r="44" spans="1:20" s="1" customFormat="1" ht="12.75" customHeight="1">
      <c r="A44" s="239"/>
      <c r="B44" s="238" t="s">
        <v>703</v>
      </c>
      <c r="C44" s="252">
        <v>321701088</v>
      </c>
      <c r="D44" s="252">
        <v>323675862</v>
      </c>
      <c r="E44" s="252">
        <v>67485300.800000012</v>
      </c>
      <c r="F44" s="252">
        <v>57485300.800000004</v>
      </c>
      <c r="G44" s="11"/>
      <c r="H44" s="14">
        <f t="shared" si="0"/>
        <v>17.760144499128579</v>
      </c>
      <c r="I44" s="14">
        <f t="shared" si="1"/>
        <v>85.181958320618463</v>
      </c>
      <c r="J44" s="2"/>
      <c r="K44" s="48"/>
      <c r="L44" s="48"/>
      <c r="M44" s="48"/>
      <c r="N44" s="48"/>
      <c r="O44" s="48"/>
      <c r="P44" s="49"/>
      <c r="Q44" s="49"/>
      <c r="R44" s="50"/>
      <c r="S44" s="51"/>
      <c r="T44" s="51"/>
    </row>
    <row r="45" spans="1:20" ht="12.75" customHeight="1">
      <c r="A45" s="329" t="s">
        <v>307</v>
      </c>
      <c r="B45" s="329"/>
      <c r="C45" s="255">
        <f>C46</f>
        <v>600000000</v>
      </c>
      <c r="D45" s="255">
        <f>D46</f>
        <v>599850000</v>
      </c>
      <c r="E45" s="255">
        <f>E46</f>
        <v>0</v>
      </c>
      <c r="F45" s="255">
        <f>F46</f>
        <v>0</v>
      </c>
      <c r="G45" s="256"/>
      <c r="H45" s="257">
        <f t="shared" si="0"/>
        <v>0</v>
      </c>
      <c r="I45" s="257" t="str">
        <f t="shared" si="1"/>
        <v>n.a.</v>
      </c>
      <c r="K45" s="48"/>
      <c r="L45" s="48"/>
      <c r="M45" s="48"/>
      <c r="N45" s="48"/>
      <c r="O45" s="48"/>
      <c r="P45" s="49"/>
      <c r="Q45" s="49"/>
      <c r="R45" s="50"/>
      <c r="S45" s="51"/>
      <c r="T45" s="51"/>
    </row>
    <row r="46" spans="1:20" s="1" customFormat="1" ht="12.75" customHeight="1">
      <c r="A46" s="239"/>
      <c r="B46" s="238" t="s">
        <v>702</v>
      </c>
      <c r="C46" s="252">
        <v>600000000</v>
      </c>
      <c r="D46" s="252">
        <v>599850000</v>
      </c>
      <c r="E46" s="252">
        <v>0</v>
      </c>
      <c r="F46" s="252">
        <v>0</v>
      </c>
      <c r="G46" s="11"/>
      <c r="H46" s="14">
        <f t="shared" si="0"/>
        <v>0</v>
      </c>
      <c r="I46" s="14" t="str">
        <f t="shared" si="1"/>
        <v>n.a.</v>
      </c>
      <c r="J46" s="2"/>
      <c r="K46" s="48"/>
      <c r="L46" s="48"/>
      <c r="M46" s="48"/>
      <c r="N46" s="48"/>
      <c r="O46" s="48"/>
      <c r="P46" s="49"/>
      <c r="Q46" s="49"/>
      <c r="R46" s="50"/>
      <c r="S46" s="51"/>
      <c r="T46" s="51"/>
    </row>
    <row r="47" spans="1:20" ht="12.75" customHeight="1">
      <c r="A47" s="329" t="s">
        <v>34</v>
      </c>
      <c r="B47" s="329"/>
      <c r="C47" s="255">
        <f>SUM(C48:C49)</f>
        <v>35127468</v>
      </c>
      <c r="D47" s="255">
        <f>SUM(D48:D49)</f>
        <v>35161047.890000001</v>
      </c>
      <c r="E47" s="255">
        <f>SUM(E48:E49)</f>
        <v>8902202.8900000006</v>
      </c>
      <c r="F47" s="255">
        <f>SUM(F48:F49)</f>
        <v>4689878.87</v>
      </c>
      <c r="G47" s="256"/>
      <c r="H47" s="257">
        <f t="shared" si="0"/>
        <v>13.338279577651118</v>
      </c>
      <c r="I47" s="257">
        <f t="shared" si="1"/>
        <v>52.682228521978793</v>
      </c>
      <c r="J47" s="268"/>
      <c r="K47" s="48"/>
      <c r="L47" s="48"/>
      <c r="M47" s="48"/>
      <c r="N47" s="48"/>
      <c r="O47" s="48"/>
      <c r="P47" s="49"/>
      <c r="Q47" s="49"/>
      <c r="R47" s="50"/>
      <c r="S47" s="51"/>
      <c r="T47" s="51"/>
    </row>
    <row r="48" spans="1:20" s="1" customFormat="1" ht="12.75" customHeight="1">
      <c r="A48" s="239"/>
      <c r="B48" s="238" t="s">
        <v>701</v>
      </c>
      <c r="C48" s="252">
        <v>25344613</v>
      </c>
      <c r="D48" s="252">
        <v>25381280</v>
      </c>
      <c r="E48" s="252">
        <v>6204252</v>
      </c>
      <c r="F48" s="252">
        <v>3644386.02</v>
      </c>
      <c r="G48" s="11"/>
      <c r="H48" s="14">
        <f t="shared" si="0"/>
        <v>14.358558827608379</v>
      </c>
      <c r="I48" s="14">
        <f t="shared" si="1"/>
        <v>58.740135313652644</v>
      </c>
      <c r="J48" s="269"/>
      <c r="K48" s="48"/>
      <c r="L48" s="48"/>
      <c r="M48" s="48"/>
      <c r="N48" s="48"/>
      <c r="O48" s="48"/>
      <c r="P48" s="49"/>
      <c r="Q48" s="49"/>
      <c r="R48" s="50"/>
      <c r="S48" s="51"/>
      <c r="T48" s="51"/>
    </row>
    <row r="49" spans="1:20" s="1" customFormat="1" ht="17.25" customHeight="1">
      <c r="A49" s="239"/>
      <c r="B49" s="238" t="s">
        <v>700</v>
      </c>
      <c r="C49" s="252">
        <v>9782855</v>
      </c>
      <c r="D49" s="252">
        <v>9779767.8900000006</v>
      </c>
      <c r="E49" s="252">
        <v>2697950.89</v>
      </c>
      <c r="F49" s="252">
        <v>1045492.85</v>
      </c>
      <c r="G49" s="11"/>
      <c r="H49" s="14">
        <f t="shared" si="0"/>
        <v>10.690364656496975</v>
      </c>
      <c r="I49" s="14">
        <f t="shared" si="1"/>
        <v>38.751366967988062</v>
      </c>
      <c r="J49" s="269"/>
      <c r="K49" s="48"/>
      <c r="L49" s="48"/>
      <c r="M49" s="48"/>
      <c r="N49" s="48"/>
      <c r="O49" s="48"/>
      <c r="P49" s="49"/>
      <c r="Q49" s="49"/>
      <c r="R49" s="50"/>
      <c r="S49" s="51"/>
      <c r="T49" s="51"/>
    </row>
    <row r="50" spans="1:20" ht="12.75" customHeight="1">
      <c r="A50" s="329" t="s">
        <v>607</v>
      </c>
      <c r="B50" s="329"/>
      <c r="C50" s="255">
        <f>C51</f>
        <v>20284473</v>
      </c>
      <c r="D50" s="255">
        <f>D51</f>
        <v>20284468</v>
      </c>
      <c r="E50" s="255">
        <f>E51</f>
        <v>5296810</v>
      </c>
      <c r="F50" s="255">
        <f>F51</f>
        <v>5196413</v>
      </c>
      <c r="G50" s="256"/>
      <c r="H50" s="257">
        <f t="shared" si="0"/>
        <v>25.617694287077185</v>
      </c>
      <c r="I50" s="257">
        <f t="shared" si="1"/>
        <v>98.104576150550997</v>
      </c>
      <c r="J50" s="150"/>
      <c r="K50" s="48"/>
      <c r="L50" s="48"/>
      <c r="M50" s="48"/>
      <c r="N50" s="48"/>
      <c r="O50" s="48"/>
      <c r="P50" s="49"/>
      <c r="Q50" s="49"/>
      <c r="R50" s="50"/>
      <c r="S50" s="51"/>
      <c r="T50" s="51"/>
    </row>
    <row r="51" spans="1:20" s="1" customFormat="1" ht="13.5" customHeight="1">
      <c r="A51" s="248"/>
      <c r="B51" s="247" t="s">
        <v>699</v>
      </c>
      <c r="C51" s="253">
        <v>20284473</v>
      </c>
      <c r="D51" s="253">
        <v>20284468</v>
      </c>
      <c r="E51" s="253">
        <v>5296810</v>
      </c>
      <c r="F51" s="253">
        <v>5196413</v>
      </c>
      <c r="G51" s="246"/>
      <c r="H51" s="245">
        <f t="shared" si="0"/>
        <v>25.617694287077185</v>
      </c>
      <c r="I51" s="245">
        <f t="shared" si="1"/>
        <v>98.104576150550997</v>
      </c>
      <c r="J51" s="2"/>
      <c r="K51" s="48"/>
      <c r="L51" s="48"/>
      <c r="M51" s="48"/>
      <c r="N51" s="48"/>
      <c r="O51" s="48"/>
      <c r="P51" s="49"/>
      <c r="Q51" s="49"/>
      <c r="R51" s="50"/>
      <c r="S51" s="51"/>
      <c r="T51" s="51"/>
    </row>
    <row r="52" spans="1:20" ht="81" customHeight="1">
      <c r="A52" s="298" t="s">
        <v>735</v>
      </c>
      <c r="B52" s="320"/>
      <c r="C52" s="320"/>
      <c r="D52" s="320"/>
      <c r="E52" s="320"/>
      <c r="F52" s="320"/>
      <c r="G52" s="320"/>
      <c r="H52" s="320"/>
      <c r="I52" s="320"/>
      <c r="J52" s="261"/>
    </row>
    <row r="53" spans="1:20" ht="13.5" customHeight="1">
      <c r="A53" s="332"/>
      <c r="B53" s="332"/>
      <c r="C53" s="332"/>
      <c r="D53" s="332"/>
      <c r="E53" s="332"/>
      <c r="F53" s="332"/>
      <c r="G53" s="332"/>
      <c r="H53" s="332"/>
      <c r="I53" s="332"/>
      <c r="J53" s="270"/>
    </row>
    <row r="54" spans="1:20" ht="13.5" customHeight="1">
      <c r="A54" s="334"/>
      <c r="B54" s="334"/>
      <c r="C54" s="334"/>
      <c r="D54" s="334"/>
      <c r="E54" s="334"/>
      <c r="F54" s="334"/>
      <c r="G54" s="334"/>
      <c r="H54" s="334"/>
      <c r="I54" s="334"/>
      <c r="J54" s="272"/>
      <c r="K54" s="260"/>
    </row>
    <row r="55" spans="1:20" ht="13.5" customHeight="1">
      <c r="A55" s="331"/>
      <c r="B55" s="331"/>
      <c r="C55" s="331"/>
      <c r="D55" s="331"/>
      <c r="E55" s="331"/>
      <c r="F55" s="331"/>
      <c r="G55" s="331"/>
      <c r="H55" s="331"/>
      <c r="I55" s="331"/>
      <c r="J55" s="270"/>
    </row>
    <row r="56" spans="1:20" ht="13.5" customHeight="1">
      <c r="A56" s="333"/>
      <c r="B56" s="333"/>
      <c r="C56" s="333"/>
      <c r="D56" s="333"/>
      <c r="E56" s="333"/>
      <c r="F56" s="333"/>
      <c r="G56" s="333"/>
      <c r="H56" s="333"/>
      <c r="I56" s="333"/>
      <c r="J56" s="270"/>
    </row>
    <row r="57" spans="1:20" s="254" customFormat="1" ht="13.5" customHeight="1">
      <c r="A57" s="330"/>
      <c r="B57" s="330"/>
      <c r="C57" s="330"/>
      <c r="D57" s="330"/>
      <c r="E57" s="330"/>
      <c r="F57" s="330"/>
      <c r="G57" s="330"/>
      <c r="H57" s="330"/>
      <c r="I57" s="330"/>
      <c r="J57" s="271"/>
    </row>
    <row r="58" spans="1:20" s="254" customFormat="1" ht="13.5" customHeight="1">
      <c r="A58"/>
      <c r="B58"/>
      <c r="C58"/>
      <c r="D58"/>
      <c r="E58"/>
      <c r="F58"/>
      <c r="G58"/>
      <c r="H58"/>
      <c r="I58"/>
    </row>
    <row r="59" spans="1:20" s="254" customFormat="1" ht="13.5" customHeight="1">
      <c r="A59"/>
      <c r="B59" s="262"/>
      <c r="C59" s="262"/>
      <c r="D59" s="262"/>
      <c r="E59" s="262"/>
      <c r="F59" s="262"/>
      <c r="G59"/>
      <c r="H59"/>
      <c r="I59"/>
    </row>
    <row r="60" spans="1:20" s="254" customFormat="1" ht="13.5" customHeight="1">
      <c r="A60"/>
      <c r="B60" s="263"/>
      <c r="C60" s="264"/>
      <c r="D60" s="264"/>
      <c r="E60" s="264"/>
      <c r="F60" s="264"/>
      <c r="G60"/>
      <c r="H60" s="265"/>
      <c r="I60" s="265"/>
      <c r="J60" s="265"/>
      <c r="K60" s="265"/>
    </row>
    <row r="61" spans="1:20" s="254" customFormat="1" ht="13.5" customHeight="1">
      <c r="A61"/>
      <c r="B61" s="263"/>
      <c r="C61" s="264"/>
      <c r="D61" s="264"/>
      <c r="E61" s="264"/>
      <c r="F61" s="264"/>
      <c r="G61"/>
      <c r="H61" s="265"/>
      <c r="I61" s="265"/>
      <c r="J61" s="265"/>
      <c r="K61" s="265"/>
    </row>
    <row r="62" spans="1:20" s="254" customFormat="1" ht="13.5" customHeight="1">
      <c r="A62"/>
      <c r="B62" s="263"/>
      <c r="C62" s="264"/>
      <c r="D62" s="264"/>
      <c r="E62" s="264"/>
      <c r="F62" s="264"/>
      <c r="G62"/>
      <c r="H62" s="265"/>
      <c r="I62" s="265"/>
      <c r="J62" s="265"/>
      <c r="K62" s="265"/>
    </row>
    <row r="63" spans="1:20" s="254" customFormat="1" ht="13.5" customHeight="1">
      <c r="A63"/>
      <c r="B63" s="263"/>
      <c r="C63" s="264"/>
      <c r="D63" s="264"/>
      <c r="E63" s="264"/>
      <c r="F63" s="264"/>
      <c r="G63"/>
      <c r="H63" s="265"/>
      <c r="I63" s="265"/>
      <c r="J63" s="265"/>
      <c r="K63" s="265"/>
    </row>
    <row r="64" spans="1:20" s="254" customFormat="1" ht="13.5" customHeight="1">
      <c r="A64"/>
      <c r="B64" s="263"/>
      <c r="C64" s="264"/>
      <c r="D64" s="264"/>
      <c r="E64" s="264"/>
      <c r="F64" s="264"/>
      <c r="G64"/>
      <c r="H64" s="265"/>
      <c r="I64" s="265"/>
      <c r="J64" s="265"/>
      <c r="K64" s="265"/>
    </row>
    <row r="65" spans="1:11" s="254" customFormat="1" ht="13.5" customHeight="1">
      <c r="A65"/>
      <c r="B65" s="263"/>
      <c r="C65" s="264"/>
      <c r="D65" s="264"/>
      <c r="E65" s="264"/>
      <c r="F65" s="264"/>
      <c r="G65"/>
      <c r="H65" s="265"/>
      <c r="I65" s="265"/>
      <c r="J65" s="265"/>
      <c r="K65" s="265"/>
    </row>
    <row r="66" spans="1:11" s="254" customFormat="1" ht="13.5" customHeight="1">
      <c r="A66"/>
      <c r="B66" s="263"/>
      <c r="C66" s="264"/>
      <c r="D66" s="264"/>
      <c r="E66" s="264"/>
      <c r="F66" s="264"/>
      <c r="G66"/>
      <c r="H66" s="265"/>
      <c r="I66" s="265"/>
      <c r="J66" s="265"/>
      <c r="K66" s="265"/>
    </row>
    <row r="67" spans="1:11" s="254" customFormat="1" ht="13.5" customHeight="1">
      <c r="A67"/>
      <c r="B67" s="263"/>
      <c r="C67" s="264"/>
      <c r="D67" s="264"/>
      <c r="E67" s="264"/>
      <c r="F67" s="264"/>
      <c r="G67"/>
      <c r="H67" s="265"/>
      <c r="I67" s="265"/>
      <c r="J67" s="265"/>
      <c r="K67" s="265"/>
    </row>
    <row r="68" spans="1:11" s="254" customFormat="1" ht="13.5" customHeight="1">
      <c r="A68"/>
      <c r="B68" s="263"/>
      <c r="C68" s="264"/>
      <c r="D68" s="264"/>
      <c r="E68" s="264"/>
      <c r="F68" s="264"/>
      <c r="G68"/>
      <c r="H68" s="265"/>
      <c r="I68" s="265"/>
      <c r="J68" s="265"/>
      <c r="K68" s="265"/>
    </row>
    <row r="69" spans="1:11" s="254" customFormat="1" ht="13.5" customHeight="1">
      <c r="A69"/>
      <c r="B69" s="263"/>
      <c r="C69" s="264"/>
      <c r="D69" s="264"/>
      <c r="E69" s="264"/>
      <c r="F69" s="264"/>
      <c r="G69"/>
      <c r="H69" s="265"/>
      <c r="I69" s="265"/>
      <c r="J69" s="265"/>
      <c r="K69" s="265"/>
    </row>
    <row r="70" spans="1:11" ht="13.5" customHeight="1">
      <c r="B70" s="263"/>
      <c r="C70" s="264"/>
      <c r="D70" s="264"/>
      <c r="E70" s="264"/>
      <c r="F70" s="264"/>
      <c r="H70" s="266"/>
      <c r="I70" s="266"/>
      <c r="J70" s="266"/>
      <c r="K70" s="266"/>
    </row>
  </sheetData>
  <mergeCells count="25">
    <mergeCell ref="A1:B1"/>
    <mergeCell ref="A3:I3"/>
    <mergeCell ref="A4:A7"/>
    <mergeCell ref="B4:B7"/>
    <mergeCell ref="E4:F4"/>
    <mergeCell ref="H4:I5"/>
    <mergeCell ref="C5:C6"/>
    <mergeCell ref="D5:D6"/>
    <mergeCell ref="E5:E6"/>
    <mergeCell ref="A57:I57"/>
    <mergeCell ref="A55:I55"/>
    <mergeCell ref="A53:I53"/>
    <mergeCell ref="A56:I56"/>
    <mergeCell ref="A54:I54"/>
    <mergeCell ref="A9:B9"/>
    <mergeCell ref="A11:B11"/>
    <mergeCell ref="A13:B13"/>
    <mergeCell ref="A50:B50"/>
    <mergeCell ref="A52:I52"/>
    <mergeCell ref="A47:B47"/>
    <mergeCell ref="A18:B18"/>
    <mergeCell ref="A31:B31"/>
    <mergeCell ref="A33:B33"/>
    <mergeCell ref="A35:B35"/>
    <mergeCell ref="A45:B45"/>
  </mergeCells>
  <conditionalFormatting sqref="T8:T51">
    <cfRule type="cellIs" dxfId="51" priority="1" operator="greaterThan">
      <formula>0.1</formula>
    </cfRule>
    <cfRule type="cellIs" dxfId="50" priority="2" operator="greaterThan">
      <formula>1</formula>
    </cfRule>
  </conditionalFormatting>
  <conditionalFormatting sqref="S8:S51">
    <cfRule type="cellIs" dxfId="49" priority="7" operator="greaterThan">
      <formula>0</formula>
    </cfRule>
    <cfRule type="cellIs" dxfId="48" priority="8" operator="greaterThan">
      <formula>1</formula>
    </cfRule>
  </conditionalFormatting>
  <conditionalFormatting sqref="S8:S51">
    <cfRule type="cellIs" dxfId="47" priority="5" operator="greaterThan">
      <formula>0.1</formula>
    </cfRule>
    <cfRule type="cellIs" dxfId="46" priority="6" operator="greaterThan">
      <formula>1</formula>
    </cfRule>
  </conditionalFormatting>
  <conditionalFormatting sqref="T8:T51">
    <cfRule type="cellIs" dxfId="45" priority="3" operator="greaterThan">
      <formula>0</formula>
    </cfRule>
    <cfRule type="cellIs" dxfId="44" priority="4" operator="greaterThan">
      <formula>1</formula>
    </cfRule>
  </conditionalFormatting>
  <pageMargins left="0" right="0" top="0" bottom="0" header="0.31496062992125984" footer="0.39370078740157483"/>
  <pageSetup scale="95" fitToHeight="10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8"/>
  <sheetViews>
    <sheetView showGridLines="0" zoomScale="145" zoomScaleNormal="145" workbookViewId="0">
      <selection sqref="A1:B1"/>
    </sheetView>
  </sheetViews>
  <sheetFormatPr baseColWidth="10" defaultRowHeight="12"/>
  <cols>
    <col min="1" max="1" width="4.5703125" style="42" customWidth="1"/>
    <col min="2" max="2" width="55.7109375" style="1" customWidth="1"/>
    <col min="3" max="3" width="14" style="52" customWidth="1"/>
    <col min="4" max="6" width="14" style="1" customWidth="1"/>
    <col min="7" max="7" width="0.85546875" style="3" customWidth="1"/>
    <col min="8" max="9" width="13.28515625" style="1" customWidth="1"/>
    <col min="10" max="10" width="3.42578125" style="1" customWidth="1"/>
    <col min="11" max="11" width="6.85546875" style="1" customWidth="1"/>
    <col min="12" max="12" width="5.28515625" style="1" customWidth="1"/>
    <col min="13"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s="89" customFormat="1" ht="34.5" customHeight="1">
      <c r="A1" s="312" t="s">
        <v>0</v>
      </c>
      <c r="B1" s="312"/>
      <c r="C1" s="91" t="s">
        <v>101</v>
      </c>
      <c r="D1" s="91"/>
      <c r="G1" s="90"/>
    </row>
    <row r="2" spans="1:20" ht="12.75" customHeight="1">
      <c r="C2" s="1"/>
    </row>
    <row r="3" spans="1:20" s="293" customFormat="1" ht="63" customHeight="1">
      <c r="A3" s="301" t="s">
        <v>741</v>
      </c>
      <c r="B3" s="301"/>
      <c r="C3" s="301"/>
      <c r="D3" s="301"/>
      <c r="E3" s="301"/>
      <c r="F3" s="301"/>
      <c r="G3" s="301"/>
      <c r="H3" s="301"/>
      <c r="I3" s="301"/>
    </row>
    <row r="4" spans="1:20" ht="12.75" customHeight="1">
      <c r="A4" s="318" t="s">
        <v>6</v>
      </c>
      <c r="B4" s="302" t="s">
        <v>385</v>
      </c>
      <c r="C4" s="21"/>
      <c r="D4" s="21"/>
      <c r="E4" s="304" t="s">
        <v>1</v>
      </c>
      <c r="F4" s="304"/>
      <c r="G4" s="20"/>
      <c r="H4" s="302" t="s">
        <v>5</v>
      </c>
      <c r="I4" s="302"/>
    </row>
    <row r="5" spans="1:20" ht="12" customHeight="1">
      <c r="A5" s="318"/>
      <c r="B5" s="302"/>
      <c r="C5" s="305" t="s">
        <v>2</v>
      </c>
      <c r="D5" s="305" t="s">
        <v>117</v>
      </c>
      <c r="E5" s="305" t="s">
        <v>4</v>
      </c>
      <c r="F5" s="87" t="s">
        <v>38</v>
      </c>
      <c r="G5" s="179"/>
      <c r="H5" s="303"/>
      <c r="I5" s="303"/>
    </row>
    <row r="6" spans="1:20" ht="17.25" customHeight="1">
      <c r="A6" s="318"/>
      <c r="B6" s="302"/>
      <c r="C6" s="305"/>
      <c r="D6" s="305"/>
      <c r="E6" s="305"/>
      <c r="F6" s="178" t="s">
        <v>116</v>
      </c>
      <c r="G6" s="178"/>
      <c r="H6" s="179" t="s">
        <v>117</v>
      </c>
      <c r="I6" s="179" t="s">
        <v>7</v>
      </c>
    </row>
    <row r="7" spans="1:20" ht="11.25" customHeight="1">
      <c r="A7" s="319"/>
      <c r="B7" s="303"/>
      <c r="C7" s="27" t="s">
        <v>8</v>
      </c>
      <c r="D7" s="27" t="s">
        <v>9</v>
      </c>
      <c r="E7" s="27" t="s">
        <v>10</v>
      </c>
      <c r="F7" s="28" t="s">
        <v>11</v>
      </c>
      <c r="G7" s="28"/>
      <c r="H7" s="28" t="s">
        <v>112</v>
      </c>
      <c r="I7" s="28" t="s">
        <v>113</v>
      </c>
    </row>
    <row r="8" spans="1:20" s="2" customFormat="1" ht="11.25" customHeight="1">
      <c r="A8" s="4" t="s">
        <v>525</v>
      </c>
      <c r="B8" s="4"/>
      <c r="C8" s="11">
        <f>C9+C11+C13+C15+C17+C21+C24</f>
        <v>24949528678</v>
      </c>
      <c r="D8" s="11">
        <f>D9+D11+D13+D15+D17+D21+D24</f>
        <v>24425657362.310001</v>
      </c>
      <c r="E8" s="11">
        <f>E9+E11+E13+E15+E17+E21+E24</f>
        <v>6684324746.2799997</v>
      </c>
      <c r="F8" s="11">
        <f>F9+F11+F13+F15+F17+F21+F24</f>
        <v>6325837383.0594997</v>
      </c>
      <c r="G8" s="11"/>
      <c r="H8" s="208">
        <f t="shared" ref="H8:H25" si="0">IFERROR(+F8/D8*100,"n.a.")</f>
        <v>25.898330142060288</v>
      </c>
      <c r="I8" s="207">
        <f t="shared" ref="I8:I25" si="1">IFERROR(+F8/E8*100,"n.a.")</f>
        <v>94.636894872290469</v>
      </c>
      <c r="K8" s="48"/>
      <c r="L8" s="48"/>
      <c r="M8" s="48"/>
      <c r="N8" s="48"/>
      <c r="O8" s="48"/>
      <c r="P8" s="49"/>
      <c r="Q8" s="49"/>
      <c r="R8" s="50"/>
      <c r="S8" s="51"/>
      <c r="T8" s="51"/>
    </row>
    <row r="9" spans="1:20" s="2" customFormat="1">
      <c r="A9" s="224" t="s">
        <v>77</v>
      </c>
      <c r="B9" s="224"/>
      <c r="C9" s="256">
        <f>C10</f>
        <v>882725</v>
      </c>
      <c r="D9" s="256">
        <f>D10</f>
        <v>882725</v>
      </c>
      <c r="E9" s="256">
        <f>E10</f>
        <v>0</v>
      </c>
      <c r="F9" s="256">
        <f>F10</f>
        <v>0</v>
      </c>
      <c r="G9" s="256"/>
      <c r="H9" s="257">
        <f t="shared" si="0"/>
        <v>0</v>
      </c>
      <c r="I9" s="257" t="str">
        <f t="shared" si="1"/>
        <v>n.a.</v>
      </c>
      <c r="K9" s="48"/>
      <c r="L9" s="48"/>
      <c r="M9" s="48"/>
      <c r="N9" s="48"/>
      <c r="O9" s="48"/>
      <c r="P9" s="49"/>
      <c r="Q9" s="49"/>
      <c r="R9" s="50"/>
      <c r="S9" s="51"/>
      <c r="T9" s="51"/>
    </row>
    <row r="10" spans="1:20" s="2" customFormat="1">
      <c r="A10" s="43"/>
      <c r="B10" s="5" t="s">
        <v>603</v>
      </c>
      <c r="C10" s="13">
        <v>882725</v>
      </c>
      <c r="D10" s="13">
        <v>882725</v>
      </c>
      <c r="E10" s="13">
        <v>0</v>
      </c>
      <c r="F10" s="13">
        <v>0</v>
      </c>
      <c r="G10" s="13"/>
      <c r="H10" s="14">
        <f t="shared" si="0"/>
        <v>0</v>
      </c>
      <c r="I10" s="14" t="str">
        <f t="shared" si="1"/>
        <v>n.a.</v>
      </c>
      <c r="K10" s="48"/>
      <c r="L10" s="48"/>
      <c r="M10" s="48"/>
      <c r="N10" s="48"/>
      <c r="O10" s="48"/>
      <c r="P10" s="49"/>
      <c r="Q10" s="49"/>
      <c r="R10" s="50"/>
      <c r="S10" s="51"/>
      <c r="T10" s="51"/>
    </row>
    <row r="11" spans="1:20" s="2" customFormat="1">
      <c r="A11" s="224" t="s">
        <v>381</v>
      </c>
      <c r="B11" s="224"/>
      <c r="C11" s="286">
        <f>C12</f>
        <v>450662381</v>
      </c>
      <c r="D11" s="286">
        <f>D12</f>
        <v>370389652.71000004</v>
      </c>
      <c r="E11" s="286">
        <f>E12</f>
        <v>66179731.770000003</v>
      </c>
      <c r="F11" s="286">
        <f>F12</f>
        <v>63543107.650000006</v>
      </c>
      <c r="G11" s="286"/>
      <c r="H11" s="257">
        <f t="shared" si="0"/>
        <v>17.155745897618708</v>
      </c>
      <c r="I11" s="257">
        <f t="shared" si="1"/>
        <v>96.015964330040987</v>
      </c>
      <c r="K11" s="48"/>
      <c r="L11" s="48"/>
      <c r="M11" s="48"/>
      <c r="N11" s="48"/>
      <c r="O11" s="48"/>
      <c r="P11" s="49"/>
      <c r="Q11" s="49"/>
      <c r="R11" s="50"/>
      <c r="S11" s="51"/>
      <c r="T11" s="51"/>
    </row>
    <row r="12" spans="1:20" s="2" customFormat="1">
      <c r="A12" s="43"/>
      <c r="B12" s="5" t="s">
        <v>379</v>
      </c>
      <c r="C12" s="13">
        <v>450662381</v>
      </c>
      <c r="D12" s="13">
        <v>370389652.71000004</v>
      </c>
      <c r="E12" s="13">
        <v>66179731.770000003</v>
      </c>
      <c r="F12" s="13">
        <v>63543107.650000006</v>
      </c>
      <c r="G12" s="13"/>
      <c r="H12" s="14">
        <f t="shared" si="0"/>
        <v>17.155745897618708</v>
      </c>
      <c r="I12" s="14">
        <f t="shared" si="1"/>
        <v>96.015964330040987</v>
      </c>
      <c r="K12" s="48"/>
      <c r="L12" s="48"/>
      <c r="M12" s="48"/>
      <c r="N12" s="48"/>
      <c r="O12" s="48"/>
      <c r="P12" s="49"/>
      <c r="Q12" s="49"/>
      <c r="R12" s="50"/>
      <c r="S12" s="51"/>
      <c r="T12" s="51"/>
    </row>
    <row r="13" spans="1:20" s="2" customFormat="1">
      <c r="A13" s="224" t="s">
        <v>19</v>
      </c>
      <c r="B13" s="288"/>
      <c r="C13" s="286">
        <f>C14</f>
        <v>33000000</v>
      </c>
      <c r="D13" s="286">
        <f>D14</f>
        <v>33000000</v>
      </c>
      <c r="E13" s="286">
        <f>E14</f>
        <v>4318859.59</v>
      </c>
      <c r="F13" s="286">
        <f>F14</f>
        <v>4318859.59</v>
      </c>
      <c r="G13" s="289"/>
      <c r="H13" s="290">
        <f t="shared" si="0"/>
        <v>13.087453303030303</v>
      </c>
      <c r="I13" s="290">
        <f t="shared" si="1"/>
        <v>100</v>
      </c>
      <c r="K13" s="48"/>
      <c r="L13" s="48"/>
      <c r="M13" s="48"/>
      <c r="N13" s="48"/>
      <c r="O13" s="48"/>
      <c r="P13" s="49"/>
      <c r="Q13" s="49"/>
      <c r="R13" s="50"/>
      <c r="S13" s="51"/>
      <c r="T13" s="51"/>
    </row>
    <row r="14" spans="1:20" s="2" customFormat="1">
      <c r="A14" s="4"/>
      <c r="B14" s="6" t="s">
        <v>602</v>
      </c>
      <c r="C14" s="13">
        <v>33000000</v>
      </c>
      <c r="D14" s="13">
        <v>33000000</v>
      </c>
      <c r="E14" s="13">
        <v>4318859.59</v>
      </c>
      <c r="F14" s="13">
        <v>4318859.59</v>
      </c>
      <c r="G14" s="13"/>
      <c r="H14" s="14">
        <f t="shared" si="0"/>
        <v>13.087453303030303</v>
      </c>
      <c r="I14" s="14">
        <f t="shared" si="1"/>
        <v>100</v>
      </c>
      <c r="K14" s="48"/>
      <c r="L14" s="48"/>
      <c r="M14" s="48"/>
      <c r="N14" s="48"/>
      <c r="O14" s="48"/>
      <c r="P14" s="49"/>
      <c r="Q14" s="49"/>
      <c r="R14" s="50"/>
      <c r="S14" s="51"/>
      <c r="T14" s="51"/>
    </row>
    <row r="15" spans="1:20" s="2" customFormat="1">
      <c r="A15" s="224" t="s">
        <v>21</v>
      </c>
      <c r="B15" s="287"/>
      <c r="C15" s="286">
        <f>C16</f>
        <v>3298166</v>
      </c>
      <c r="D15" s="286">
        <f>D16</f>
        <v>3288215</v>
      </c>
      <c r="E15" s="286">
        <f>E16</f>
        <v>1614249</v>
      </c>
      <c r="F15" s="286">
        <f>F16</f>
        <v>1436370.92</v>
      </c>
      <c r="G15" s="286"/>
      <c r="H15" s="257">
        <f t="shared" si="0"/>
        <v>43.682390597938394</v>
      </c>
      <c r="I15" s="257">
        <f t="shared" si="1"/>
        <v>88.980753279078996</v>
      </c>
      <c r="K15" s="48"/>
      <c r="L15" s="48"/>
      <c r="M15" s="48"/>
      <c r="N15" s="48"/>
      <c r="O15" s="48"/>
      <c r="P15" s="49"/>
      <c r="Q15" s="49"/>
      <c r="R15" s="50"/>
      <c r="S15" s="51"/>
      <c r="T15" s="51"/>
    </row>
    <row r="16" spans="1:20" s="2" customFormat="1">
      <c r="A16" s="4"/>
      <c r="B16" s="6" t="s">
        <v>601</v>
      </c>
      <c r="C16" s="13">
        <v>3298166</v>
      </c>
      <c r="D16" s="13">
        <v>3288215</v>
      </c>
      <c r="E16" s="13">
        <v>1614249</v>
      </c>
      <c r="F16" s="13">
        <v>1436370.92</v>
      </c>
      <c r="G16" s="13"/>
      <c r="H16" s="14">
        <f t="shared" si="0"/>
        <v>43.682390597938394</v>
      </c>
      <c r="I16" s="14">
        <f t="shared" si="1"/>
        <v>88.980753279078996</v>
      </c>
      <c r="K16" s="48"/>
      <c r="L16" s="48"/>
      <c r="M16" s="48"/>
      <c r="N16" s="48"/>
      <c r="O16" s="48"/>
      <c r="P16" s="49"/>
      <c r="Q16" s="49"/>
      <c r="R16" s="50"/>
      <c r="S16" s="51"/>
      <c r="T16" s="51"/>
    </row>
    <row r="17" spans="1:20" s="2" customFormat="1">
      <c r="A17" s="224" t="s">
        <v>314</v>
      </c>
      <c r="B17" s="287"/>
      <c r="C17" s="286">
        <f>SUM(C18:C20)</f>
        <v>535737803</v>
      </c>
      <c r="D17" s="286">
        <f>SUM(D18:D20)</f>
        <v>394083217.60000002</v>
      </c>
      <c r="E17" s="286">
        <f>SUM(E18:E20)</f>
        <v>316620028.39999998</v>
      </c>
      <c r="F17" s="286">
        <f>SUM(F18:F20)</f>
        <v>12931679.259499999</v>
      </c>
      <c r="G17" s="286"/>
      <c r="H17" s="257">
        <f t="shared" si="0"/>
        <v>3.2814590121992544</v>
      </c>
      <c r="I17" s="257">
        <f t="shared" si="1"/>
        <v>4.0842897162408311</v>
      </c>
      <c r="K17" s="48"/>
      <c r="L17" s="48"/>
      <c r="M17" s="48"/>
      <c r="N17" s="48"/>
      <c r="O17" s="48"/>
      <c r="P17" s="49"/>
      <c r="Q17" s="49"/>
      <c r="R17" s="50"/>
      <c r="S17" s="51"/>
      <c r="T17" s="51"/>
    </row>
    <row r="18" spans="1:20" s="2" customFormat="1">
      <c r="A18" s="4"/>
      <c r="B18" s="6" t="s">
        <v>600</v>
      </c>
      <c r="C18" s="13">
        <v>441573000</v>
      </c>
      <c r="D18" s="13">
        <v>299973000</v>
      </c>
      <c r="E18" s="13">
        <v>299973000</v>
      </c>
      <c r="F18" s="13">
        <v>0</v>
      </c>
      <c r="G18" s="13"/>
      <c r="H18" s="14">
        <f t="shared" si="0"/>
        <v>0</v>
      </c>
      <c r="I18" s="14">
        <f t="shared" si="1"/>
        <v>0</v>
      </c>
      <c r="K18" s="48"/>
      <c r="L18" s="48"/>
      <c r="M18" s="48"/>
      <c r="N18" s="48"/>
      <c r="O18" s="48"/>
      <c r="P18" s="49"/>
      <c r="Q18" s="49"/>
      <c r="R18" s="50"/>
      <c r="S18" s="51"/>
      <c r="T18" s="51"/>
    </row>
    <row r="19" spans="1:20" s="2" customFormat="1">
      <c r="A19" s="4"/>
      <c r="B19" s="6" t="s">
        <v>599</v>
      </c>
      <c r="C19" s="13">
        <v>93522737</v>
      </c>
      <c r="D19" s="13">
        <v>93468151.600000039</v>
      </c>
      <c r="E19" s="13">
        <v>16593490.400000002</v>
      </c>
      <c r="F19" s="13">
        <v>12927956.259499999</v>
      </c>
      <c r="G19" s="13"/>
      <c r="H19" s="14">
        <f t="shared" si="0"/>
        <v>13.83140250256109</v>
      </c>
      <c r="I19" s="14">
        <f t="shared" si="1"/>
        <v>77.909806483511133</v>
      </c>
      <c r="K19" s="48"/>
      <c r="L19" s="48"/>
      <c r="M19" s="48"/>
      <c r="N19" s="48"/>
      <c r="O19" s="48"/>
      <c r="P19" s="49"/>
      <c r="Q19" s="49"/>
      <c r="R19" s="50"/>
      <c r="S19" s="51"/>
      <c r="T19" s="51"/>
    </row>
    <row r="20" spans="1:20" s="2" customFormat="1">
      <c r="A20" s="4"/>
      <c r="B20" s="10" t="s">
        <v>312</v>
      </c>
      <c r="C20" s="13">
        <v>642066</v>
      </c>
      <c r="D20" s="13">
        <v>642066</v>
      </c>
      <c r="E20" s="13">
        <v>53538</v>
      </c>
      <c r="F20" s="13">
        <v>3723</v>
      </c>
      <c r="G20" s="13"/>
      <c r="H20" s="14">
        <f t="shared" si="0"/>
        <v>0.57984693162385181</v>
      </c>
      <c r="I20" s="14">
        <f t="shared" si="1"/>
        <v>6.9539392580970532</v>
      </c>
      <c r="K20" s="48"/>
      <c r="L20" s="48"/>
      <c r="M20" s="48"/>
      <c r="N20" s="48"/>
      <c r="O20" s="48"/>
      <c r="P20" s="49"/>
      <c r="Q20" s="49"/>
      <c r="R20" s="50"/>
      <c r="S20" s="51"/>
      <c r="T20" s="51"/>
    </row>
    <row r="21" spans="1:20" s="2" customFormat="1">
      <c r="A21" s="224" t="s">
        <v>738</v>
      </c>
      <c r="B21" s="287"/>
      <c r="C21" s="286">
        <f>SUM(C22:C23)</f>
        <v>678595335</v>
      </c>
      <c r="D21" s="286">
        <f>SUM(D22:D23)</f>
        <v>376661284</v>
      </c>
      <c r="E21" s="286">
        <f>SUM(E22:E23)</f>
        <v>28031000</v>
      </c>
      <c r="F21" s="286">
        <f>SUM(F22:F23)</f>
        <v>21729606</v>
      </c>
      <c r="G21" s="289"/>
      <c r="H21" s="257">
        <f t="shared" si="0"/>
        <v>5.7690043875069463</v>
      </c>
      <c r="I21" s="257">
        <f t="shared" si="1"/>
        <v>77.519910099532666</v>
      </c>
      <c r="K21" s="48"/>
      <c r="L21" s="48"/>
      <c r="M21" s="48"/>
      <c r="N21" s="48"/>
      <c r="O21" s="48"/>
      <c r="P21" s="49"/>
      <c r="Q21" s="49"/>
      <c r="R21" s="50"/>
      <c r="S21" s="51"/>
      <c r="T21" s="51"/>
    </row>
    <row r="22" spans="1:20" s="2" customFormat="1">
      <c r="A22" s="4"/>
      <c r="B22" s="6" t="s">
        <v>598</v>
      </c>
      <c r="C22" s="13">
        <v>29000000</v>
      </c>
      <c r="D22" s="13">
        <v>0</v>
      </c>
      <c r="E22" s="13">
        <v>0</v>
      </c>
      <c r="F22" s="13">
        <v>0</v>
      </c>
      <c r="G22" s="13"/>
      <c r="H22" s="14" t="str">
        <f t="shared" si="0"/>
        <v>n.a.</v>
      </c>
      <c r="I22" s="14" t="str">
        <f t="shared" si="1"/>
        <v>n.a.</v>
      </c>
      <c r="K22" s="48"/>
      <c r="L22" s="48"/>
      <c r="M22" s="48"/>
      <c r="N22" s="48"/>
      <c r="O22" s="48"/>
      <c r="P22" s="49"/>
      <c r="Q22" s="49"/>
      <c r="R22" s="50"/>
      <c r="S22" s="51"/>
      <c r="T22" s="51"/>
    </row>
    <row r="23" spans="1:20" s="2" customFormat="1">
      <c r="A23" s="4"/>
      <c r="B23" s="6" t="s">
        <v>597</v>
      </c>
      <c r="C23" s="13">
        <v>649595335</v>
      </c>
      <c r="D23" s="13">
        <v>376661284</v>
      </c>
      <c r="E23" s="13">
        <v>28031000</v>
      </c>
      <c r="F23" s="13">
        <v>21729606</v>
      </c>
      <c r="G23" s="13"/>
      <c r="H23" s="14">
        <f t="shared" si="0"/>
        <v>5.7690043875069463</v>
      </c>
      <c r="I23" s="14">
        <f t="shared" si="1"/>
        <v>77.519910099532666</v>
      </c>
      <c r="K23" s="48"/>
      <c r="L23" s="48"/>
      <c r="M23" s="48"/>
      <c r="N23" s="48"/>
      <c r="O23" s="48"/>
      <c r="P23" s="49"/>
      <c r="Q23" s="49"/>
      <c r="R23" s="50"/>
      <c r="S23" s="51"/>
      <c r="T23" s="51"/>
    </row>
    <row r="24" spans="1:20" s="2" customFormat="1">
      <c r="A24" s="224" t="s">
        <v>739</v>
      </c>
      <c r="B24" s="287"/>
      <c r="C24" s="286">
        <f>C25</f>
        <v>23247352268</v>
      </c>
      <c r="D24" s="286">
        <f>D25</f>
        <v>23247352268</v>
      </c>
      <c r="E24" s="286">
        <f>E25</f>
        <v>6267560877.5199995</v>
      </c>
      <c r="F24" s="286">
        <f>F25</f>
        <v>6221877759.6399994</v>
      </c>
      <c r="G24" s="289"/>
      <c r="H24" s="257">
        <f t="shared" si="0"/>
        <v>26.763812445877626</v>
      </c>
      <c r="I24" s="257">
        <f t="shared" si="1"/>
        <v>99.271118082891661</v>
      </c>
      <c r="K24" s="48"/>
      <c r="L24" s="48"/>
      <c r="M24" s="48"/>
      <c r="N24" s="48"/>
      <c r="O24" s="48"/>
      <c r="P24" s="49"/>
      <c r="Q24" s="49"/>
      <c r="R24" s="50"/>
      <c r="S24" s="51"/>
      <c r="T24" s="51"/>
    </row>
    <row r="25" spans="1:20" s="2" customFormat="1" ht="12.75" thickBot="1">
      <c r="A25" s="102"/>
      <c r="B25" s="17" t="s">
        <v>608</v>
      </c>
      <c r="C25" s="18">
        <v>23247352268</v>
      </c>
      <c r="D25" s="18">
        <v>23247352268</v>
      </c>
      <c r="E25" s="18">
        <v>6267560877.5199995</v>
      </c>
      <c r="F25" s="18">
        <v>6221877759.6399994</v>
      </c>
      <c r="G25" s="18"/>
      <c r="H25" s="19">
        <f t="shared" si="0"/>
        <v>26.763812445877626</v>
      </c>
      <c r="I25" s="19">
        <f t="shared" si="1"/>
        <v>99.271118082891661</v>
      </c>
      <c r="K25" s="48"/>
      <c r="L25" s="48"/>
      <c r="M25" s="48"/>
      <c r="N25" s="48"/>
      <c r="O25" s="48"/>
      <c r="P25" s="49"/>
      <c r="Q25" s="49"/>
      <c r="R25" s="50"/>
      <c r="S25" s="51"/>
      <c r="T25" s="51"/>
    </row>
    <row r="26" spans="1:20" ht="44.25" customHeight="1">
      <c r="A26" s="298" t="s">
        <v>740</v>
      </c>
      <c r="B26" s="320"/>
      <c r="C26" s="320"/>
      <c r="D26" s="320"/>
      <c r="E26" s="320"/>
      <c r="F26" s="320"/>
      <c r="G26" s="320"/>
      <c r="H26" s="320"/>
      <c r="I26" s="320"/>
    </row>
    <row r="27" spans="1:20" ht="12.75" customHeight="1">
      <c r="A27" s="317"/>
      <c r="B27" s="317"/>
      <c r="C27" s="317"/>
      <c r="D27" s="317"/>
      <c r="E27" s="317"/>
      <c r="F27" s="317"/>
      <c r="G27" s="317"/>
      <c r="H27" s="317"/>
      <c r="I27" s="317"/>
    </row>
    <row r="28" spans="1:20" ht="12.75" customHeight="1">
      <c r="A28" s="335"/>
      <c r="B28" s="335"/>
      <c r="C28" s="335"/>
      <c r="D28" s="335"/>
      <c r="E28" s="335"/>
      <c r="F28" s="335"/>
      <c r="G28" s="335"/>
      <c r="H28" s="335"/>
      <c r="I28" s="335"/>
    </row>
    <row r="29" spans="1:20" ht="12.75" customHeight="1">
      <c r="A29" s="317"/>
      <c r="B29" s="317"/>
      <c r="C29" s="317"/>
      <c r="D29" s="317"/>
      <c r="E29" s="317"/>
      <c r="F29" s="317"/>
      <c r="G29" s="317"/>
      <c r="H29" s="317"/>
      <c r="I29" s="317"/>
    </row>
    <row r="30" spans="1:20" ht="12.75" customHeight="1">
      <c r="A30" s="317"/>
      <c r="B30" s="317"/>
      <c r="C30" s="317"/>
      <c r="D30" s="317"/>
      <c r="E30" s="317"/>
      <c r="F30" s="317"/>
      <c r="G30" s="317"/>
      <c r="H30" s="317"/>
      <c r="I30" s="317"/>
    </row>
    <row r="31" spans="1:20" ht="12.75" customHeight="1">
      <c r="A31" s="101"/>
      <c r="B31" s="100"/>
      <c r="C31" s="99"/>
      <c r="D31" s="99"/>
      <c r="E31" s="99"/>
      <c r="F31" s="99"/>
      <c r="G31" s="98"/>
      <c r="H31" s="97"/>
      <c r="I31" s="97"/>
    </row>
    <row r="32" spans="1:20" ht="12.75" customHeight="1"/>
    <row r="33" spans="2:11" ht="12.75" customHeight="1">
      <c r="B33"/>
      <c r="C33"/>
      <c r="D33"/>
      <c r="E33"/>
      <c r="F33"/>
    </row>
    <row r="34" spans="2:11" ht="12.75" customHeight="1">
      <c r="B34" s="45"/>
      <c r="C34" s="46"/>
      <c r="D34" s="46"/>
      <c r="E34" s="46"/>
      <c r="F34" s="46"/>
      <c r="H34" s="38"/>
      <c r="I34" s="38"/>
      <c r="J34" s="38"/>
      <c r="K34" s="38"/>
    </row>
    <row r="35" spans="2:11" ht="12.75" customHeight="1">
      <c r="B35" s="45"/>
      <c r="C35" s="46"/>
      <c r="D35" s="46"/>
      <c r="E35" s="46"/>
      <c r="F35" s="46"/>
      <c r="H35" s="38"/>
      <c r="I35" s="38"/>
      <c r="J35" s="38"/>
      <c r="K35" s="38"/>
    </row>
    <row r="36" spans="2:11" ht="12.75" customHeight="1">
      <c r="B36" s="45"/>
      <c r="C36" s="46"/>
      <c r="D36" s="46"/>
      <c r="E36" s="46"/>
      <c r="F36" s="46"/>
      <c r="H36" s="38"/>
      <c r="I36" s="38"/>
      <c r="J36" s="38"/>
      <c r="K36" s="38"/>
    </row>
    <row r="37" spans="2:11" ht="12.75" customHeight="1">
      <c r="B37" s="45"/>
      <c r="C37" s="46"/>
      <c r="D37" s="46"/>
      <c r="E37" s="46"/>
      <c r="F37" s="46"/>
      <c r="H37" s="38"/>
      <c r="I37" s="38"/>
      <c r="J37" s="38"/>
      <c r="K37" s="38"/>
    </row>
    <row r="38" spans="2:11" ht="12.75" customHeight="1">
      <c r="B38" s="45"/>
      <c r="C38" s="46"/>
      <c r="D38" s="46"/>
      <c r="E38" s="46"/>
      <c r="F38" s="46"/>
      <c r="H38" s="38"/>
      <c r="I38" s="38"/>
      <c r="J38" s="38"/>
      <c r="K38" s="38"/>
    </row>
    <row r="39" spans="2:11" ht="12.75" customHeight="1">
      <c r="B39" s="45"/>
      <c r="C39" s="46"/>
      <c r="D39" s="46"/>
      <c r="E39" s="46"/>
      <c r="F39" s="46"/>
      <c r="H39" s="38"/>
      <c r="I39" s="38"/>
      <c r="J39" s="38"/>
      <c r="K39" s="38"/>
    </row>
    <row r="40" spans="2:11" ht="12.75" customHeight="1">
      <c r="B40" s="45"/>
      <c r="C40" s="46"/>
      <c r="D40" s="46"/>
      <c r="E40" s="46"/>
      <c r="F40" s="46"/>
      <c r="H40" s="38"/>
      <c r="I40" s="38"/>
      <c r="J40" s="38"/>
      <c r="K40" s="38"/>
    </row>
    <row r="41" spans="2:11" ht="12.75" customHeight="1">
      <c r="B41" s="45"/>
      <c r="C41" s="46"/>
      <c r="D41" s="46"/>
      <c r="E41" s="46"/>
      <c r="F41" s="46"/>
      <c r="H41" s="38"/>
      <c r="I41" s="38"/>
      <c r="J41" s="38"/>
      <c r="K41" s="38"/>
    </row>
    <row r="45" spans="2:11">
      <c r="H45" s="206"/>
      <c r="I45" s="206"/>
      <c r="J45" s="206"/>
      <c r="K45" s="206"/>
    </row>
    <row r="46" spans="2:11">
      <c r="H46" s="206"/>
      <c r="I46" s="206"/>
      <c r="J46" s="206"/>
      <c r="K46" s="206"/>
    </row>
    <row r="47" spans="2:11">
      <c r="H47" s="206"/>
      <c r="I47" s="206"/>
      <c r="J47" s="206"/>
      <c r="K47" s="206"/>
    </row>
    <row r="48" spans="2:11">
      <c r="H48" s="206"/>
      <c r="I48" s="206"/>
      <c r="J48" s="206"/>
      <c r="K48" s="206"/>
    </row>
  </sheetData>
  <mergeCells count="14">
    <mergeCell ref="A30:I30"/>
    <mergeCell ref="A1:B1"/>
    <mergeCell ref="A3:I3"/>
    <mergeCell ref="A4:A7"/>
    <mergeCell ref="B4:B7"/>
    <mergeCell ref="E4:F4"/>
    <mergeCell ref="H4:I5"/>
    <mergeCell ref="C5:C6"/>
    <mergeCell ref="D5:D6"/>
    <mergeCell ref="E5:E6"/>
    <mergeCell ref="A28:I28"/>
    <mergeCell ref="A29:I29"/>
    <mergeCell ref="A26:I26"/>
    <mergeCell ref="A27:I27"/>
  </mergeCells>
  <conditionalFormatting sqref="T8:T25">
    <cfRule type="cellIs" dxfId="43" priority="1" operator="greaterThan">
      <formula>0.1</formula>
    </cfRule>
    <cfRule type="cellIs" dxfId="42" priority="2" operator="greaterThan">
      <formula>1</formula>
    </cfRule>
  </conditionalFormatting>
  <conditionalFormatting sqref="S8:S25">
    <cfRule type="cellIs" dxfId="41" priority="7" operator="greaterThan">
      <formula>0</formula>
    </cfRule>
    <cfRule type="cellIs" dxfId="40" priority="8" operator="greaterThan">
      <formula>1</formula>
    </cfRule>
  </conditionalFormatting>
  <conditionalFormatting sqref="S8:S25">
    <cfRule type="cellIs" dxfId="39" priority="5" operator="greaterThan">
      <formula>0.1</formula>
    </cfRule>
    <cfRule type="cellIs" dxfId="38" priority="6" operator="greaterThan">
      <formula>1</formula>
    </cfRule>
  </conditionalFormatting>
  <conditionalFormatting sqref="T8:T25">
    <cfRule type="cellIs" dxfId="37" priority="3" operator="greaterThan">
      <formula>0</formula>
    </cfRule>
    <cfRule type="cellIs" dxfId="36" priority="4" operator="greaterThan">
      <formula>1</formula>
    </cfRule>
  </conditionalFormatting>
  <pageMargins left="0" right="0" top="0" bottom="0" header="0.31496062992125984" footer="0.39370078740157483"/>
  <pageSetup fitToHeight="10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7"/>
  <sheetViews>
    <sheetView showGridLines="0" zoomScale="145" zoomScaleNormal="145" workbookViewId="0">
      <selection sqref="A1:B1"/>
    </sheetView>
  </sheetViews>
  <sheetFormatPr baseColWidth="10" defaultRowHeight="12"/>
  <cols>
    <col min="1" max="1" width="4.5703125" style="149" customWidth="1"/>
    <col min="2" max="2" width="55.7109375" style="1" customWidth="1"/>
    <col min="3" max="6" width="14.28515625" style="1" customWidth="1"/>
    <col min="7" max="7" width="0.85546875" style="3" customWidth="1"/>
    <col min="8" max="9" width="13.42578125" style="1" customWidth="1"/>
    <col min="10" max="10" width="2.140625" style="1" customWidth="1"/>
    <col min="11" max="11" width="3.7109375" style="1" customWidth="1"/>
    <col min="12" max="12" width="5.28515625" style="1" customWidth="1"/>
    <col min="13"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s="89" customFormat="1" ht="34.5" customHeight="1">
      <c r="A1" s="312" t="s">
        <v>0</v>
      </c>
      <c r="B1" s="312"/>
      <c r="C1" s="91" t="s">
        <v>101</v>
      </c>
      <c r="F1" s="170"/>
      <c r="G1" s="90"/>
      <c r="H1" s="170"/>
      <c r="I1" s="170"/>
    </row>
    <row r="2" spans="1:20" ht="12.75" customHeight="1">
      <c r="D2" s="52"/>
      <c r="E2" s="52"/>
      <c r="F2" s="52"/>
      <c r="H2" s="52"/>
    </row>
    <row r="3" spans="1:20" s="293" customFormat="1" ht="63" customHeight="1">
      <c r="A3" s="301" t="s">
        <v>564</v>
      </c>
      <c r="B3" s="301"/>
      <c r="C3" s="301"/>
      <c r="D3" s="301"/>
      <c r="E3" s="301"/>
      <c r="F3" s="301"/>
      <c r="G3" s="301"/>
      <c r="H3" s="301"/>
      <c r="I3" s="301"/>
    </row>
    <row r="4" spans="1:20" ht="12.75" customHeight="1">
      <c r="A4" s="318" t="s">
        <v>6</v>
      </c>
      <c r="B4" s="302" t="s">
        <v>37</v>
      </c>
      <c r="C4" s="169"/>
      <c r="D4" s="21"/>
      <c r="E4" s="304" t="s">
        <v>1</v>
      </c>
      <c r="F4" s="304"/>
      <c r="G4" s="20"/>
      <c r="H4" s="302" t="s">
        <v>5</v>
      </c>
      <c r="I4" s="302"/>
    </row>
    <row r="5" spans="1:20" ht="12" customHeight="1">
      <c r="A5" s="318"/>
      <c r="B5" s="302"/>
      <c r="C5" s="305" t="s">
        <v>563</v>
      </c>
      <c r="D5" s="305" t="s">
        <v>117</v>
      </c>
      <c r="E5" s="305" t="s">
        <v>744</v>
      </c>
      <c r="F5" s="87" t="s">
        <v>38</v>
      </c>
      <c r="G5" s="41"/>
      <c r="H5" s="303"/>
      <c r="I5" s="303"/>
    </row>
    <row r="6" spans="1:20" ht="17.25" customHeight="1">
      <c r="A6" s="318"/>
      <c r="B6" s="302"/>
      <c r="C6" s="305"/>
      <c r="D6" s="305"/>
      <c r="E6" s="305"/>
      <c r="F6" s="40" t="s">
        <v>116</v>
      </c>
      <c r="G6" s="40"/>
      <c r="H6" s="41" t="s">
        <v>117</v>
      </c>
      <c r="I6" s="41" t="s">
        <v>4</v>
      </c>
    </row>
    <row r="7" spans="1:20" ht="11.25" customHeight="1">
      <c r="A7" s="319"/>
      <c r="B7" s="303"/>
      <c r="C7" s="27" t="s">
        <v>8</v>
      </c>
      <c r="D7" s="27" t="s">
        <v>9</v>
      </c>
      <c r="E7" s="27" t="s">
        <v>10</v>
      </c>
      <c r="F7" s="28" t="s">
        <v>11</v>
      </c>
      <c r="G7" s="28"/>
      <c r="H7" s="28" t="s">
        <v>112</v>
      </c>
      <c r="I7" s="28" t="s">
        <v>113</v>
      </c>
    </row>
    <row r="8" spans="1:20" s="2" customFormat="1" ht="11.25" customHeight="1">
      <c r="A8" s="168"/>
      <c r="B8" s="167" t="s">
        <v>525</v>
      </c>
      <c r="C8" s="166">
        <f>+C9+C11+C17+C19+C21+C24+C26+C29+C52+C59+C61+C64+C68+C70+C73</f>
        <v>44232587536.427399</v>
      </c>
      <c r="D8" s="166">
        <f>+D9+D11+D17+D19+D21+D24+D26+D29+D52+D59+D61+D64+D68+D70+D73</f>
        <v>39453350059.538887</v>
      </c>
      <c r="E8" s="166">
        <f>+E9+E11+E17+E19+E21+E24+E26+E29+E52+E59+E61+E64+E68+E70+E73</f>
        <v>12634609090.551821</v>
      </c>
      <c r="F8" s="166">
        <f>+F9+F11+F17+F19+F21+F24+F26+F29+F52+F59+F61+F64+F68+F70+F73</f>
        <v>11532979984.109314</v>
      </c>
      <c r="G8" s="162"/>
      <c r="H8" s="165">
        <f t="shared" ref="H8:H39" si="0">IFERROR(+F8/D8*100,"n.a.")</f>
        <v>29.231940929489998</v>
      </c>
      <c r="I8" s="165">
        <f t="shared" ref="I8:I39" si="1">IFERROR(+F8/E8*100,"n.a.")</f>
        <v>91.280861176256678</v>
      </c>
      <c r="K8" s="48"/>
      <c r="L8" s="48"/>
      <c r="M8" s="48"/>
      <c r="N8" s="48"/>
      <c r="O8" s="48"/>
      <c r="P8" s="49"/>
      <c r="Q8" s="49"/>
      <c r="R8" s="50"/>
      <c r="S8" s="51"/>
      <c r="T8" s="51"/>
    </row>
    <row r="9" spans="1:20" ht="12" customHeight="1">
      <c r="A9" s="339" t="s">
        <v>77</v>
      </c>
      <c r="B9" s="339"/>
      <c r="C9" s="129">
        <f>+C10</f>
        <v>206661965</v>
      </c>
      <c r="D9" s="129">
        <f>+D10</f>
        <v>170455958.41</v>
      </c>
      <c r="E9" s="129">
        <f>+E10</f>
        <v>41182429.960000016</v>
      </c>
      <c r="F9" s="129">
        <f>+F10</f>
        <v>40865891.960000016</v>
      </c>
      <c r="G9" s="163"/>
      <c r="H9" s="155">
        <f t="shared" si="0"/>
        <v>23.97445788413259</v>
      </c>
      <c r="I9" s="155">
        <f t="shared" si="1"/>
        <v>99.231376098235458</v>
      </c>
      <c r="K9" s="48"/>
      <c r="L9" s="48"/>
      <c r="M9" s="48"/>
      <c r="N9" s="48"/>
      <c r="O9" s="48"/>
      <c r="P9" s="49"/>
      <c r="Q9" s="49"/>
      <c r="R9" s="50"/>
      <c r="S9" s="51"/>
      <c r="T9" s="51"/>
    </row>
    <row r="10" spans="1:20" ht="12" customHeight="1">
      <c r="A10" s="154"/>
      <c r="B10" s="158" t="s">
        <v>562</v>
      </c>
      <c r="C10" s="152">
        <v>206661965</v>
      </c>
      <c r="D10" s="152">
        <v>170455958.41</v>
      </c>
      <c r="E10" s="152">
        <v>41182429.960000016</v>
      </c>
      <c r="F10" s="152">
        <v>40865891.960000016</v>
      </c>
      <c r="G10" s="164"/>
      <c r="H10" s="151">
        <f t="shared" si="0"/>
        <v>23.97445788413259</v>
      </c>
      <c r="I10" s="151">
        <f t="shared" si="1"/>
        <v>99.231376098235458</v>
      </c>
      <c r="K10" s="48"/>
      <c r="L10" s="48"/>
      <c r="M10" s="48"/>
      <c r="N10" s="48"/>
      <c r="O10" s="48"/>
      <c r="P10" s="49"/>
      <c r="Q10" s="49"/>
      <c r="R10" s="50"/>
      <c r="S10" s="51"/>
      <c r="T10" s="51"/>
    </row>
    <row r="11" spans="1:20" ht="12" customHeight="1">
      <c r="A11" s="340" t="s">
        <v>381</v>
      </c>
      <c r="B11" s="340"/>
      <c r="C11" s="129">
        <f>SUM(C12:C16)</f>
        <v>12455859307</v>
      </c>
      <c r="D11" s="129">
        <f>SUM(D12:D16)</f>
        <v>10718997998.16</v>
      </c>
      <c r="E11" s="129">
        <f>SUM(E12:E16)</f>
        <v>2221437150.8900003</v>
      </c>
      <c r="F11" s="129">
        <f>SUM(F12:F16)</f>
        <v>1783065291.8399999</v>
      </c>
      <c r="G11" s="163"/>
      <c r="H11" s="155">
        <f t="shared" si="0"/>
        <v>16.634626596124722</v>
      </c>
      <c r="I11" s="155">
        <f t="shared" si="1"/>
        <v>80.266294777938214</v>
      </c>
      <c r="K11" s="48"/>
      <c r="L11" s="48"/>
      <c r="M11" s="48"/>
      <c r="N11" s="48"/>
      <c r="O11" s="48"/>
      <c r="P11" s="49"/>
      <c r="Q11" s="49"/>
      <c r="R11" s="50"/>
      <c r="S11" s="51"/>
      <c r="T11" s="51"/>
    </row>
    <row r="12" spans="1:20" ht="12" customHeight="1">
      <c r="A12" s="154"/>
      <c r="B12" s="158" t="s">
        <v>65</v>
      </c>
      <c r="C12" s="157">
        <v>700000000</v>
      </c>
      <c r="D12" s="157">
        <v>794606641.14999998</v>
      </c>
      <c r="E12" s="157">
        <v>172857576.37</v>
      </c>
      <c r="F12" s="157">
        <v>166334514.14000002</v>
      </c>
      <c r="G12" s="162"/>
      <c r="H12" s="151">
        <f t="shared" si="0"/>
        <v>20.932937824339252</v>
      </c>
      <c r="I12" s="151">
        <f t="shared" si="1"/>
        <v>96.226337099603072</v>
      </c>
      <c r="K12" s="48"/>
      <c r="L12" s="48"/>
      <c r="M12" s="48"/>
      <c r="N12" s="48"/>
      <c r="O12" s="48"/>
      <c r="P12" s="49"/>
      <c r="Q12" s="49"/>
      <c r="R12" s="50"/>
      <c r="S12" s="51"/>
      <c r="T12" s="51"/>
    </row>
    <row r="13" spans="1:20" ht="12" customHeight="1">
      <c r="A13" s="154"/>
      <c r="B13" s="158" t="s">
        <v>170</v>
      </c>
      <c r="C13" s="157">
        <v>1795507240</v>
      </c>
      <c r="D13" s="157">
        <v>1795507240</v>
      </c>
      <c r="E13" s="157">
        <v>142231504.60999998</v>
      </c>
      <c r="F13" s="157">
        <v>128713895.05</v>
      </c>
      <c r="G13" s="162"/>
      <c r="H13" s="151">
        <f t="shared" si="0"/>
        <v>7.1686647751974526</v>
      </c>
      <c r="I13" s="151">
        <f t="shared" si="1"/>
        <v>90.496051070355051</v>
      </c>
      <c r="K13" s="48"/>
      <c r="L13" s="48"/>
      <c r="M13" s="48"/>
      <c r="N13" s="48"/>
      <c r="O13" s="48"/>
      <c r="P13" s="49"/>
      <c r="Q13" s="49"/>
      <c r="R13" s="50"/>
      <c r="S13" s="51"/>
      <c r="T13" s="51"/>
    </row>
    <row r="14" spans="1:20" s="2" customFormat="1" ht="12" customHeight="1">
      <c r="A14" s="154"/>
      <c r="B14" s="153" t="s">
        <v>208</v>
      </c>
      <c r="C14" s="157">
        <v>4341929476</v>
      </c>
      <c r="D14" s="157">
        <v>4011503031.6599998</v>
      </c>
      <c r="E14" s="157">
        <v>1421982466.3499999</v>
      </c>
      <c r="F14" s="157">
        <v>1419284700.27</v>
      </c>
      <c r="G14" s="11"/>
      <c r="H14" s="151">
        <f t="shared" si="0"/>
        <v>35.380372121585708</v>
      </c>
      <c r="I14" s="151">
        <f t="shared" si="1"/>
        <v>99.810281340041797</v>
      </c>
      <c r="K14" s="48"/>
      <c r="L14" s="48"/>
      <c r="M14" s="48"/>
      <c r="N14" s="48"/>
      <c r="O14" s="48"/>
      <c r="P14" s="49"/>
      <c r="Q14" s="49"/>
      <c r="R14" s="50"/>
      <c r="S14" s="51"/>
      <c r="T14" s="51"/>
    </row>
    <row r="15" spans="1:20" ht="12" customHeight="1">
      <c r="A15" s="154"/>
      <c r="B15" s="158" t="s">
        <v>168</v>
      </c>
      <c r="C15" s="157">
        <v>5183000000</v>
      </c>
      <c r="D15" s="157">
        <v>3759516686</v>
      </c>
      <c r="E15" s="157">
        <v>420423833.55000007</v>
      </c>
      <c r="F15" s="157">
        <v>7337875.3499999996</v>
      </c>
      <c r="G15" s="162"/>
      <c r="H15" s="151">
        <f t="shared" si="0"/>
        <v>0.1951813481058719</v>
      </c>
      <c r="I15" s="151">
        <f t="shared" si="1"/>
        <v>1.7453518959760217</v>
      </c>
      <c r="K15" s="48"/>
      <c r="L15" s="48"/>
      <c r="M15" s="48"/>
      <c r="N15" s="48"/>
      <c r="O15" s="48"/>
      <c r="P15" s="49"/>
      <c r="Q15" s="49"/>
      <c r="R15" s="50"/>
      <c r="S15" s="51"/>
      <c r="T15" s="51"/>
    </row>
    <row r="16" spans="1:20" ht="12" customHeight="1">
      <c r="A16" s="154"/>
      <c r="B16" s="158" t="s">
        <v>246</v>
      </c>
      <c r="C16" s="157">
        <v>435422591</v>
      </c>
      <c r="D16" s="157">
        <v>357864399.34999996</v>
      </c>
      <c r="E16" s="157">
        <v>63941770.009999998</v>
      </c>
      <c r="F16" s="157">
        <v>61394307.030000001</v>
      </c>
      <c r="G16" s="162"/>
      <c r="H16" s="151">
        <f t="shared" si="0"/>
        <v>17.155745903060588</v>
      </c>
      <c r="I16" s="151">
        <f t="shared" si="1"/>
        <v>96.015964244340452</v>
      </c>
      <c r="K16" s="48"/>
      <c r="L16" s="48"/>
      <c r="M16" s="48"/>
      <c r="N16" s="48"/>
      <c r="O16" s="48"/>
      <c r="P16" s="49"/>
      <c r="Q16" s="49"/>
      <c r="R16" s="50"/>
      <c r="S16" s="51"/>
      <c r="T16" s="51"/>
    </row>
    <row r="17" spans="1:20" s="2" customFormat="1" ht="12" customHeight="1">
      <c r="A17" s="340" t="s">
        <v>12</v>
      </c>
      <c r="B17" s="340"/>
      <c r="C17" s="129">
        <f>+C18</f>
        <v>1329332999.9699998</v>
      </c>
      <c r="D17" s="129">
        <f>+D18</f>
        <v>1279102963.6900001</v>
      </c>
      <c r="E17" s="129">
        <f>+E18</f>
        <v>157331984.88</v>
      </c>
      <c r="F17" s="129">
        <f>+F18</f>
        <v>155568290.91000006</v>
      </c>
      <c r="G17" s="23"/>
      <c r="H17" s="155">
        <f t="shared" si="0"/>
        <v>12.162296181474815</v>
      </c>
      <c r="I17" s="155">
        <f t="shared" si="1"/>
        <v>98.878998462172106</v>
      </c>
      <c r="K17" s="48"/>
      <c r="L17" s="48"/>
      <c r="M17" s="48"/>
      <c r="N17" s="48"/>
      <c r="O17" s="48"/>
      <c r="P17" s="49"/>
      <c r="Q17" s="49"/>
      <c r="R17" s="50"/>
      <c r="S17" s="51"/>
      <c r="T17" s="51"/>
    </row>
    <row r="18" spans="1:20" s="2" customFormat="1" ht="12" customHeight="1">
      <c r="A18" s="154"/>
      <c r="B18" s="153" t="s">
        <v>561</v>
      </c>
      <c r="C18" s="157">
        <v>1329332999.9699998</v>
      </c>
      <c r="D18" s="157">
        <v>1279102963.6900001</v>
      </c>
      <c r="E18" s="157">
        <v>157331984.88</v>
      </c>
      <c r="F18" s="157">
        <v>155568290.91000006</v>
      </c>
      <c r="G18" s="11"/>
      <c r="H18" s="151">
        <f t="shared" si="0"/>
        <v>12.162296181474815</v>
      </c>
      <c r="I18" s="151">
        <f t="shared" si="1"/>
        <v>98.878998462172106</v>
      </c>
      <c r="K18" s="48"/>
      <c r="L18" s="48"/>
      <c r="M18" s="48"/>
      <c r="N18" s="48"/>
      <c r="O18" s="48"/>
      <c r="P18" s="49"/>
      <c r="Q18" s="49"/>
      <c r="R18" s="50"/>
      <c r="S18" s="51"/>
      <c r="T18" s="51"/>
    </row>
    <row r="19" spans="1:20" s="2" customFormat="1" ht="12" customHeight="1">
      <c r="A19" s="340" t="s">
        <v>15</v>
      </c>
      <c r="B19" s="340"/>
      <c r="C19" s="129">
        <f>SUM(C20:C20)</f>
        <v>10000000</v>
      </c>
      <c r="D19" s="129">
        <f>SUM(D20:D20)</f>
        <v>10000000</v>
      </c>
      <c r="E19" s="129">
        <f>SUM(E20:E20)</f>
        <v>0</v>
      </c>
      <c r="F19" s="129">
        <f>SUM(F20:F20)</f>
        <v>0</v>
      </c>
      <c r="G19" s="23"/>
      <c r="H19" s="155">
        <f t="shared" si="0"/>
        <v>0</v>
      </c>
      <c r="I19" s="155" t="str">
        <f t="shared" si="1"/>
        <v>n.a.</v>
      </c>
      <c r="K19" s="48"/>
      <c r="L19" s="48"/>
      <c r="M19" s="48"/>
      <c r="N19" s="48"/>
      <c r="O19" s="48"/>
      <c r="P19" s="49"/>
      <c r="Q19" s="49"/>
      <c r="R19" s="50"/>
      <c r="S19" s="51"/>
      <c r="T19" s="51"/>
    </row>
    <row r="20" spans="1:20" s="2" customFormat="1" ht="12" customHeight="1">
      <c r="A20" s="154"/>
      <c r="B20" s="153" t="s">
        <v>560</v>
      </c>
      <c r="C20" s="157">
        <v>10000000</v>
      </c>
      <c r="D20" s="157">
        <v>10000000</v>
      </c>
      <c r="E20" s="157">
        <v>0</v>
      </c>
      <c r="F20" s="157">
        <v>0</v>
      </c>
      <c r="G20" s="11"/>
      <c r="H20" s="151">
        <f t="shared" si="0"/>
        <v>0</v>
      </c>
      <c r="I20" s="151" t="str">
        <f t="shared" si="1"/>
        <v>n.a.</v>
      </c>
      <c r="K20" s="48"/>
      <c r="L20" s="48"/>
      <c r="M20" s="48"/>
      <c r="N20" s="48"/>
      <c r="O20" s="48"/>
      <c r="P20" s="49"/>
      <c r="Q20" s="49"/>
      <c r="R20" s="50"/>
      <c r="S20" s="51"/>
      <c r="T20" s="51"/>
    </row>
    <row r="21" spans="1:20" s="2" customFormat="1" ht="12" customHeight="1">
      <c r="A21" s="336" t="s">
        <v>19</v>
      </c>
      <c r="B21" s="336"/>
      <c r="C21" s="129">
        <f>SUM(C22:C23)</f>
        <v>443543736.25999999</v>
      </c>
      <c r="D21" s="129">
        <f>SUM(D22:D23)</f>
        <v>248992057.4163</v>
      </c>
      <c r="E21" s="129">
        <f>SUM(E22:E23)</f>
        <v>206256720.01840007</v>
      </c>
      <c r="F21" s="129">
        <f>SUM(F22:F23)</f>
        <v>159727171.27240005</v>
      </c>
      <c r="G21" s="23"/>
      <c r="H21" s="155">
        <f t="shared" si="0"/>
        <v>64.149504578511781</v>
      </c>
      <c r="I21" s="155">
        <f t="shared" si="1"/>
        <v>77.440953806572139</v>
      </c>
      <c r="K21" s="48"/>
      <c r="L21" s="48"/>
      <c r="M21" s="48"/>
      <c r="N21" s="48"/>
      <c r="O21" s="48"/>
      <c r="P21" s="49"/>
      <c r="Q21" s="49"/>
      <c r="R21" s="50"/>
      <c r="S21" s="51"/>
      <c r="T21" s="51"/>
    </row>
    <row r="22" spans="1:20" s="2" customFormat="1" ht="12" customHeight="1">
      <c r="A22" s="154"/>
      <c r="B22" s="158" t="s">
        <v>559</v>
      </c>
      <c r="C22" s="157">
        <v>87250354.25999999</v>
      </c>
      <c r="D22" s="157">
        <v>86420030.416299984</v>
      </c>
      <c r="E22" s="157">
        <v>69393913.06840001</v>
      </c>
      <c r="F22" s="157">
        <v>22864364.3224</v>
      </c>
      <c r="G22" s="11"/>
      <c r="H22" s="151">
        <f t="shared" si="0"/>
        <v>26.457250954736384</v>
      </c>
      <c r="I22" s="151">
        <f t="shared" si="1"/>
        <v>32.948659776345387</v>
      </c>
      <c r="K22" s="48"/>
      <c r="L22" s="48"/>
      <c r="M22" s="48"/>
      <c r="N22" s="48"/>
      <c r="O22" s="48"/>
      <c r="P22" s="49"/>
      <c r="Q22" s="49"/>
      <c r="R22" s="50"/>
      <c r="S22" s="51"/>
      <c r="T22" s="51"/>
    </row>
    <row r="23" spans="1:20" s="2" customFormat="1" ht="12" customHeight="1">
      <c r="A23" s="154"/>
      <c r="B23" s="153" t="s">
        <v>558</v>
      </c>
      <c r="C23" s="157">
        <v>356293382</v>
      </c>
      <c r="D23" s="157">
        <v>162572027</v>
      </c>
      <c r="E23" s="157">
        <v>136862806.95000005</v>
      </c>
      <c r="F23" s="157">
        <v>136862806.95000005</v>
      </c>
      <c r="G23" s="11"/>
      <c r="H23" s="151">
        <f t="shared" si="0"/>
        <v>84.185950975440591</v>
      </c>
      <c r="I23" s="151">
        <f t="shared" si="1"/>
        <v>100</v>
      </c>
      <c r="K23" s="48"/>
      <c r="L23" s="48"/>
      <c r="M23" s="48"/>
      <c r="N23" s="48"/>
      <c r="O23" s="48"/>
      <c r="P23" s="49"/>
      <c r="Q23" s="49"/>
      <c r="R23" s="50"/>
      <c r="S23" s="51"/>
      <c r="T23" s="51"/>
    </row>
    <row r="24" spans="1:20" s="2" customFormat="1" ht="12" customHeight="1">
      <c r="A24" s="336" t="s">
        <v>322</v>
      </c>
      <c r="B24" s="336"/>
      <c r="C24" s="129">
        <f>+C25</f>
        <v>180717854</v>
      </c>
      <c r="D24" s="129">
        <f>+D25</f>
        <v>181045986.88000003</v>
      </c>
      <c r="E24" s="129">
        <f>+E25</f>
        <v>48480529.960000008</v>
      </c>
      <c r="F24" s="129">
        <f>+F25</f>
        <v>48418568.350000001</v>
      </c>
      <c r="G24" s="23"/>
      <c r="H24" s="155">
        <f t="shared" si="0"/>
        <v>26.743795421487331</v>
      </c>
      <c r="I24" s="155">
        <f t="shared" si="1"/>
        <v>99.87219279564161</v>
      </c>
      <c r="K24" s="48"/>
      <c r="L24" s="48"/>
      <c r="M24" s="48"/>
      <c r="N24" s="48"/>
      <c r="O24" s="48"/>
      <c r="P24" s="49"/>
      <c r="Q24" s="49"/>
      <c r="R24" s="50"/>
      <c r="S24" s="51"/>
      <c r="T24" s="51"/>
    </row>
    <row r="25" spans="1:20" s="2" customFormat="1" ht="17.25" customHeight="1">
      <c r="A25" s="154"/>
      <c r="B25" s="153" t="s">
        <v>557</v>
      </c>
      <c r="C25" s="157">
        <v>180717854</v>
      </c>
      <c r="D25" s="157">
        <v>181045986.88000003</v>
      </c>
      <c r="E25" s="157">
        <v>48480529.960000008</v>
      </c>
      <c r="F25" s="157">
        <v>48418568.350000001</v>
      </c>
      <c r="G25" s="11"/>
      <c r="H25" s="151">
        <f t="shared" si="0"/>
        <v>26.743795421487331</v>
      </c>
      <c r="I25" s="151">
        <f t="shared" si="1"/>
        <v>99.87219279564161</v>
      </c>
      <c r="K25" s="48"/>
      <c r="L25" s="48"/>
      <c r="M25" s="48"/>
      <c r="N25" s="48"/>
      <c r="O25" s="48"/>
      <c r="P25" s="49"/>
      <c r="Q25" s="49"/>
      <c r="R25" s="50"/>
      <c r="S25" s="51"/>
      <c r="T25" s="51"/>
    </row>
    <row r="26" spans="1:20" s="2" customFormat="1" ht="12" customHeight="1">
      <c r="A26" s="336" t="s">
        <v>20</v>
      </c>
      <c r="B26" s="336"/>
      <c r="C26" s="129">
        <f>SUM(C27:C28)</f>
        <v>2439306555</v>
      </c>
      <c r="D26" s="129">
        <f>SUM(D27:D28)</f>
        <v>2126285135.6800001</v>
      </c>
      <c r="E26" s="129">
        <f>SUM(E27:E28)</f>
        <v>1930427.22</v>
      </c>
      <c r="F26" s="129">
        <f>SUM(F27:F28)</f>
        <v>1911011.4100000001</v>
      </c>
      <c r="G26" s="23"/>
      <c r="H26" s="155">
        <f t="shared" si="0"/>
        <v>8.987559466660365E-2</v>
      </c>
      <c r="I26" s="155">
        <f t="shared" si="1"/>
        <v>98.994222118355751</v>
      </c>
      <c r="K26" s="48"/>
      <c r="L26" s="48"/>
      <c r="M26" s="48"/>
      <c r="N26" s="48"/>
      <c r="O26" s="48"/>
      <c r="P26" s="49"/>
      <c r="Q26" s="49"/>
      <c r="R26" s="50"/>
      <c r="S26" s="51"/>
      <c r="T26" s="51"/>
    </row>
    <row r="27" spans="1:20" s="2" customFormat="1" ht="12" customHeight="1">
      <c r="A27" s="154"/>
      <c r="B27" s="158" t="s">
        <v>91</v>
      </c>
      <c r="C27" s="157">
        <v>2417935953</v>
      </c>
      <c r="D27" s="157">
        <v>2104914533.6700001</v>
      </c>
      <c r="E27" s="157">
        <v>1759436.06</v>
      </c>
      <c r="F27" s="157">
        <v>1759436.06</v>
      </c>
      <c r="G27" s="11"/>
      <c r="H27" s="151">
        <f t="shared" si="0"/>
        <v>8.3587054574247019E-2</v>
      </c>
      <c r="I27" s="151">
        <f t="shared" si="1"/>
        <v>100</v>
      </c>
      <c r="K27" s="48"/>
      <c r="L27" s="48"/>
      <c r="M27" s="48"/>
      <c r="N27" s="48"/>
      <c r="O27" s="48"/>
      <c r="P27" s="49"/>
      <c r="Q27" s="49"/>
      <c r="R27" s="50"/>
      <c r="S27" s="51"/>
      <c r="T27" s="51"/>
    </row>
    <row r="28" spans="1:20" s="2" customFormat="1" ht="12" customHeight="1">
      <c r="A28" s="154"/>
      <c r="B28" s="158" t="s">
        <v>556</v>
      </c>
      <c r="C28" s="157">
        <v>21370602</v>
      </c>
      <c r="D28" s="157">
        <v>21370602.009999998</v>
      </c>
      <c r="E28" s="157">
        <v>170991.16</v>
      </c>
      <c r="F28" s="157">
        <v>151575.35</v>
      </c>
      <c r="G28" s="11"/>
      <c r="H28" s="151">
        <f t="shared" si="0"/>
        <v>0.70927037960406059</v>
      </c>
      <c r="I28" s="151">
        <f t="shared" si="1"/>
        <v>88.645138146322893</v>
      </c>
      <c r="K28" s="48"/>
      <c r="L28" s="48"/>
      <c r="M28" s="48"/>
      <c r="N28" s="48"/>
      <c r="O28" s="48"/>
      <c r="P28" s="49"/>
      <c r="Q28" s="49"/>
      <c r="R28" s="50"/>
      <c r="S28" s="51"/>
      <c r="T28" s="51"/>
    </row>
    <row r="29" spans="1:20" s="2" customFormat="1" ht="12" customHeight="1">
      <c r="A29" s="340" t="s">
        <v>742</v>
      </c>
      <c r="B29" s="340"/>
      <c r="C29" s="129">
        <f>SUM(C30:C51)</f>
        <v>16331926765.25</v>
      </c>
      <c r="D29" s="129">
        <f>SUM(D30:D51)</f>
        <v>14426389292.793001</v>
      </c>
      <c r="E29" s="129">
        <f>SUM(E30:E51)</f>
        <v>1350592421.4839993</v>
      </c>
      <c r="F29" s="129">
        <f>SUM(F30:F51)</f>
        <v>1050412623.7149998</v>
      </c>
      <c r="G29" s="23"/>
      <c r="H29" s="155">
        <f t="shared" si="0"/>
        <v>7.2811886771955825</v>
      </c>
      <c r="I29" s="155">
        <f t="shared" si="1"/>
        <v>77.774212782923144</v>
      </c>
      <c r="K29" s="48"/>
      <c r="L29" s="48"/>
      <c r="M29" s="48"/>
      <c r="N29" s="48"/>
      <c r="O29" s="48"/>
      <c r="P29" s="49"/>
      <c r="Q29" s="49"/>
      <c r="R29" s="50"/>
      <c r="S29" s="51"/>
      <c r="T29" s="51"/>
    </row>
    <row r="30" spans="1:20" s="2" customFormat="1" ht="12" customHeight="1">
      <c r="A30" s="153"/>
      <c r="B30" s="153" t="s">
        <v>76</v>
      </c>
      <c r="C30" s="157">
        <v>3628030.0500000003</v>
      </c>
      <c r="D30" s="157">
        <v>3603054.327</v>
      </c>
      <c r="E30" s="157">
        <v>711029.92799999984</v>
      </c>
      <c r="F30" s="157">
        <v>692803.27800000005</v>
      </c>
      <c r="G30" s="11"/>
      <c r="H30" s="151">
        <f t="shared" si="0"/>
        <v>19.22822181193273</v>
      </c>
      <c r="I30" s="151">
        <f t="shared" si="1"/>
        <v>97.436584694645973</v>
      </c>
      <c r="K30" s="48"/>
      <c r="L30" s="48"/>
      <c r="M30" s="48"/>
      <c r="N30" s="48"/>
      <c r="O30" s="48"/>
      <c r="P30" s="49"/>
      <c r="Q30" s="49"/>
      <c r="R30" s="50"/>
      <c r="S30" s="51"/>
      <c r="T30" s="51"/>
    </row>
    <row r="31" spans="1:20" s="2" customFormat="1" ht="12" customHeight="1">
      <c r="A31" s="158"/>
      <c r="B31" s="158" t="s">
        <v>60</v>
      </c>
      <c r="C31" s="157">
        <v>10412416</v>
      </c>
      <c r="D31" s="157">
        <v>10201655.619999999</v>
      </c>
      <c r="E31" s="157">
        <v>1945483.4900000002</v>
      </c>
      <c r="F31" s="157">
        <v>1926511.7</v>
      </c>
      <c r="G31" s="11"/>
      <c r="H31" s="151">
        <f t="shared" si="0"/>
        <v>18.884304389016418</v>
      </c>
      <c r="I31" s="151">
        <f t="shared" si="1"/>
        <v>99.02482904134024</v>
      </c>
      <c r="K31" s="48"/>
      <c r="L31" s="48"/>
      <c r="M31" s="48"/>
      <c r="N31" s="48"/>
      <c r="O31" s="48"/>
      <c r="P31" s="49"/>
      <c r="Q31" s="49"/>
      <c r="R31" s="50"/>
      <c r="S31" s="51"/>
      <c r="T31" s="51"/>
    </row>
    <row r="32" spans="1:20" s="2" customFormat="1" ht="12" customHeight="1">
      <c r="A32" s="158"/>
      <c r="B32" s="158" t="s">
        <v>110</v>
      </c>
      <c r="C32" s="157">
        <v>5178037490</v>
      </c>
      <c r="D32" s="157">
        <v>4678037490</v>
      </c>
      <c r="E32" s="157">
        <v>604216562.12999988</v>
      </c>
      <c r="F32" s="157">
        <v>331593754.40000004</v>
      </c>
      <c r="G32" s="11"/>
      <c r="H32" s="151">
        <f t="shared" si="0"/>
        <v>7.0883090421748634</v>
      </c>
      <c r="I32" s="151">
        <f t="shared" si="1"/>
        <v>54.879951193502066</v>
      </c>
      <c r="K32" s="48"/>
      <c r="L32" s="48"/>
      <c r="M32" s="48"/>
      <c r="N32" s="48"/>
      <c r="O32" s="48"/>
      <c r="P32" s="49"/>
      <c r="Q32" s="49"/>
      <c r="R32" s="50"/>
      <c r="S32" s="51"/>
      <c r="T32" s="51"/>
    </row>
    <row r="33" spans="1:20" s="2" customFormat="1" ht="12" customHeight="1">
      <c r="A33" s="158"/>
      <c r="B33" s="158" t="s">
        <v>555</v>
      </c>
      <c r="C33" s="157">
        <v>5109910.6500000004</v>
      </c>
      <c r="D33" s="157">
        <v>5104673.8950000005</v>
      </c>
      <c r="E33" s="157">
        <v>633193.66500000004</v>
      </c>
      <c r="F33" s="157">
        <v>578566.91099999996</v>
      </c>
      <c r="G33" s="11"/>
      <c r="H33" s="151">
        <f t="shared" si="0"/>
        <v>11.334062134051365</v>
      </c>
      <c r="I33" s="151">
        <f t="shared" si="1"/>
        <v>91.372820509819846</v>
      </c>
      <c r="K33" s="48"/>
      <c r="L33" s="48"/>
      <c r="M33" s="48"/>
      <c r="N33" s="48"/>
      <c r="O33" s="48"/>
      <c r="P33" s="49"/>
      <c r="Q33" s="49"/>
      <c r="R33" s="50"/>
      <c r="S33" s="51"/>
      <c r="T33" s="51"/>
    </row>
    <row r="34" spans="1:20" s="2" customFormat="1" ht="12" customHeight="1">
      <c r="A34" s="158"/>
      <c r="B34" s="158" t="s">
        <v>554</v>
      </c>
      <c r="C34" s="157">
        <v>188570937</v>
      </c>
      <c r="D34" s="157">
        <v>188570937</v>
      </c>
      <c r="E34" s="157">
        <v>0</v>
      </c>
      <c r="F34" s="157">
        <v>0</v>
      </c>
      <c r="G34" s="11"/>
      <c r="H34" s="151">
        <f t="shared" si="0"/>
        <v>0</v>
      </c>
      <c r="I34" s="151" t="str">
        <f t="shared" si="1"/>
        <v>n.a.</v>
      </c>
      <c r="K34" s="48"/>
      <c r="L34" s="48"/>
      <c r="M34" s="48"/>
      <c r="N34" s="48"/>
      <c r="O34" s="48"/>
      <c r="P34" s="49"/>
      <c r="Q34" s="49"/>
      <c r="R34" s="50"/>
      <c r="S34" s="51"/>
      <c r="T34" s="51"/>
    </row>
    <row r="35" spans="1:20" s="2" customFormat="1" ht="12" customHeight="1">
      <c r="A35" s="158"/>
      <c r="B35" s="158" t="s">
        <v>553</v>
      </c>
      <c r="C35" s="157">
        <v>3427679</v>
      </c>
      <c r="D35" s="157">
        <v>3427679</v>
      </c>
      <c r="E35" s="157">
        <v>3427679</v>
      </c>
      <c r="F35" s="157">
        <v>3427679</v>
      </c>
      <c r="G35" s="11"/>
      <c r="H35" s="151">
        <f t="shared" si="0"/>
        <v>100</v>
      </c>
      <c r="I35" s="151">
        <f t="shared" si="1"/>
        <v>100</v>
      </c>
      <c r="K35" s="48"/>
      <c r="L35" s="48"/>
      <c r="M35" s="48"/>
      <c r="N35" s="48"/>
      <c r="O35" s="48"/>
      <c r="P35" s="49"/>
      <c r="Q35" s="49"/>
      <c r="R35" s="50"/>
      <c r="S35" s="51"/>
      <c r="T35" s="51"/>
    </row>
    <row r="36" spans="1:20" s="2" customFormat="1" ht="12" customHeight="1">
      <c r="A36" s="158"/>
      <c r="B36" s="158" t="s">
        <v>552</v>
      </c>
      <c r="C36" s="157">
        <v>3992996186</v>
      </c>
      <c r="D36" s="157">
        <v>3003392061.4499998</v>
      </c>
      <c r="E36" s="157">
        <v>0</v>
      </c>
      <c r="F36" s="157">
        <v>0</v>
      </c>
      <c r="G36" s="11"/>
      <c r="H36" s="151">
        <f t="shared" si="0"/>
        <v>0</v>
      </c>
      <c r="I36" s="151" t="str">
        <f t="shared" si="1"/>
        <v>n.a.</v>
      </c>
      <c r="K36" s="48"/>
      <c r="L36" s="48"/>
      <c r="M36" s="48"/>
      <c r="N36" s="48"/>
      <c r="O36" s="48"/>
      <c r="P36" s="49"/>
      <c r="Q36" s="49"/>
      <c r="R36" s="50"/>
      <c r="S36" s="51"/>
      <c r="T36" s="51"/>
    </row>
    <row r="37" spans="1:20" s="2" customFormat="1" ht="12" customHeight="1">
      <c r="A37" s="158"/>
      <c r="B37" s="158" t="s">
        <v>551</v>
      </c>
      <c r="C37" s="157">
        <v>94443837.299999923</v>
      </c>
      <c r="D37" s="157">
        <v>94451102.399999976</v>
      </c>
      <c r="E37" s="157">
        <v>23861318.400000013</v>
      </c>
      <c r="F37" s="157">
        <v>17944946.738999996</v>
      </c>
      <c r="G37" s="11"/>
      <c r="H37" s="151">
        <f t="shared" si="0"/>
        <v>18.999192474221456</v>
      </c>
      <c r="I37" s="151">
        <f t="shared" si="1"/>
        <v>75.205177007319037</v>
      </c>
      <c r="K37" s="48"/>
      <c r="L37" s="48"/>
      <c r="M37" s="48"/>
      <c r="N37" s="48"/>
      <c r="O37" s="48"/>
      <c r="P37" s="49"/>
      <c r="Q37" s="49"/>
      <c r="R37" s="50"/>
      <c r="S37" s="51"/>
      <c r="T37" s="51"/>
    </row>
    <row r="38" spans="1:20" s="2" customFormat="1" ht="12" customHeight="1">
      <c r="A38" s="158"/>
      <c r="B38" s="158" t="s">
        <v>550</v>
      </c>
      <c r="C38" s="157">
        <v>213445065</v>
      </c>
      <c r="D38" s="157">
        <v>213445065</v>
      </c>
      <c r="E38" s="157">
        <v>48266757</v>
      </c>
      <c r="F38" s="157">
        <v>40042167.18</v>
      </c>
      <c r="G38" s="11"/>
      <c r="H38" s="151">
        <f t="shared" si="0"/>
        <v>18.759940493353643</v>
      </c>
      <c r="I38" s="151">
        <f t="shared" si="1"/>
        <v>82.960135854994348</v>
      </c>
      <c r="K38" s="48"/>
      <c r="L38" s="48"/>
      <c r="M38" s="48"/>
      <c r="N38" s="48"/>
      <c r="O38" s="48"/>
      <c r="P38" s="49"/>
      <c r="Q38" s="49"/>
      <c r="R38" s="50"/>
      <c r="S38" s="51"/>
      <c r="T38" s="51"/>
    </row>
    <row r="39" spans="1:20" s="2" customFormat="1" ht="12" customHeight="1">
      <c r="A39" s="158"/>
      <c r="B39" s="158" t="s">
        <v>549</v>
      </c>
      <c r="C39" s="157">
        <v>194965712</v>
      </c>
      <c r="D39" s="157">
        <v>191321075.40000001</v>
      </c>
      <c r="E39" s="157">
        <v>30336494.380000003</v>
      </c>
      <c r="F39" s="157">
        <v>27563987.890000001</v>
      </c>
      <c r="G39" s="11"/>
      <c r="H39" s="151">
        <f t="shared" si="0"/>
        <v>14.40718845656248</v>
      </c>
      <c r="I39" s="151">
        <f t="shared" si="1"/>
        <v>90.860821111130633</v>
      </c>
      <c r="K39" s="48"/>
      <c r="L39" s="48"/>
      <c r="M39" s="48"/>
      <c r="N39" s="48"/>
      <c r="O39" s="48"/>
      <c r="P39" s="49"/>
      <c r="Q39" s="49"/>
      <c r="R39" s="50"/>
      <c r="S39" s="51"/>
      <c r="T39" s="51"/>
    </row>
    <row r="40" spans="1:20" s="2" customFormat="1" ht="12" customHeight="1">
      <c r="A40" s="158"/>
      <c r="B40" s="158" t="s">
        <v>548</v>
      </c>
      <c r="C40" s="157">
        <v>29939649.149999999</v>
      </c>
      <c r="D40" s="157">
        <v>21804097.260000002</v>
      </c>
      <c r="E40" s="157">
        <v>3056874.8304999997</v>
      </c>
      <c r="F40" s="157">
        <v>2766001.1160000004</v>
      </c>
      <c r="G40" s="11"/>
      <c r="H40" s="151">
        <f t="shared" ref="H40:H76" si="2">IFERROR(+F40/D40*100,"n.a.")</f>
        <v>12.685694266619688</v>
      </c>
      <c r="I40" s="151">
        <f t="shared" ref="I40:I76" si="3">IFERROR(+F40/E40*100,"n.a.")</f>
        <v>90.484605009083012</v>
      </c>
      <c r="K40" s="48"/>
      <c r="L40" s="48"/>
      <c r="M40" s="48"/>
      <c r="N40" s="48"/>
      <c r="O40" s="48"/>
      <c r="P40" s="49"/>
      <c r="Q40" s="49"/>
      <c r="R40" s="50"/>
      <c r="S40" s="51"/>
      <c r="T40" s="51"/>
    </row>
    <row r="41" spans="1:20" s="2" customFormat="1" ht="12" customHeight="1">
      <c r="A41" s="158"/>
      <c r="B41" s="158" t="s">
        <v>22</v>
      </c>
      <c r="C41" s="157">
        <v>113856202.8</v>
      </c>
      <c r="D41" s="157">
        <v>69150365.850000009</v>
      </c>
      <c r="E41" s="157">
        <v>12327820.4035</v>
      </c>
      <c r="F41" s="157">
        <v>11482994.6675</v>
      </c>
      <c r="G41" s="11"/>
      <c r="H41" s="151">
        <f t="shared" si="2"/>
        <v>16.605833572028743</v>
      </c>
      <c r="I41" s="151">
        <f t="shared" si="3"/>
        <v>93.146998347249237</v>
      </c>
      <c r="K41" s="48"/>
      <c r="L41" s="48"/>
      <c r="M41" s="48"/>
      <c r="N41" s="48"/>
      <c r="O41" s="48"/>
      <c r="P41" s="49"/>
      <c r="Q41" s="49"/>
      <c r="R41" s="50"/>
      <c r="S41" s="51"/>
      <c r="T41" s="51"/>
    </row>
    <row r="42" spans="1:20" s="2" customFormat="1" ht="12" customHeight="1">
      <c r="A42" s="158"/>
      <c r="B42" s="158" t="s">
        <v>547</v>
      </c>
      <c r="C42" s="157">
        <v>707437223</v>
      </c>
      <c r="D42" s="157">
        <v>465425431</v>
      </c>
      <c r="E42" s="157">
        <v>0</v>
      </c>
      <c r="F42" s="157">
        <v>0</v>
      </c>
      <c r="G42" s="11"/>
      <c r="H42" s="151">
        <f t="shared" si="2"/>
        <v>0</v>
      </c>
      <c r="I42" s="151" t="str">
        <f t="shared" si="3"/>
        <v>n.a.</v>
      </c>
      <c r="K42" s="48"/>
      <c r="L42" s="48"/>
      <c r="M42" s="48"/>
      <c r="N42" s="48"/>
      <c r="O42" s="48"/>
      <c r="P42" s="49"/>
      <c r="Q42" s="49"/>
      <c r="R42" s="50"/>
      <c r="S42" s="51"/>
      <c r="T42" s="51"/>
    </row>
    <row r="43" spans="1:20" s="2" customFormat="1" ht="12" customHeight="1">
      <c r="A43" s="158"/>
      <c r="B43" s="158" t="s">
        <v>546</v>
      </c>
      <c r="C43" s="157">
        <v>234894914</v>
      </c>
      <c r="D43" s="157">
        <v>234894914</v>
      </c>
      <c r="E43" s="157">
        <v>136880</v>
      </c>
      <c r="F43" s="157">
        <v>136880</v>
      </c>
      <c r="G43" s="11"/>
      <c r="H43" s="151">
        <f t="shared" si="2"/>
        <v>5.8272866648785768E-2</v>
      </c>
      <c r="I43" s="151">
        <f t="shared" si="3"/>
        <v>100</v>
      </c>
      <c r="K43" s="48"/>
      <c r="L43" s="48"/>
      <c r="M43" s="48"/>
      <c r="N43" s="48"/>
      <c r="O43" s="48"/>
      <c r="P43" s="49"/>
      <c r="Q43" s="49"/>
      <c r="R43" s="50"/>
      <c r="S43" s="51"/>
      <c r="T43" s="51"/>
    </row>
    <row r="44" spans="1:20" s="2" customFormat="1" ht="12" customHeight="1">
      <c r="A44" s="158"/>
      <c r="B44" s="158" t="s">
        <v>14</v>
      </c>
      <c r="C44" s="157">
        <v>607422510</v>
      </c>
      <c r="D44" s="157">
        <v>607422510</v>
      </c>
      <c r="E44" s="157">
        <v>59113245</v>
      </c>
      <c r="F44" s="157">
        <v>59113245</v>
      </c>
      <c r="G44" s="11"/>
      <c r="H44" s="151">
        <f t="shared" si="2"/>
        <v>9.7318166559220867</v>
      </c>
      <c r="I44" s="151">
        <f t="shared" si="3"/>
        <v>100</v>
      </c>
      <c r="K44" s="48"/>
      <c r="L44" s="48"/>
      <c r="M44" s="48"/>
      <c r="N44" s="48"/>
      <c r="O44" s="48"/>
      <c r="P44" s="49"/>
      <c r="Q44" s="49"/>
      <c r="R44" s="50"/>
      <c r="S44" s="51"/>
      <c r="T44" s="51"/>
    </row>
    <row r="45" spans="1:20" s="2" customFormat="1" ht="12" customHeight="1">
      <c r="A45" s="158"/>
      <c r="B45" s="158" t="s">
        <v>545</v>
      </c>
      <c r="C45" s="157">
        <v>44397912</v>
      </c>
      <c r="D45" s="157">
        <v>44397912</v>
      </c>
      <c r="E45" s="157">
        <v>0</v>
      </c>
      <c r="F45" s="157">
        <v>0</v>
      </c>
      <c r="G45" s="11"/>
      <c r="H45" s="151">
        <f t="shared" si="2"/>
        <v>0</v>
      </c>
      <c r="I45" s="151" t="str">
        <f t="shared" si="3"/>
        <v>n.a.</v>
      </c>
      <c r="K45" s="48"/>
      <c r="L45" s="48"/>
      <c r="M45" s="48"/>
      <c r="N45" s="48"/>
      <c r="O45" s="48"/>
      <c r="P45" s="49"/>
      <c r="Q45" s="49"/>
      <c r="R45" s="50"/>
      <c r="S45" s="51"/>
      <c r="T45" s="51"/>
    </row>
    <row r="46" spans="1:20" s="2" customFormat="1" ht="12" customHeight="1">
      <c r="A46" s="158"/>
      <c r="B46" s="158" t="s">
        <v>23</v>
      </c>
      <c r="C46" s="157">
        <v>5272615.6500000004</v>
      </c>
      <c r="D46" s="157">
        <v>5272615.6500000004</v>
      </c>
      <c r="E46" s="157">
        <v>0</v>
      </c>
      <c r="F46" s="157">
        <v>0</v>
      </c>
      <c r="G46" s="11"/>
      <c r="H46" s="151">
        <f t="shared" si="2"/>
        <v>0</v>
      </c>
      <c r="I46" s="151" t="str">
        <f t="shared" si="3"/>
        <v>n.a.</v>
      </c>
      <c r="K46" s="48"/>
      <c r="L46" s="48"/>
      <c r="M46" s="48"/>
      <c r="N46" s="48"/>
      <c r="O46" s="48"/>
      <c r="P46" s="49"/>
      <c r="Q46" s="49"/>
      <c r="R46" s="50"/>
      <c r="S46" s="51"/>
      <c r="T46" s="51"/>
    </row>
    <row r="47" spans="1:20" s="2" customFormat="1" ht="12" customHeight="1">
      <c r="A47" s="158"/>
      <c r="B47" s="158" t="s">
        <v>544</v>
      </c>
      <c r="C47" s="157">
        <v>931090.95</v>
      </c>
      <c r="D47" s="157">
        <v>547969.19999999995</v>
      </c>
      <c r="E47" s="157">
        <v>25018.284000000003</v>
      </c>
      <c r="F47" s="157">
        <v>12013.298999999999</v>
      </c>
      <c r="G47" s="11"/>
      <c r="H47" s="151">
        <f t="shared" si="2"/>
        <v>2.1923310653226493</v>
      </c>
      <c r="I47" s="151">
        <f t="shared" si="3"/>
        <v>48.018077498840441</v>
      </c>
      <c r="K47" s="48"/>
      <c r="L47" s="48"/>
      <c r="M47" s="48"/>
      <c r="N47" s="48"/>
      <c r="O47" s="48"/>
      <c r="P47" s="49"/>
      <c r="Q47" s="49"/>
      <c r="R47" s="50"/>
      <c r="S47" s="51"/>
      <c r="T47" s="51"/>
    </row>
    <row r="48" spans="1:20" s="2" customFormat="1" ht="12" customHeight="1">
      <c r="A48" s="153"/>
      <c r="B48" s="153" t="s">
        <v>543</v>
      </c>
      <c r="C48" s="161">
        <v>1982157204</v>
      </c>
      <c r="D48" s="161">
        <v>1983768565.2699997</v>
      </c>
      <c r="E48" s="161">
        <v>305104633.08999962</v>
      </c>
      <c r="F48" s="161">
        <v>300458591.19999981</v>
      </c>
      <c r="G48" s="11"/>
      <c r="H48" s="151">
        <f t="shared" si="2"/>
        <v>15.145848989652988</v>
      </c>
      <c r="I48" s="151">
        <f t="shared" si="3"/>
        <v>98.477229977484697</v>
      </c>
      <c r="K48" s="48"/>
      <c r="L48" s="48"/>
      <c r="M48" s="48"/>
      <c r="N48" s="48"/>
      <c r="O48" s="48"/>
      <c r="P48" s="49"/>
      <c r="Q48" s="49"/>
      <c r="R48" s="50"/>
      <c r="S48" s="51"/>
      <c r="T48" s="51"/>
    </row>
    <row r="49" spans="1:20" s="2" customFormat="1" ht="12" customHeight="1">
      <c r="A49" s="153"/>
      <c r="B49" s="153" t="s">
        <v>542</v>
      </c>
      <c r="C49" s="157">
        <v>64405919.700000018</v>
      </c>
      <c r="D49" s="157">
        <v>62287795.121000007</v>
      </c>
      <c r="E49" s="157">
        <v>12704600.362999996</v>
      </c>
      <c r="F49" s="157">
        <v>9338347.0444999989</v>
      </c>
      <c r="G49" s="11"/>
      <c r="H49" s="151">
        <f t="shared" si="2"/>
        <v>14.992258156448409</v>
      </c>
      <c r="I49" s="151">
        <f t="shared" si="3"/>
        <v>73.503666212881114</v>
      </c>
      <c r="K49" s="48"/>
      <c r="L49" s="48"/>
      <c r="M49" s="48"/>
      <c r="N49" s="48"/>
      <c r="O49" s="48"/>
      <c r="P49" s="49"/>
      <c r="Q49" s="49"/>
      <c r="R49" s="50"/>
      <c r="S49" s="51"/>
      <c r="T49" s="51"/>
    </row>
    <row r="50" spans="1:20" s="2" customFormat="1" ht="12" customHeight="1">
      <c r="A50" s="158"/>
      <c r="B50" s="158" t="s">
        <v>541</v>
      </c>
      <c r="C50" s="157">
        <v>193425305</v>
      </c>
      <c r="D50" s="157">
        <v>192290305</v>
      </c>
      <c r="E50" s="157">
        <v>25248509.649999991</v>
      </c>
      <c r="F50" s="157">
        <v>24316545.889999986</v>
      </c>
      <c r="G50" s="11"/>
      <c r="H50" s="151">
        <f t="shared" si="2"/>
        <v>12.645747215388726</v>
      </c>
      <c r="I50" s="151">
        <f t="shared" si="3"/>
        <v>96.308836549487168</v>
      </c>
      <c r="K50" s="48"/>
      <c r="L50" s="48"/>
      <c r="M50" s="48"/>
      <c r="N50" s="48"/>
      <c r="O50" s="48"/>
      <c r="P50" s="49"/>
      <c r="Q50" s="49"/>
      <c r="R50" s="50"/>
      <c r="S50" s="51"/>
      <c r="T50" s="51"/>
    </row>
    <row r="51" spans="1:20" s="2" customFormat="1" ht="12" customHeight="1">
      <c r="A51" s="158"/>
      <c r="B51" s="158" t="s">
        <v>540</v>
      </c>
      <c r="C51" s="157">
        <v>2462748956</v>
      </c>
      <c r="D51" s="157">
        <v>2347572018.3499999</v>
      </c>
      <c r="E51" s="157">
        <v>219476321.87</v>
      </c>
      <c r="F51" s="157">
        <v>219017588.40000001</v>
      </c>
      <c r="G51" s="11"/>
      <c r="H51" s="151">
        <f t="shared" si="2"/>
        <v>9.3295365035888178</v>
      </c>
      <c r="I51" s="151">
        <f t="shared" si="3"/>
        <v>99.790987261818742</v>
      </c>
      <c r="K51" s="48"/>
      <c r="L51" s="48"/>
      <c r="M51" s="48"/>
      <c r="N51" s="48"/>
      <c r="O51" s="48"/>
      <c r="P51" s="49"/>
      <c r="Q51" s="49"/>
      <c r="R51" s="50"/>
      <c r="S51" s="51"/>
      <c r="T51" s="51"/>
    </row>
    <row r="52" spans="1:20" s="2" customFormat="1" ht="12" customHeight="1">
      <c r="A52" s="340" t="s">
        <v>314</v>
      </c>
      <c r="B52" s="340"/>
      <c r="C52" s="129">
        <f>SUM(C53:C58)</f>
        <v>987621300.94740009</v>
      </c>
      <c r="D52" s="129">
        <f>SUM(D53:D58)</f>
        <v>865806490.77958107</v>
      </c>
      <c r="E52" s="129">
        <f>SUM(E53:E58)</f>
        <v>399347323.579422</v>
      </c>
      <c r="F52" s="129">
        <f>SUM(F53:F58)</f>
        <v>88331641.091914028</v>
      </c>
      <c r="G52" s="23"/>
      <c r="H52" s="155">
        <f t="shared" si="2"/>
        <v>10.202238263700162</v>
      </c>
      <c r="I52" s="155">
        <f t="shared" si="3"/>
        <v>22.11900165003777</v>
      </c>
      <c r="K52" s="48"/>
      <c r="L52" s="48"/>
      <c r="M52" s="48"/>
      <c r="N52" s="48"/>
      <c r="O52" s="48"/>
      <c r="P52" s="49"/>
      <c r="Q52" s="49"/>
      <c r="R52" s="50"/>
      <c r="S52" s="51"/>
      <c r="T52" s="51"/>
    </row>
    <row r="53" spans="1:20" s="2" customFormat="1" ht="12" customHeight="1">
      <c r="A53" s="158"/>
      <c r="B53" s="158" t="s">
        <v>60</v>
      </c>
      <c r="C53" s="157">
        <v>4852726.4973999998</v>
      </c>
      <c r="D53" s="157">
        <v>4067324.6845810008</v>
      </c>
      <c r="E53" s="157">
        <v>728116.71942200023</v>
      </c>
      <c r="F53" s="157">
        <v>722157.77691400016</v>
      </c>
      <c r="G53" s="11"/>
      <c r="H53" s="151">
        <f t="shared" si="2"/>
        <v>17.755105208385739</v>
      </c>
      <c r="I53" s="151">
        <f t="shared" si="3"/>
        <v>99.181595155137984</v>
      </c>
      <c r="K53" s="48"/>
      <c r="L53" s="48"/>
      <c r="M53" s="48"/>
      <c r="N53" s="48"/>
      <c r="O53" s="48"/>
      <c r="P53" s="49"/>
      <c r="Q53" s="49"/>
      <c r="R53" s="50"/>
      <c r="S53" s="51"/>
      <c r="T53" s="51"/>
    </row>
    <row r="54" spans="1:20" s="2" customFormat="1" ht="12" customHeight="1">
      <c r="A54" s="158"/>
      <c r="B54" s="158" t="s">
        <v>539</v>
      </c>
      <c r="C54" s="157">
        <v>240114835</v>
      </c>
      <c r="D54" s="157">
        <v>246502907.95000002</v>
      </c>
      <c r="E54" s="157">
        <v>50508391.575000003</v>
      </c>
      <c r="F54" s="157">
        <v>42268460.855000012</v>
      </c>
      <c r="G54" s="11"/>
      <c r="H54" s="151">
        <f t="shared" si="2"/>
        <v>17.147246337383422</v>
      </c>
      <c r="I54" s="151">
        <f t="shared" si="3"/>
        <v>83.686016396375436</v>
      </c>
      <c r="K54" s="48"/>
      <c r="L54" s="48"/>
      <c r="M54" s="48"/>
      <c r="N54" s="48"/>
      <c r="O54" s="48"/>
      <c r="P54" s="49"/>
      <c r="Q54" s="49"/>
      <c r="R54" s="50"/>
      <c r="S54" s="51"/>
      <c r="T54" s="51"/>
    </row>
    <row r="55" spans="1:20" s="2" customFormat="1" ht="12" customHeight="1">
      <c r="A55" s="158"/>
      <c r="B55" s="158" t="s">
        <v>538</v>
      </c>
      <c r="C55" s="157">
        <v>102992131.5</v>
      </c>
      <c r="D55" s="157">
        <v>145049538.02500001</v>
      </c>
      <c r="E55" s="157">
        <v>16923813.960000005</v>
      </c>
      <c r="F55" s="157">
        <v>16831943.635000009</v>
      </c>
      <c r="G55" s="11"/>
      <c r="H55" s="151">
        <f t="shared" si="2"/>
        <v>11.60427248799575</v>
      </c>
      <c r="I55" s="151">
        <f t="shared" si="3"/>
        <v>99.457153539875037</v>
      </c>
      <c r="K55" s="48"/>
      <c r="L55" s="48"/>
      <c r="M55" s="48"/>
      <c r="N55" s="48"/>
      <c r="O55" s="48"/>
      <c r="P55" s="49"/>
      <c r="Q55" s="49"/>
      <c r="R55" s="50"/>
      <c r="S55" s="51"/>
      <c r="T55" s="51"/>
    </row>
    <row r="56" spans="1:20" s="2" customFormat="1" ht="12" customHeight="1">
      <c r="A56" s="158"/>
      <c r="B56" s="158" t="s">
        <v>537</v>
      </c>
      <c r="C56" s="157">
        <v>127423104</v>
      </c>
      <c r="D56" s="157">
        <v>101654084.02000001</v>
      </c>
      <c r="E56" s="157">
        <v>18620664.144999988</v>
      </c>
      <c r="F56" s="157">
        <v>18470643.239999995</v>
      </c>
      <c r="G56" s="11"/>
      <c r="H56" s="151">
        <f t="shared" si="2"/>
        <v>18.17009460865928</v>
      </c>
      <c r="I56" s="151">
        <f t="shared" si="3"/>
        <v>99.194331073092911</v>
      </c>
      <c r="K56" s="48"/>
      <c r="L56" s="48"/>
      <c r="M56" s="48"/>
      <c r="N56" s="48"/>
      <c r="O56" s="48"/>
      <c r="P56" s="49"/>
      <c r="Q56" s="49"/>
      <c r="R56" s="50"/>
      <c r="S56" s="51"/>
      <c r="T56" s="51"/>
    </row>
    <row r="57" spans="1:20" s="2" customFormat="1" ht="12" customHeight="1">
      <c r="A57" s="153"/>
      <c r="B57" s="153" t="s">
        <v>536</v>
      </c>
      <c r="C57" s="157">
        <v>441573000</v>
      </c>
      <c r="D57" s="157">
        <v>299973000</v>
      </c>
      <c r="E57" s="157">
        <v>299973000</v>
      </c>
      <c r="F57" s="157">
        <v>0</v>
      </c>
      <c r="G57" s="11"/>
      <c r="H57" s="151">
        <f t="shared" si="2"/>
        <v>0</v>
      </c>
      <c r="I57" s="151">
        <f t="shared" si="3"/>
        <v>0</v>
      </c>
      <c r="K57" s="48"/>
      <c r="L57" s="48"/>
      <c r="M57" s="48"/>
      <c r="N57" s="48"/>
      <c r="O57" s="48"/>
      <c r="P57" s="49"/>
      <c r="Q57" s="49"/>
      <c r="R57" s="50"/>
      <c r="S57" s="51"/>
      <c r="T57" s="51"/>
    </row>
    <row r="58" spans="1:20" s="2" customFormat="1" ht="17.25" customHeight="1">
      <c r="A58" s="153"/>
      <c r="B58" s="153" t="s">
        <v>535</v>
      </c>
      <c r="C58" s="157">
        <v>70665503.949999988</v>
      </c>
      <c r="D58" s="157">
        <v>68559636.100000009</v>
      </c>
      <c r="E58" s="157">
        <v>12593337.180000003</v>
      </c>
      <c r="F58" s="157">
        <v>10038435.585000003</v>
      </c>
      <c r="G58" s="11"/>
      <c r="H58" s="151">
        <f t="shared" si="2"/>
        <v>14.641903248083315</v>
      </c>
      <c r="I58" s="151">
        <f t="shared" si="3"/>
        <v>79.712275161999585</v>
      </c>
      <c r="K58" s="48"/>
      <c r="L58" s="48"/>
      <c r="M58" s="48"/>
      <c r="N58" s="48"/>
      <c r="O58" s="48"/>
      <c r="P58" s="49"/>
      <c r="Q58" s="49"/>
      <c r="R58" s="50"/>
      <c r="S58" s="51"/>
      <c r="T58" s="51"/>
    </row>
    <row r="59" spans="1:20" s="2" customFormat="1" ht="12" customHeight="1">
      <c r="A59" s="340" t="s">
        <v>309</v>
      </c>
      <c r="B59" s="340"/>
      <c r="C59" s="129">
        <f>SUM(C60:C60)</f>
        <v>655000</v>
      </c>
      <c r="D59" s="129">
        <f>SUM(D60:D60)</f>
        <v>655000</v>
      </c>
      <c r="E59" s="129">
        <f>SUM(E60:E60)</f>
        <v>0</v>
      </c>
      <c r="F59" s="129">
        <f>SUM(F60:F60)</f>
        <v>0</v>
      </c>
      <c r="G59" s="23"/>
      <c r="H59" s="155">
        <f t="shared" si="2"/>
        <v>0</v>
      </c>
      <c r="I59" s="155" t="str">
        <f t="shared" si="3"/>
        <v>n.a.</v>
      </c>
      <c r="K59" s="48"/>
      <c r="L59" s="48"/>
      <c r="M59" s="48"/>
      <c r="N59" s="48"/>
      <c r="O59" s="48"/>
      <c r="P59" s="49"/>
      <c r="Q59" s="49"/>
      <c r="R59" s="50"/>
      <c r="S59" s="51"/>
      <c r="T59" s="51"/>
    </row>
    <row r="60" spans="1:20" s="2" customFormat="1" ht="12" customHeight="1">
      <c r="A60" s="154"/>
      <c r="B60" s="153" t="s">
        <v>435</v>
      </c>
      <c r="C60" s="157">
        <v>655000</v>
      </c>
      <c r="D60" s="157">
        <v>655000</v>
      </c>
      <c r="E60" s="157">
        <v>0</v>
      </c>
      <c r="F60" s="157">
        <v>0</v>
      </c>
      <c r="G60" s="11"/>
      <c r="H60" s="151">
        <f t="shared" si="2"/>
        <v>0</v>
      </c>
      <c r="I60" s="151" t="str">
        <f t="shared" si="3"/>
        <v>n.a.</v>
      </c>
      <c r="K60" s="48"/>
      <c r="L60" s="48"/>
      <c r="M60" s="48"/>
      <c r="N60" s="48"/>
      <c r="O60" s="48"/>
      <c r="P60" s="49"/>
      <c r="Q60" s="49"/>
      <c r="R60" s="50"/>
      <c r="S60" s="51"/>
      <c r="T60" s="51"/>
    </row>
    <row r="61" spans="1:20" s="2" customFormat="1" ht="12" customHeight="1">
      <c r="A61" s="340" t="s">
        <v>307</v>
      </c>
      <c r="B61" s="340"/>
      <c r="C61" s="129">
        <f>SUM(C62:C63)</f>
        <v>8394705270</v>
      </c>
      <c r="D61" s="129">
        <f>SUM(D62:D63)</f>
        <v>8394705270</v>
      </c>
      <c r="E61" s="129">
        <f>SUM(E62:E63)</f>
        <v>8035987256</v>
      </c>
      <c r="F61" s="129">
        <f>SUM(F62:F63)</f>
        <v>8035987256</v>
      </c>
      <c r="G61" s="23"/>
      <c r="H61" s="160">
        <f t="shared" si="2"/>
        <v>95.726853981616912</v>
      </c>
      <c r="I61" s="160">
        <f t="shared" si="3"/>
        <v>100</v>
      </c>
      <c r="K61" s="48"/>
      <c r="L61" s="48"/>
      <c r="M61" s="48"/>
      <c r="N61" s="48"/>
      <c r="O61" s="48"/>
      <c r="P61" s="49"/>
      <c r="Q61" s="49"/>
      <c r="R61" s="50"/>
      <c r="S61" s="51"/>
      <c r="T61" s="51"/>
    </row>
    <row r="62" spans="1:20" s="2" customFormat="1" ht="11.25" customHeight="1">
      <c r="A62" s="154"/>
      <c r="B62" s="158" t="s">
        <v>534</v>
      </c>
      <c r="C62" s="157">
        <v>8035987256</v>
      </c>
      <c r="D62" s="157">
        <v>8035987256</v>
      </c>
      <c r="E62" s="157">
        <v>8035987256</v>
      </c>
      <c r="F62" s="157">
        <v>8035987256</v>
      </c>
      <c r="G62" s="11"/>
      <c r="H62" s="151">
        <f t="shared" si="2"/>
        <v>100</v>
      </c>
      <c r="I62" s="159">
        <f t="shared" si="3"/>
        <v>100</v>
      </c>
      <c r="K62" s="48"/>
      <c r="L62" s="48"/>
      <c r="M62" s="48"/>
      <c r="N62" s="48"/>
      <c r="O62" s="48"/>
      <c r="P62" s="49"/>
      <c r="Q62" s="49"/>
      <c r="R62" s="50"/>
      <c r="S62" s="51"/>
      <c r="T62" s="51"/>
    </row>
    <row r="63" spans="1:20" s="2" customFormat="1" ht="11.25" customHeight="1">
      <c r="A63" s="154"/>
      <c r="B63" s="158" t="s">
        <v>533</v>
      </c>
      <c r="C63" s="157">
        <v>358718014</v>
      </c>
      <c r="D63" s="157">
        <v>358718014</v>
      </c>
      <c r="E63" s="157">
        <v>0</v>
      </c>
      <c r="F63" s="157">
        <v>0</v>
      </c>
      <c r="G63" s="11"/>
      <c r="H63" s="151">
        <f t="shared" si="2"/>
        <v>0</v>
      </c>
      <c r="I63" s="151" t="str">
        <f t="shared" si="3"/>
        <v>n.a.</v>
      </c>
      <c r="K63" s="48"/>
      <c r="L63" s="48"/>
      <c r="M63" s="48"/>
      <c r="N63" s="48"/>
      <c r="O63" s="48"/>
      <c r="P63" s="49"/>
      <c r="Q63" s="49"/>
      <c r="R63" s="50"/>
      <c r="S63" s="51"/>
      <c r="T63" s="51"/>
    </row>
    <row r="64" spans="1:20" s="2" customFormat="1" ht="12" customHeight="1">
      <c r="A64" s="340" t="s">
        <v>36</v>
      </c>
      <c r="B64" s="340"/>
      <c r="C64" s="129">
        <f>SUM(C65:C67)</f>
        <v>250512710</v>
      </c>
      <c r="D64" s="129">
        <f>SUM(D65:D67)</f>
        <v>250512710</v>
      </c>
      <c r="E64" s="129">
        <f>SUM(E65:E67)</f>
        <v>45077138</v>
      </c>
      <c r="F64" s="129">
        <f>SUM(F65:F67)</f>
        <v>45077138</v>
      </c>
      <c r="G64" s="23"/>
      <c r="H64" s="155">
        <f t="shared" si="2"/>
        <v>17.993952482490808</v>
      </c>
      <c r="I64" s="155">
        <f t="shared" si="3"/>
        <v>100</v>
      </c>
      <c r="K64" s="48"/>
      <c r="L64" s="48"/>
      <c r="M64" s="48"/>
      <c r="N64" s="48"/>
      <c r="O64" s="48"/>
      <c r="P64" s="49"/>
      <c r="Q64" s="49"/>
      <c r="R64" s="50"/>
      <c r="S64" s="51"/>
      <c r="T64" s="51"/>
    </row>
    <row r="65" spans="1:20" s="2" customFormat="1" ht="12" customHeight="1">
      <c r="A65" s="156"/>
      <c r="B65" s="153" t="s">
        <v>532</v>
      </c>
      <c r="C65" s="152">
        <v>5000000</v>
      </c>
      <c r="D65" s="152">
        <v>5000000</v>
      </c>
      <c r="E65" s="152">
        <v>0</v>
      </c>
      <c r="F65" s="152">
        <v>0</v>
      </c>
      <c r="G65" s="11"/>
      <c r="H65" s="151">
        <f t="shared" si="2"/>
        <v>0</v>
      </c>
      <c r="I65" s="151" t="str">
        <f t="shared" si="3"/>
        <v>n.a.</v>
      </c>
      <c r="K65" s="48"/>
      <c r="L65" s="48"/>
      <c r="M65" s="48"/>
      <c r="N65" s="48"/>
      <c r="O65" s="48"/>
      <c r="P65" s="49"/>
      <c r="Q65" s="49"/>
      <c r="R65" s="50"/>
      <c r="S65" s="51"/>
      <c r="T65" s="51"/>
    </row>
    <row r="66" spans="1:20" s="2" customFormat="1" ht="12" customHeight="1">
      <c r="A66" s="156"/>
      <c r="B66" s="153" t="s">
        <v>531</v>
      </c>
      <c r="C66" s="152">
        <v>105462000</v>
      </c>
      <c r="D66" s="152">
        <v>105462000</v>
      </c>
      <c r="E66" s="152">
        <v>25077138</v>
      </c>
      <c r="F66" s="152">
        <v>25077138</v>
      </c>
      <c r="G66" s="11"/>
      <c r="H66" s="151">
        <f t="shared" si="2"/>
        <v>23.77836377083689</v>
      </c>
      <c r="I66" s="151">
        <f t="shared" si="3"/>
        <v>100</v>
      </c>
      <c r="K66" s="48"/>
      <c r="L66" s="48"/>
      <c r="M66" s="48"/>
      <c r="N66" s="48"/>
      <c r="O66" s="48"/>
      <c r="P66" s="49"/>
      <c r="Q66" s="49"/>
      <c r="R66" s="50"/>
      <c r="S66" s="51"/>
      <c r="T66" s="51"/>
    </row>
    <row r="67" spans="1:20" s="150" customFormat="1" ht="12" customHeight="1">
      <c r="A67" s="154"/>
      <c r="B67" s="153" t="s">
        <v>530</v>
      </c>
      <c r="C67" s="152">
        <v>140050710</v>
      </c>
      <c r="D67" s="152">
        <v>140050710</v>
      </c>
      <c r="E67" s="152">
        <v>20000000</v>
      </c>
      <c r="F67" s="152">
        <v>20000000</v>
      </c>
      <c r="G67" s="11"/>
      <c r="H67" s="151">
        <f t="shared" si="2"/>
        <v>14.28054166951385</v>
      </c>
      <c r="I67" s="151">
        <f t="shared" si="3"/>
        <v>100</v>
      </c>
      <c r="K67" s="48"/>
      <c r="L67" s="48"/>
      <c r="M67" s="48"/>
      <c r="N67" s="48"/>
      <c r="O67" s="48"/>
      <c r="P67" s="49"/>
      <c r="Q67" s="49"/>
      <c r="R67" s="50"/>
      <c r="S67" s="51"/>
      <c r="T67" s="51"/>
    </row>
    <row r="68" spans="1:20" s="2" customFormat="1" ht="12" customHeight="1">
      <c r="A68" s="340" t="s">
        <v>100</v>
      </c>
      <c r="B68" s="340"/>
      <c r="C68" s="129">
        <f>+C69</f>
        <v>115000000</v>
      </c>
      <c r="D68" s="129">
        <f>+D69</f>
        <v>81797626.730000004</v>
      </c>
      <c r="E68" s="129">
        <f>+E69</f>
        <v>66797626.560000002</v>
      </c>
      <c r="F68" s="129">
        <f>+F69</f>
        <v>66797626.560000002</v>
      </c>
      <c r="G68" s="23"/>
      <c r="H68" s="155">
        <f t="shared" si="2"/>
        <v>81.662059439068528</v>
      </c>
      <c r="I68" s="155">
        <f t="shared" si="3"/>
        <v>100</v>
      </c>
      <c r="K68" s="48"/>
      <c r="L68" s="48"/>
      <c r="M68" s="48"/>
      <c r="N68" s="48"/>
      <c r="O68" s="48"/>
      <c r="P68" s="49"/>
      <c r="Q68" s="49"/>
      <c r="R68" s="50"/>
      <c r="S68" s="51"/>
      <c r="T68" s="51"/>
    </row>
    <row r="69" spans="1:20" s="150" customFormat="1" ht="12" customHeight="1">
      <c r="A69" s="154"/>
      <c r="B69" s="153" t="s">
        <v>63</v>
      </c>
      <c r="C69" s="152">
        <v>115000000</v>
      </c>
      <c r="D69" s="152">
        <v>81797626.730000004</v>
      </c>
      <c r="E69" s="152">
        <v>66797626.560000002</v>
      </c>
      <c r="F69" s="152">
        <v>66797626.560000002</v>
      </c>
      <c r="G69" s="11"/>
      <c r="H69" s="151">
        <f t="shared" si="2"/>
        <v>81.662059439068528</v>
      </c>
      <c r="I69" s="151">
        <f t="shared" si="3"/>
        <v>100</v>
      </c>
      <c r="K69" s="48"/>
      <c r="L69" s="48"/>
      <c r="M69" s="48"/>
      <c r="N69" s="48"/>
      <c r="O69" s="48"/>
      <c r="P69" s="49"/>
      <c r="Q69" s="49"/>
      <c r="R69" s="50"/>
      <c r="S69" s="51"/>
      <c r="T69" s="51"/>
    </row>
    <row r="70" spans="1:20" s="2" customFormat="1" ht="12" customHeight="1">
      <c r="A70" s="340" t="s">
        <v>738</v>
      </c>
      <c r="B70" s="340"/>
      <c r="C70" s="129">
        <f>+C72+C71</f>
        <v>478021649</v>
      </c>
      <c r="D70" s="129">
        <f>+D72+D71</f>
        <v>89881145</v>
      </c>
      <c r="E70" s="129">
        <f>+E72+E71</f>
        <v>4264575</v>
      </c>
      <c r="F70" s="129">
        <f>+F72+F71</f>
        <v>4264575</v>
      </c>
      <c r="G70" s="23"/>
      <c r="H70" s="155">
        <f t="shared" si="2"/>
        <v>4.7446825471571374</v>
      </c>
      <c r="I70" s="155">
        <f t="shared" si="3"/>
        <v>100</v>
      </c>
      <c r="K70" s="48"/>
      <c r="L70" s="48"/>
      <c r="M70" s="48"/>
      <c r="N70" s="48"/>
      <c r="O70" s="48"/>
      <c r="P70" s="49"/>
      <c r="Q70" s="49"/>
      <c r="R70" s="50"/>
      <c r="S70" s="51"/>
      <c r="T70" s="51"/>
    </row>
    <row r="71" spans="1:20" s="150" customFormat="1" ht="12" customHeight="1">
      <c r="A71" s="154"/>
      <c r="B71" s="153" t="s">
        <v>529</v>
      </c>
      <c r="C71" s="152">
        <v>37000000</v>
      </c>
      <c r="D71" s="152">
        <v>0</v>
      </c>
      <c r="E71" s="152">
        <v>0</v>
      </c>
      <c r="F71" s="152">
        <v>0</v>
      </c>
      <c r="G71" s="11"/>
      <c r="H71" s="151" t="str">
        <f t="shared" si="2"/>
        <v>n.a.</v>
      </c>
      <c r="I71" s="151" t="str">
        <f t="shared" si="3"/>
        <v>n.a.</v>
      </c>
      <c r="K71" s="48"/>
      <c r="L71" s="48"/>
      <c r="M71" s="48"/>
      <c r="N71" s="48"/>
      <c r="O71" s="48"/>
      <c r="P71" s="49"/>
      <c r="Q71" s="49"/>
      <c r="R71" s="50"/>
      <c r="S71" s="51"/>
      <c r="T71" s="51"/>
    </row>
    <row r="72" spans="1:20" ht="12" customHeight="1">
      <c r="A72" s="154"/>
      <c r="B72" s="153" t="s">
        <v>528</v>
      </c>
      <c r="C72" s="152">
        <v>441021649</v>
      </c>
      <c r="D72" s="152">
        <v>89881145</v>
      </c>
      <c r="E72" s="152">
        <v>4264575</v>
      </c>
      <c r="F72" s="152">
        <v>4264575</v>
      </c>
      <c r="H72" s="151">
        <f t="shared" si="2"/>
        <v>4.7446825471571374</v>
      </c>
      <c r="I72" s="151">
        <f t="shared" si="3"/>
        <v>100</v>
      </c>
      <c r="K72" s="48"/>
      <c r="L72" s="48"/>
      <c r="M72" s="48"/>
      <c r="N72" s="48"/>
      <c r="O72" s="48"/>
      <c r="P72" s="49"/>
      <c r="Q72" s="49"/>
      <c r="R72" s="50"/>
      <c r="S72" s="51"/>
      <c r="T72" s="51"/>
    </row>
    <row r="73" spans="1:20" s="2" customFormat="1" ht="12" customHeight="1">
      <c r="A73" s="340" t="s">
        <v>739</v>
      </c>
      <c r="B73" s="340"/>
      <c r="C73" s="129">
        <f>SUM(C74:C76)</f>
        <v>608722424</v>
      </c>
      <c r="D73" s="129">
        <f>SUM(D74:D76)</f>
        <v>608722424</v>
      </c>
      <c r="E73" s="129">
        <f>SUM(E74:E76)</f>
        <v>55923507</v>
      </c>
      <c r="F73" s="129">
        <f>SUM(F74:F76)</f>
        <v>52552898</v>
      </c>
      <c r="G73" s="23"/>
      <c r="H73" s="155">
        <f t="shared" si="2"/>
        <v>8.6333106729776059</v>
      </c>
      <c r="I73" s="155">
        <f t="shared" si="3"/>
        <v>93.972822555638373</v>
      </c>
      <c r="K73" s="48"/>
      <c r="L73" s="48"/>
      <c r="M73" s="48"/>
      <c r="N73" s="48"/>
      <c r="O73" s="48"/>
      <c r="P73" s="49"/>
      <c r="Q73" s="49"/>
      <c r="R73" s="50"/>
      <c r="S73" s="51"/>
      <c r="T73" s="51"/>
    </row>
    <row r="74" spans="1:20" s="150" customFormat="1" ht="12" customHeight="1">
      <c r="A74" s="154"/>
      <c r="B74" s="153" t="s">
        <v>390</v>
      </c>
      <c r="C74" s="152">
        <v>2067605</v>
      </c>
      <c r="D74" s="152">
        <v>2067605</v>
      </c>
      <c r="E74" s="152">
        <v>589547</v>
      </c>
      <c r="F74" s="152">
        <v>255573</v>
      </c>
      <c r="G74" s="11"/>
      <c r="H74" s="151">
        <f t="shared" si="2"/>
        <v>12.360823271369531</v>
      </c>
      <c r="I74" s="151">
        <f t="shared" si="3"/>
        <v>43.350742180012794</v>
      </c>
      <c r="K74" s="48"/>
      <c r="L74" s="48"/>
      <c r="M74" s="48"/>
      <c r="N74" s="48"/>
      <c r="O74" s="48"/>
      <c r="P74" s="49"/>
      <c r="Q74" s="49"/>
      <c r="R74" s="50"/>
      <c r="S74" s="51"/>
      <c r="T74" s="51"/>
    </row>
    <row r="75" spans="1:20" s="150" customFormat="1" ht="12" customHeight="1">
      <c r="A75" s="154"/>
      <c r="B75" s="153" t="s">
        <v>527</v>
      </c>
      <c r="C75" s="152">
        <v>15364594</v>
      </c>
      <c r="D75" s="152">
        <v>15364594</v>
      </c>
      <c r="E75" s="152">
        <v>0</v>
      </c>
      <c r="F75" s="152">
        <v>0</v>
      </c>
      <c r="G75" s="11"/>
      <c r="H75" s="151">
        <f t="shared" si="2"/>
        <v>0</v>
      </c>
      <c r="I75" s="151" t="str">
        <f t="shared" si="3"/>
        <v>n.a.</v>
      </c>
      <c r="K75" s="48"/>
      <c r="L75" s="48"/>
      <c r="M75" s="48"/>
      <c r="N75" s="48"/>
      <c r="O75" s="48"/>
      <c r="P75" s="49"/>
      <c r="Q75" s="49"/>
      <c r="R75" s="50"/>
      <c r="S75" s="51"/>
      <c r="T75" s="51"/>
    </row>
    <row r="76" spans="1:20" s="150" customFormat="1" ht="12" customHeight="1" thickBot="1">
      <c r="A76" s="154"/>
      <c r="B76" s="153" t="s">
        <v>526</v>
      </c>
      <c r="C76" s="152">
        <v>591290225</v>
      </c>
      <c r="D76" s="152">
        <v>591290225</v>
      </c>
      <c r="E76" s="152">
        <v>55333960</v>
      </c>
      <c r="F76" s="152">
        <v>52297325</v>
      </c>
      <c r="G76" s="11"/>
      <c r="H76" s="151">
        <f t="shared" si="2"/>
        <v>8.8446117978696499</v>
      </c>
      <c r="I76" s="151">
        <f t="shared" si="3"/>
        <v>94.512167573041935</v>
      </c>
      <c r="K76" s="48"/>
      <c r="L76" s="48"/>
      <c r="M76" s="48"/>
      <c r="N76" s="48"/>
      <c r="O76" s="48"/>
      <c r="P76" s="49"/>
      <c r="Q76" s="49"/>
      <c r="R76" s="50"/>
      <c r="S76" s="51"/>
      <c r="T76" s="51"/>
    </row>
    <row r="77" spans="1:20" s="2" customFormat="1" ht="44.25" customHeight="1">
      <c r="A77" s="337" t="s">
        <v>743</v>
      </c>
      <c r="B77" s="337"/>
      <c r="C77" s="337"/>
      <c r="D77" s="337"/>
      <c r="E77" s="337"/>
      <c r="F77" s="337"/>
      <c r="G77" s="337"/>
      <c r="H77" s="337"/>
      <c r="I77" s="337"/>
    </row>
    <row r="78" spans="1:20" s="2" customFormat="1" ht="12.75" customHeight="1">
      <c r="A78" s="338"/>
      <c r="B78" s="338"/>
      <c r="C78" s="338"/>
      <c r="D78" s="338"/>
      <c r="E78" s="338"/>
      <c r="F78" s="338"/>
      <c r="G78" s="338"/>
      <c r="H78" s="338"/>
      <c r="I78" s="338"/>
    </row>
    <row r="79" spans="1:20" s="2" customFormat="1" ht="12.75" customHeight="1">
      <c r="A79" s="338"/>
      <c r="B79" s="338"/>
      <c r="C79" s="338"/>
      <c r="D79" s="338"/>
      <c r="E79" s="338"/>
      <c r="F79" s="338"/>
      <c r="G79" s="338"/>
      <c r="H79" s="338"/>
      <c r="I79" s="338"/>
    </row>
    <row r="80" spans="1:20" ht="12.75" customHeight="1"/>
    <row r="81" spans="2:11" ht="12.75" customHeight="1">
      <c r="B81" s="92"/>
      <c r="C81" s="92"/>
      <c r="D81" s="92"/>
      <c r="E81" s="92"/>
      <c r="F81" s="92"/>
    </row>
    <row r="82" spans="2:11" ht="12.75" customHeight="1">
      <c r="B82" s="92"/>
      <c r="C82" s="92"/>
      <c r="D82" s="92"/>
      <c r="E82" s="92"/>
      <c r="F82" s="92"/>
      <c r="H82" s="52"/>
      <c r="I82" s="52"/>
      <c r="J82" s="52"/>
      <c r="K82" s="52"/>
    </row>
    <row r="83" spans="2:11" ht="12.75" customHeight="1">
      <c r="B83" s="92"/>
      <c r="C83" s="92"/>
      <c r="D83" s="92"/>
      <c r="E83" s="92"/>
      <c r="F83" s="92"/>
      <c r="H83" s="52"/>
      <c r="I83" s="52"/>
      <c r="J83" s="52"/>
      <c r="K83" s="52"/>
    </row>
    <row r="84" spans="2:11" ht="12.75" customHeight="1">
      <c r="B84" s="92"/>
      <c r="C84" s="92"/>
      <c r="D84" s="92"/>
      <c r="E84" s="92"/>
      <c r="F84" s="92"/>
      <c r="H84" s="52"/>
      <c r="I84" s="52"/>
      <c r="J84" s="52"/>
      <c r="K84" s="52"/>
    </row>
    <row r="85" spans="2:11" ht="12.75" customHeight="1">
      <c r="B85" s="92"/>
      <c r="C85" s="92"/>
      <c r="D85" s="92"/>
      <c r="E85" s="92"/>
      <c r="F85" s="92"/>
      <c r="H85" s="52"/>
      <c r="I85" s="52"/>
      <c r="J85" s="52"/>
      <c r="K85" s="52"/>
    </row>
    <row r="86" spans="2:11" ht="12.75" customHeight="1">
      <c r="B86" s="92"/>
      <c r="C86" s="92"/>
      <c r="D86" s="92"/>
      <c r="E86" s="92"/>
      <c r="F86" s="92"/>
      <c r="H86" s="52"/>
      <c r="I86" s="52"/>
      <c r="J86" s="52"/>
      <c r="K86" s="52"/>
    </row>
    <row r="87" spans="2:11" ht="12.75" customHeight="1">
      <c r="B87" s="92"/>
      <c r="C87" s="92"/>
      <c r="D87" s="92"/>
      <c r="E87" s="92"/>
      <c r="F87" s="92"/>
      <c r="H87" s="52"/>
      <c r="I87" s="52"/>
      <c r="J87" s="52"/>
      <c r="K87" s="52"/>
    </row>
    <row r="88" spans="2:11" ht="12.75" customHeight="1">
      <c r="B88" s="92"/>
      <c r="C88" s="92"/>
      <c r="D88" s="92"/>
      <c r="E88" s="92"/>
      <c r="F88" s="92"/>
      <c r="H88" s="52"/>
      <c r="I88" s="52"/>
      <c r="J88" s="52"/>
      <c r="K88" s="52"/>
    </row>
    <row r="89" spans="2:11" ht="12.75" customHeight="1">
      <c r="B89" s="92"/>
      <c r="C89" s="92"/>
      <c r="D89" s="92"/>
      <c r="E89" s="92"/>
      <c r="F89" s="92"/>
      <c r="H89" s="52"/>
      <c r="I89" s="52"/>
      <c r="J89" s="52"/>
      <c r="K89" s="52"/>
    </row>
    <row r="90" spans="2:11" ht="12.75" customHeight="1">
      <c r="B90" s="92"/>
      <c r="C90" s="92"/>
      <c r="D90" s="92"/>
      <c r="E90" s="92"/>
      <c r="F90" s="92"/>
      <c r="H90" s="52"/>
      <c r="I90" s="52"/>
      <c r="J90" s="52"/>
      <c r="K90" s="52"/>
    </row>
    <row r="91" spans="2:11" ht="12.75" customHeight="1">
      <c r="B91" s="92"/>
      <c r="C91" s="92"/>
      <c r="D91" s="92"/>
      <c r="E91" s="92"/>
      <c r="F91" s="92"/>
      <c r="H91" s="52"/>
      <c r="I91" s="52"/>
      <c r="J91" s="52"/>
      <c r="K91" s="52"/>
    </row>
    <row r="92" spans="2:11" ht="12.75" customHeight="1">
      <c r="B92" s="92"/>
      <c r="C92" s="92"/>
      <c r="D92" s="92"/>
      <c r="E92" s="92"/>
      <c r="F92" s="92"/>
      <c r="H92" s="52"/>
      <c r="I92" s="52"/>
      <c r="J92" s="52"/>
      <c r="K92" s="52"/>
    </row>
    <row r="93" spans="2:11" ht="12.75" customHeight="1">
      <c r="B93" s="92"/>
      <c r="C93" s="92"/>
      <c r="D93" s="92"/>
      <c r="E93" s="92"/>
      <c r="F93" s="92"/>
      <c r="H93" s="52"/>
      <c r="I93" s="52"/>
      <c r="J93" s="52"/>
      <c r="K93" s="52"/>
    </row>
    <row r="94" spans="2:11" ht="12.75" customHeight="1">
      <c r="B94" s="92"/>
      <c r="C94" s="92"/>
      <c r="D94" s="92"/>
      <c r="E94" s="92"/>
      <c r="F94" s="92"/>
      <c r="H94" s="52"/>
      <c r="I94" s="52"/>
      <c r="J94" s="52"/>
      <c r="K94" s="52"/>
    </row>
    <row r="95" spans="2:11" ht="12.75" customHeight="1">
      <c r="B95" s="92"/>
      <c r="C95" s="92"/>
      <c r="D95" s="92"/>
      <c r="E95" s="92"/>
      <c r="F95" s="92"/>
      <c r="H95" s="52"/>
      <c r="I95" s="52"/>
      <c r="J95" s="52"/>
      <c r="K95" s="52"/>
    </row>
    <row r="96" spans="2:11" ht="12.75" customHeight="1">
      <c r="B96" s="92"/>
      <c r="C96" s="92"/>
      <c r="D96" s="92"/>
      <c r="E96" s="92"/>
      <c r="F96" s="92"/>
      <c r="H96" s="52"/>
      <c r="I96" s="52"/>
      <c r="J96" s="52"/>
      <c r="K96" s="52"/>
    </row>
    <row r="97" spans="2:11" ht="12.75" customHeight="1">
      <c r="B97" s="92"/>
      <c r="C97" s="92"/>
      <c r="D97" s="92"/>
      <c r="E97" s="92"/>
      <c r="F97" s="92"/>
      <c r="H97" s="52"/>
      <c r="I97" s="52"/>
      <c r="J97" s="52"/>
      <c r="K97" s="52"/>
    </row>
  </sheetData>
  <mergeCells count="27">
    <mergeCell ref="A1:B1"/>
    <mergeCell ref="A79:I79"/>
    <mergeCell ref="A26:B26"/>
    <mergeCell ref="A29:B29"/>
    <mergeCell ref="A52:B52"/>
    <mergeCell ref="A59:B59"/>
    <mergeCell ref="A61:B61"/>
    <mergeCell ref="A64:B64"/>
    <mergeCell ref="A68:B68"/>
    <mergeCell ref="A70:B70"/>
    <mergeCell ref="A73:B73"/>
    <mergeCell ref="A3:I3"/>
    <mergeCell ref="A4:A7"/>
    <mergeCell ref="B4:B7"/>
    <mergeCell ref="E4:F4"/>
    <mergeCell ref="H4:I5"/>
    <mergeCell ref="D5:D6"/>
    <mergeCell ref="A21:B21"/>
    <mergeCell ref="C5:C6"/>
    <mergeCell ref="A77:I77"/>
    <mergeCell ref="A78:I78"/>
    <mergeCell ref="A24:B24"/>
    <mergeCell ref="E5:E6"/>
    <mergeCell ref="A9:B9"/>
    <mergeCell ref="A11:B11"/>
    <mergeCell ref="A17:B17"/>
    <mergeCell ref="A19:B19"/>
  </mergeCells>
  <conditionalFormatting sqref="T8:T76">
    <cfRule type="cellIs" dxfId="35" priority="1" operator="greaterThan">
      <formula>0.1</formula>
    </cfRule>
    <cfRule type="cellIs" dxfId="34" priority="2" operator="greaterThan">
      <formula>1</formula>
    </cfRule>
  </conditionalFormatting>
  <conditionalFormatting sqref="S8:S76">
    <cfRule type="cellIs" dxfId="33" priority="7" operator="greaterThan">
      <formula>0</formula>
    </cfRule>
    <cfRule type="cellIs" dxfId="32" priority="8" operator="greaterThan">
      <formula>1</formula>
    </cfRule>
  </conditionalFormatting>
  <conditionalFormatting sqref="S8:S76">
    <cfRule type="cellIs" dxfId="31" priority="5" operator="greaterThan">
      <formula>0.1</formula>
    </cfRule>
    <cfRule type="cellIs" dxfId="30" priority="6" operator="greaterThan">
      <formula>1</formula>
    </cfRule>
  </conditionalFormatting>
  <conditionalFormatting sqref="T8:T76">
    <cfRule type="cellIs" dxfId="29" priority="3" operator="greaterThan">
      <formula>0</formula>
    </cfRule>
    <cfRule type="cellIs" dxfId="28" priority="4" operator="greaterThan">
      <formula>1</formula>
    </cfRule>
  </conditionalFormatting>
  <pageMargins left="0" right="0" top="0" bottom="0" header="0.31496062992125984" footer="0.39370078740157483"/>
  <pageSetup fitToHeight="10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8"/>
  <sheetViews>
    <sheetView showGridLines="0" zoomScale="145" zoomScaleNormal="145" zoomScaleSheetLayoutView="55" workbookViewId="0">
      <selection sqref="A1:B1"/>
    </sheetView>
  </sheetViews>
  <sheetFormatPr baseColWidth="10" defaultRowHeight="12.75"/>
  <cols>
    <col min="1" max="1" width="4.5703125" style="183" customWidth="1"/>
    <col min="2" max="2" width="55.7109375" style="291" customWidth="1"/>
    <col min="3" max="3" width="14.28515625" style="182" customWidth="1"/>
    <col min="4" max="6" width="14.28515625" style="181" customWidth="1"/>
    <col min="7" max="7" width="1.140625" style="180" customWidth="1"/>
    <col min="8" max="9" width="13.5703125" style="180" customWidth="1"/>
    <col min="10" max="10" width="1.7109375" style="180" customWidth="1"/>
    <col min="11" max="11" width="6.85546875" style="180" customWidth="1"/>
    <col min="12" max="12" width="5.28515625" style="180" customWidth="1"/>
    <col min="13" max="13" width="3.7109375" style="180" customWidth="1"/>
    <col min="14" max="14" width="3.85546875" style="180" customWidth="1"/>
    <col min="15" max="15" width="1.140625" style="180" customWidth="1"/>
    <col min="16" max="17" width="5.140625" style="180" customWidth="1"/>
    <col min="18" max="18" width="1.28515625" style="180" customWidth="1"/>
    <col min="19" max="20" width="12.28515625" style="180" customWidth="1"/>
    <col min="21" max="16384" width="11.42578125" style="180"/>
  </cols>
  <sheetData>
    <row r="1" spans="1:20" ht="34.5" customHeight="1">
      <c r="A1" s="300" t="s">
        <v>0</v>
      </c>
      <c r="B1" s="300"/>
      <c r="C1" s="91" t="s">
        <v>101</v>
      </c>
    </row>
    <row r="2" spans="1:20" ht="12.75" customHeight="1"/>
    <row r="3" spans="1:20" s="295" customFormat="1" ht="63" customHeight="1">
      <c r="A3" s="301" t="s">
        <v>596</v>
      </c>
      <c r="B3" s="301"/>
      <c r="C3" s="301"/>
      <c r="D3" s="301"/>
      <c r="E3" s="301"/>
      <c r="F3" s="301"/>
      <c r="G3" s="301"/>
      <c r="H3" s="301"/>
      <c r="I3" s="301"/>
    </row>
    <row r="4" spans="1:20" ht="12.75" customHeight="1">
      <c r="A4" s="341" t="s">
        <v>6</v>
      </c>
      <c r="B4" s="343" t="s">
        <v>37</v>
      </c>
      <c r="C4" s="21"/>
      <c r="D4" s="21"/>
      <c r="E4" s="304" t="s">
        <v>1</v>
      </c>
      <c r="F4" s="304"/>
      <c r="G4" s="20"/>
      <c r="H4" s="302" t="s">
        <v>5</v>
      </c>
      <c r="I4" s="302"/>
    </row>
    <row r="5" spans="1:20" ht="12" customHeight="1">
      <c r="A5" s="341"/>
      <c r="B5" s="343"/>
      <c r="C5" s="305" t="s">
        <v>2</v>
      </c>
      <c r="D5" s="305" t="s">
        <v>117</v>
      </c>
      <c r="E5" s="305" t="s">
        <v>744</v>
      </c>
      <c r="F5" s="87" t="s">
        <v>38</v>
      </c>
      <c r="G5" s="179"/>
      <c r="H5" s="303"/>
      <c r="I5" s="303"/>
    </row>
    <row r="6" spans="1:20" ht="17.25" customHeight="1">
      <c r="A6" s="341"/>
      <c r="B6" s="343"/>
      <c r="C6" s="305"/>
      <c r="D6" s="305"/>
      <c r="E6" s="305"/>
      <c r="F6" s="178" t="s">
        <v>116</v>
      </c>
      <c r="G6" s="178"/>
      <c r="H6" s="179" t="s">
        <v>117</v>
      </c>
      <c r="I6" s="179" t="s">
        <v>4</v>
      </c>
    </row>
    <row r="7" spans="1:20" ht="11.25" customHeight="1">
      <c r="A7" s="342"/>
      <c r="B7" s="344"/>
      <c r="C7" s="27" t="s">
        <v>8</v>
      </c>
      <c r="D7" s="27" t="s">
        <v>9</v>
      </c>
      <c r="E7" s="27" t="s">
        <v>10</v>
      </c>
      <c r="F7" s="28" t="s">
        <v>11</v>
      </c>
      <c r="G7" s="28"/>
      <c r="H7" s="28" t="s">
        <v>112</v>
      </c>
      <c r="I7" s="28" t="s">
        <v>113</v>
      </c>
    </row>
    <row r="8" spans="1:20" s="205" customFormat="1" ht="14.25">
      <c r="A8" s="194" t="s">
        <v>525</v>
      </c>
      <c r="B8" s="292"/>
      <c r="C8" s="209">
        <f>C9+C11+C13+C49+C52+C54+C57+C60+C62+C77+C75</f>
        <v>222345177752.84564</v>
      </c>
      <c r="D8" s="209">
        <f>D9+D11+D13+D49+D52+D54+D57+D60+D62+D77+D75</f>
        <v>220105914047.3689</v>
      </c>
      <c r="E8" s="209">
        <f>E9+E11+E13+E49+E52+E54+E57+E60+E62+E77+E75</f>
        <v>57960716619.963921</v>
      </c>
      <c r="F8" s="209">
        <f>F9+F11+F13+F49+F52+F54+F57+F60+F62+F77+F75</f>
        <v>57788494531.055832</v>
      </c>
      <c r="G8" s="192"/>
      <c r="H8" s="191">
        <f t="shared" ref="H8:H39" si="0">IF(F8=0,"n.a.",IF(D8=0,"n.a.",(F8/D8)*100))</f>
        <v>26.25485770392303</v>
      </c>
      <c r="I8" s="191">
        <f t="shared" ref="I8:I39" si="1">IF(F8=0,"n.a.",IF(E8=0,"n.a.",(F8/E8)*100))</f>
        <v>99.702864113918196</v>
      </c>
      <c r="K8" s="48"/>
      <c r="L8" s="48"/>
      <c r="M8" s="48"/>
      <c r="N8" s="48"/>
      <c r="O8" s="48"/>
      <c r="P8" s="49"/>
      <c r="Q8" s="49"/>
      <c r="R8" s="50"/>
      <c r="S8" s="51"/>
      <c r="T8" s="51"/>
    </row>
    <row r="9" spans="1:20" s="190" customFormat="1" ht="14.25">
      <c r="A9" s="347" t="s">
        <v>381</v>
      </c>
      <c r="B9" s="347"/>
      <c r="C9" s="197">
        <f>C10</f>
        <v>350000000</v>
      </c>
      <c r="D9" s="197">
        <f>D10</f>
        <v>350000000</v>
      </c>
      <c r="E9" s="197">
        <f>E10</f>
        <v>1505000</v>
      </c>
      <c r="F9" s="197">
        <f>F10</f>
        <v>0</v>
      </c>
      <c r="G9" s="196"/>
      <c r="H9" s="195" t="str">
        <f t="shared" si="0"/>
        <v>n.a.</v>
      </c>
      <c r="I9" s="195" t="str">
        <f t="shared" si="1"/>
        <v>n.a.</v>
      </c>
      <c r="K9" s="48"/>
      <c r="L9" s="48"/>
      <c r="M9" s="48"/>
      <c r="N9" s="48"/>
      <c r="O9" s="48"/>
      <c r="P9" s="49"/>
      <c r="Q9" s="49"/>
      <c r="R9" s="50"/>
      <c r="S9" s="51"/>
      <c r="T9" s="51"/>
    </row>
    <row r="10" spans="1:20" ht="19.5" customHeight="1">
      <c r="A10" s="201"/>
      <c r="B10" s="107" t="s">
        <v>81</v>
      </c>
      <c r="C10" s="193">
        <v>350000000</v>
      </c>
      <c r="D10" s="193">
        <v>350000000</v>
      </c>
      <c r="E10" s="193">
        <v>1505000</v>
      </c>
      <c r="F10" s="193">
        <v>0</v>
      </c>
      <c r="G10" s="200"/>
      <c r="H10" s="229" t="str">
        <f t="shared" si="0"/>
        <v>n.a.</v>
      </c>
      <c r="I10" s="229" t="str">
        <f t="shared" si="1"/>
        <v>n.a.</v>
      </c>
      <c r="K10" s="48"/>
      <c r="L10" s="48"/>
      <c r="M10" s="48"/>
      <c r="N10" s="48"/>
      <c r="O10" s="48"/>
      <c r="P10" s="49"/>
      <c r="Q10" s="49"/>
      <c r="R10" s="50"/>
      <c r="S10" s="51"/>
      <c r="T10" s="51"/>
    </row>
    <row r="11" spans="1:20" s="190" customFormat="1" ht="14.25">
      <c r="A11" s="199" t="s">
        <v>15</v>
      </c>
      <c r="B11" s="198"/>
      <c r="C11" s="197">
        <f>C12</f>
        <v>150000000</v>
      </c>
      <c r="D11" s="197">
        <f>D12</f>
        <v>150000000</v>
      </c>
      <c r="E11" s="197">
        <f>E12</f>
        <v>0</v>
      </c>
      <c r="F11" s="197">
        <f>F12</f>
        <v>0</v>
      </c>
      <c r="G11" s="197">
        <f>G12</f>
        <v>0</v>
      </c>
      <c r="H11" s="195" t="str">
        <f t="shared" si="0"/>
        <v>n.a.</v>
      </c>
      <c r="I11" s="195" t="str">
        <f t="shared" si="1"/>
        <v>n.a.</v>
      </c>
      <c r="K11" s="48"/>
      <c r="L11" s="48"/>
      <c r="M11" s="48"/>
      <c r="N11" s="48"/>
      <c r="O11" s="48"/>
      <c r="P11" s="49"/>
      <c r="Q11" s="49"/>
      <c r="R11" s="50"/>
      <c r="S11" s="51"/>
      <c r="T11" s="51"/>
    </row>
    <row r="12" spans="1:20" s="190" customFormat="1" ht="18.75" customHeight="1">
      <c r="A12" s="201"/>
      <c r="B12" s="107" t="s">
        <v>499</v>
      </c>
      <c r="C12" s="193">
        <v>150000000</v>
      </c>
      <c r="D12" s="193">
        <v>150000000</v>
      </c>
      <c r="E12" s="193">
        <v>0</v>
      </c>
      <c r="F12" s="193">
        <v>0</v>
      </c>
      <c r="G12" s="200"/>
      <c r="H12" s="229" t="str">
        <f t="shared" si="0"/>
        <v>n.a.</v>
      </c>
      <c r="I12" s="229" t="str">
        <f t="shared" si="1"/>
        <v>n.a.</v>
      </c>
      <c r="K12" s="48"/>
      <c r="L12" s="48"/>
      <c r="M12" s="48"/>
      <c r="N12" s="48"/>
      <c r="O12" s="48"/>
      <c r="P12" s="49"/>
      <c r="Q12" s="49"/>
      <c r="R12" s="50"/>
      <c r="S12" s="51"/>
      <c r="T12" s="51"/>
    </row>
    <row r="13" spans="1:20" s="190" customFormat="1" ht="14.25">
      <c r="A13" s="199" t="s">
        <v>16</v>
      </c>
      <c r="B13" s="198"/>
      <c r="C13" s="197">
        <f>C14+C18+C31+C45</f>
        <v>205207179856.53564</v>
      </c>
      <c r="D13" s="197">
        <f>D14+D18+D31+D45</f>
        <v>203084196705.9689</v>
      </c>
      <c r="E13" s="197">
        <f>E14+E18+E31+E45</f>
        <v>53769408044.78653</v>
      </c>
      <c r="F13" s="197">
        <f>F14+F18+F31+F45</f>
        <v>53700052323.657822</v>
      </c>
      <c r="G13" s="196"/>
      <c r="H13" s="195">
        <f t="shared" si="0"/>
        <v>26.442260498194397</v>
      </c>
      <c r="I13" s="195">
        <f t="shared" si="1"/>
        <v>99.871012674956475</v>
      </c>
      <c r="K13" s="48"/>
      <c r="L13" s="48"/>
      <c r="M13" s="48"/>
      <c r="N13" s="48"/>
      <c r="O13" s="48"/>
      <c r="P13" s="49"/>
      <c r="Q13" s="49"/>
      <c r="R13" s="50"/>
      <c r="S13" s="51"/>
      <c r="T13" s="51"/>
    </row>
    <row r="14" spans="1:20" s="190" customFormat="1" ht="14.25">
      <c r="A14" s="194"/>
      <c r="B14" s="203" t="s">
        <v>577</v>
      </c>
      <c r="C14" s="202">
        <f>C15+C16+C17</f>
        <v>15788636132.1544</v>
      </c>
      <c r="D14" s="202">
        <f>D15+D16+D17</f>
        <v>15788636132.1544</v>
      </c>
      <c r="E14" s="202">
        <f>E15+E16+E17</f>
        <v>7297106578.3971004</v>
      </c>
      <c r="F14" s="202">
        <f>F15+F16+F17</f>
        <v>7297106578.3971004</v>
      </c>
      <c r="G14" s="192"/>
      <c r="H14" s="191">
        <f t="shared" si="0"/>
        <v>46.217459933326055</v>
      </c>
      <c r="I14" s="191">
        <f t="shared" si="1"/>
        <v>100</v>
      </c>
      <c r="K14" s="48"/>
      <c r="L14" s="48"/>
      <c r="M14" s="48"/>
      <c r="N14" s="48"/>
      <c r="O14" s="48"/>
      <c r="P14" s="49"/>
      <c r="Q14" s="49"/>
      <c r="R14" s="50"/>
      <c r="S14" s="51"/>
      <c r="T14" s="51"/>
    </row>
    <row r="15" spans="1:20">
      <c r="A15" s="201"/>
      <c r="B15" s="107" t="s">
        <v>18</v>
      </c>
      <c r="C15" s="193">
        <v>264297623</v>
      </c>
      <c r="D15" s="193">
        <v>264297623</v>
      </c>
      <c r="E15" s="193">
        <v>39042000</v>
      </c>
      <c r="F15" s="193">
        <v>39042000</v>
      </c>
      <c r="G15" s="200"/>
      <c r="H15" s="229">
        <f t="shared" si="0"/>
        <v>14.771983023093629</v>
      </c>
      <c r="I15" s="229">
        <f t="shared" si="1"/>
        <v>100</v>
      </c>
      <c r="K15" s="48"/>
      <c r="L15" s="48"/>
      <c r="M15" s="48"/>
      <c r="N15" s="48"/>
      <c r="O15" s="48"/>
      <c r="P15" s="49"/>
      <c r="Q15" s="49"/>
      <c r="R15" s="50"/>
      <c r="S15" s="51"/>
      <c r="T15" s="51"/>
    </row>
    <row r="16" spans="1:20">
      <c r="A16" s="201"/>
      <c r="B16" s="107" t="s">
        <v>68</v>
      </c>
      <c r="C16" s="193">
        <v>464452862</v>
      </c>
      <c r="D16" s="193">
        <v>464452862</v>
      </c>
      <c r="E16" s="193">
        <v>0</v>
      </c>
      <c r="F16" s="193">
        <v>0</v>
      </c>
      <c r="G16" s="200"/>
      <c r="H16" s="229" t="str">
        <f t="shared" si="0"/>
        <v>n.a.</v>
      </c>
      <c r="I16" s="229" t="str">
        <f t="shared" si="1"/>
        <v>n.a.</v>
      </c>
      <c r="K16" s="48"/>
      <c r="L16" s="48"/>
      <c r="M16" s="48"/>
      <c r="N16" s="48"/>
      <c r="O16" s="48"/>
      <c r="P16" s="49"/>
      <c r="Q16" s="49"/>
      <c r="R16" s="50"/>
      <c r="S16" s="51"/>
      <c r="T16" s="51"/>
    </row>
    <row r="17" spans="1:20">
      <c r="A17" s="201"/>
      <c r="B17" s="107" t="s">
        <v>39</v>
      </c>
      <c r="C17" s="193">
        <v>15059885647.1544</v>
      </c>
      <c r="D17" s="193">
        <v>15059885647.1544</v>
      </c>
      <c r="E17" s="193">
        <v>7258064578.3971004</v>
      </c>
      <c r="F17" s="193">
        <v>7258064578.3971004</v>
      </c>
      <c r="G17" s="200"/>
      <c r="H17" s="229">
        <f t="shared" si="0"/>
        <v>48.194685859175358</v>
      </c>
      <c r="I17" s="229">
        <f t="shared" si="1"/>
        <v>100</v>
      </c>
      <c r="K17" s="48"/>
      <c r="L17" s="48"/>
      <c r="M17" s="48"/>
      <c r="N17" s="48"/>
      <c r="O17" s="48"/>
      <c r="P17" s="49"/>
      <c r="Q17" s="49"/>
      <c r="R17" s="50"/>
      <c r="S17" s="51"/>
      <c r="T17" s="51"/>
    </row>
    <row r="18" spans="1:20" s="190" customFormat="1" ht="14.25">
      <c r="A18" s="194"/>
      <c r="B18" s="203" t="s">
        <v>570</v>
      </c>
      <c r="C18" s="204">
        <f>SUM(C19:C30)</f>
        <v>73981712941.077896</v>
      </c>
      <c r="D18" s="204">
        <f>SUM(D19:D30)</f>
        <v>72695693641.957886</v>
      </c>
      <c r="E18" s="204">
        <f>SUM(E19:E30)</f>
        <v>18117130087.176975</v>
      </c>
      <c r="F18" s="204">
        <f>SUM(F19:F30)</f>
        <v>18081277728.814209</v>
      </c>
      <c r="G18" s="192"/>
      <c r="H18" s="191">
        <f t="shared" si="0"/>
        <v>24.872556850297677</v>
      </c>
      <c r="I18" s="191">
        <f t="shared" si="1"/>
        <v>99.802107959758246</v>
      </c>
      <c r="K18" s="48"/>
      <c r="L18" s="48"/>
      <c r="M18" s="48"/>
      <c r="N18" s="48"/>
      <c r="O18" s="48"/>
      <c r="P18" s="49"/>
      <c r="Q18" s="49"/>
      <c r="R18" s="50"/>
      <c r="S18" s="51"/>
      <c r="T18" s="51"/>
    </row>
    <row r="19" spans="1:20">
      <c r="A19" s="201"/>
      <c r="B19" s="107" t="s">
        <v>595</v>
      </c>
      <c r="C19" s="193">
        <v>2718071020</v>
      </c>
      <c r="D19" s="193">
        <v>2717776713.0700002</v>
      </c>
      <c r="E19" s="193">
        <v>675959990.72000003</v>
      </c>
      <c r="F19" s="193">
        <v>675781900.60000002</v>
      </c>
      <c r="G19" s="200"/>
      <c r="H19" s="229">
        <f t="shared" si="0"/>
        <v>24.865247293867526</v>
      </c>
      <c r="I19" s="229">
        <f t="shared" si="1"/>
        <v>99.973653748380826</v>
      </c>
      <c r="K19" s="48"/>
      <c r="L19" s="48"/>
      <c r="M19" s="48"/>
      <c r="N19" s="48"/>
      <c r="O19" s="48"/>
      <c r="P19" s="49"/>
      <c r="Q19" s="49"/>
      <c r="R19" s="50"/>
      <c r="S19" s="51"/>
      <c r="T19" s="51"/>
    </row>
    <row r="20" spans="1:20">
      <c r="A20" s="201"/>
      <c r="B20" s="107" t="s">
        <v>594</v>
      </c>
      <c r="C20" s="193">
        <v>35394392437</v>
      </c>
      <c r="D20" s="193">
        <v>35263414299.97998</v>
      </c>
      <c r="E20" s="193">
        <v>10697392003.710012</v>
      </c>
      <c r="F20" s="193">
        <v>10672778507.830008</v>
      </c>
      <c r="G20" s="200"/>
      <c r="H20" s="229">
        <f t="shared" si="0"/>
        <v>30.265868236803339</v>
      </c>
      <c r="I20" s="229">
        <f t="shared" si="1"/>
        <v>99.769911246858413</v>
      </c>
      <c r="K20" s="48"/>
      <c r="L20" s="48"/>
      <c r="M20" s="48"/>
      <c r="N20" s="48"/>
      <c r="O20" s="48"/>
      <c r="P20" s="49"/>
      <c r="Q20" s="49"/>
      <c r="R20" s="50"/>
      <c r="S20" s="51"/>
      <c r="T20" s="51"/>
    </row>
    <row r="21" spans="1:20">
      <c r="A21" s="201"/>
      <c r="B21" s="107" t="s">
        <v>593</v>
      </c>
      <c r="C21" s="193">
        <v>215060484</v>
      </c>
      <c r="D21" s="193">
        <v>212520574.29000002</v>
      </c>
      <c r="E21" s="193">
        <v>16031296.280000001</v>
      </c>
      <c r="F21" s="193">
        <v>16031296.280000001</v>
      </c>
      <c r="G21" s="200"/>
      <c r="H21" s="229">
        <f t="shared" si="0"/>
        <v>7.5434090715961046</v>
      </c>
      <c r="I21" s="229">
        <f t="shared" si="1"/>
        <v>100</v>
      </c>
      <c r="K21" s="48"/>
      <c r="L21" s="48"/>
      <c r="M21" s="48"/>
      <c r="N21" s="48"/>
      <c r="O21" s="48"/>
      <c r="P21" s="49"/>
      <c r="Q21" s="49"/>
      <c r="R21" s="50"/>
      <c r="S21" s="51"/>
      <c r="T21" s="51"/>
    </row>
    <row r="22" spans="1:20">
      <c r="A22" s="201"/>
      <c r="B22" s="107" t="s">
        <v>582</v>
      </c>
      <c r="C22" s="193">
        <v>1244709</v>
      </c>
      <c r="D22" s="193">
        <v>1318259.1000000001</v>
      </c>
      <c r="E22" s="193">
        <v>598345.07999999996</v>
      </c>
      <c r="F22" s="193">
        <v>45932</v>
      </c>
      <c r="G22" s="200"/>
      <c r="H22" s="229">
        <f t="shared" si="0"/>
        <v>3.4842922760783517</v>
      </c>
      <c r="I22" s="229">
        <f t="shared" si="1"/>
        <v>7.6765066740416765</v>
      </c>
      <c r="K22" s="48"/>
      <c r="L22" s="48"/>
      <c r="M22" s="48"/>
      <c r="N22" s="48"/>
      <c r="O22" s="48"/>
      <c r="P22" s="49"/>
      <c r="Q22" s="49"/>
      <c r="R22" s="50"/>
      <c r="S22" s="51"/>
      <c r="T22" s="51"/>
    </row>
    <row r="23" spans="1:20">
      <c r="A23" s="201"/>
      <c r="B23" s="107" t="s">
        <v>592</v>
      </c>
      <c r="C23" s="193">
        <v>36991373</v>
      </c>
      <c r="D23" s="193">
        <v>36991373</v>
      </c>
      <c r="E23" s="193">
        <v>8596223.9400000013</v>
      </c>
      <c r="F23" s="193">
        <v>8595290.4200000018</v>
      </c>
      <c r="G23" s="200"/>
      <c r="H23" s="229">
        <f t="shared" si="0"/>
        <v>23.235932388884301</v>
      </c>
      <c r="I23" s="229">
        <f t="shared" si="1"/>
        <v>99.989140348058456</v>
      </c>
      <c r="K23" s="48"/>
      <c r="L23" s="48"/>
      <c r="M23" s="48"/>
      <c r="N23" s="48"/>
      <c r="O23" s="48"/>
      <c r="P23" s="49"/>
      <c r="Q23" s="49"/>
      <c r="R23" s="50"/>
      <c r="S23" s="51"/>
      <c r="T23" s="51"/>
    </row>
    <row r="24" spans="1:20">
      <c r="A24" s="201"/>
      <c r="B24" s="107" t="s">
        <v>39</v>
      </c>
      <c r="C24" s="193">
        <v>2022924379.0778999</v>
      </c>
      <c r="D24" s="193">
        <v>2022924379.0778999</v>
      </c>
      <c r="E24" s="193">
        <v>934617172.98696005</v>
      </c>
      <c r="F24" s="193">
        <v>924727766.82420003</v>
      </c>
      <c r="G24" s="200"/>
      <c r="H24" s="229">
        <f t="shared" si="0"/>
        <v>45.712423874475938</v>
      </c>
      <c r="I24" s="229">
        <f t="shared" si="1"/>
        <v>98.941876262432217</v>
      </c>
      <c r="K24" s="48"/>
      <c r="L24" s="48"/>
      <c r="M24" s="48"/>
      <c r="N24" s="48"/>
      <c r="O24" s="48"/>
      <c r="P24" s="49"/>
      <c r="Q24" s="49"/>
      <c r="R24" s="50"/>
      <c r="S24" s="51"/>
      <c r="T24" s="51"/>
    </row>
    <row r="25" spans="1:20">
      <c r="A25" s="201"/>
      <c r="B25" s="107" t="s">
        <v>591</v>
      </c>
      <c r="C25" s="193">
        <v>4915312760</v>
      </c>
      <c r="D25" s="193">
        <v>4909312760</v>
      </c>
      <c r="E25" s="193">
        <v>425813165.44999999</v>
      </c>
      <c r="F25" s="193">
        <v>425595145.84999996</v>
      </c>
      <c r="G25" s="200"/>
      <c r="H25" s="229">
        <f t="shared" si="0"/>
        <v>8.6691389743520837</v>
      </c>
      <c r="I25" s="229">
        <f t="shared" si="1"/>
        <v>99.948799234572832</v>
      </c>
      <c r="K25" s="48"/>
      <c r="L25" s="48"/>
      <c r="M25" s="48"/>
      <c r="N25" s="48"/>
      <c r="O25" s="48"/>
      <c r="P25" s="49"/>
      <c r="Q25" s="49"/>
      <c r="R25" s="50"/>
      <c r="S25" s="51"/>
      <c r="T25" s="51"/>
    </row>
    <row r="26" spans="1:20">
      <c r="A26" s="201"/>
      <c r="B26" s="107" t="s">
        <v>68</v>
      </c>
      <c r="C26" s="193">
        <v>70185930</v>
      </c>
      <c r="D26" s="193">
        <v>70185930</v>
      </c>
      <c r="E26" s="193">
        <v>0</v>
      </c>
      <c r="F26" s="193">
        <v>0</v>
      </c>
      <c r="G26" s="200"/>
      <c r="H26" s="229" t="str">
        <f t="shared" si="0"/>
        <v>n.a.</v>
      </c>
      <c r="I26" s="229" t="str">
        <f t="shared" si="1"/>
        <v>n.a.</v>
      </c>
      <c r="K26" s="48"/>
      <c r="L26" s="48"/>
      <c r="M26" s="48"/>
      <c r="N26" s="48"/>
      <c r="O26" s="48"/>
      <c r="P26" s="49"/>
      <c r="Q26" s="49"/>
      <c r="R26" s="50"/>
      <c r="S26" s="51"/>
      <c r="T26" s="51"/>
    </row>
    <row r="27" spans="1:20">
      <c r="A27" s="201"/>
      <c r="B27" s="107" t="s">
        <v>491</v>
      </c>
      <c r="C27" s="193">
        <v>11611952</v>
      </c>
      <c r="D27" s="193">
        <v>11611952</v>
      </c>
      <c r="E27" s="193">
        <v>0</v>
      </c>
      <c r="F27" s="193">
        <v>0</v>
      </c>
      <c r="G27" s="200"/>
      <c r="H27" s="229" t="str">
        <f t="shared" si="0"/>
        <v>n.a.</v>
      </c>
      <c r="I27" s="229" t="str">
        <f t="shared" si="1"/>
        <v>n.a.</v>
      </c>
      <c r="K27" s="48"/>
      <c r="L27" s="48"/>
      <c r="M27" s="48"/>
      <c r="N27" s="48"/>
      <c r="O27" s="48"/>
      <c r="P27" s="49"/>
      <c r="Q27" s="49"/>
      <c r="R27" s="50"/>
      <c r="S27" s="51"/>
      <c r="T27" s="51"/>
    </row>
    <row r="28" spans="1:20">
      <c r="A28" s="201"/>
      <c r="B28" s="107" t="s">
        <v>581</v>
      </c>
      <c r="C28" s="193">
        <v>24737087209</v>
      </c>
      <c r="D28" s="193">
        <v>24720224326</v>
      </c>
      <c r="E28" s="193">
        <v>5274320849.8099995</v>
      </c>
      <c r="F28" s="193">
        <v>5274320849.8099995</v>
      </c>
      <c r="G28" s="200"/>
      <c r="H28" s="229">
        <f t="shared" si="0"/>
        <v>21.336055774633991</v>
      </c>
      <c r="I28" s="229">
        <f t="shared" si="1"/>
        <v>100</v>
      </c>
      <c r="K28" s="48"/>
      <c r="L28" s="48"/>
      <c r="M28" s="48"/>
      <c r="N28" s="48"/>
      <c r="O28" s="48"/>
      <c r="P28" s="49"/>
      <c r="Q28" s="49"/>
      <c r="R28" s="50"/>
      <c r="S28" s="51"/>
      <c r="T28" s="51"/>
    </row>
    <row r="29" spans="1:20">
      <c r="A29" s="201"/>
      <c r="B29" s="107" t="s">
        <v>586</v>
      </c>
      <c r="C29" s="193">
        <v>3760915485</v>
      </c>
      <c r="D29" s="193">
        <v>2631497872.4400005</v>
      </c>
      <c r="E29" s="193">
        <v>78685953.229999989</v>
      </c>
      <c r="F29" s="193">
        <v>78285953.229999989</v>
      </c>
      <c r="G29" s="200"/>
      <c r="H29" s="229">
        <f t="shared" si="0"/>
        <v>2.9749578766488227</v>
      </c>
      <c r="I29" s="229">
        <f t="shared" si="1"/>
        <v>99.491650054958612</v>
      </c>
      <c r="K29" s="48"/>
      <c r="L29" s="48"/>
      <c r="M29" s="48"/>
      <c r="N29" s="48"/>
      <c r="O29" s="48"/>
      <c r="P29" s="49"/>
      <c r="Q29" s="49"/>
      <c r="R29" s="50"/>
      <c r="S29" s="51"/>
      <c r="T29" s="51"/>
    </row>
    <row r="30" spans="1:20">
      <c r="A30" s="201"/>
      <c r="B30" s="107" t="s">
        <v>585</v>
      </c>
      <c r="C30" s="193">
        <v>97915203</v>
      </c>
      <c r="D30" s="193">
        <v>97915203</v>
      </c>
      <c r="E30" s="193">
        <v>5115085.97</v>
      </c>
      <c r="F30" s="193">
        <v>5115085.97</v>
      </c>
      <c r="G30" s="200"/>
      <c r="H30" s="229">
        <f t="shared" si="0"/>
        <v>5.2239956751149261</v>
      </c>
      <c r="I30" s="229">
        <f t="shared" si="1"/>
        <v>100</v>
      </c>
      <c r="K30" s="48"/>
      <c r="L30" s="48"/>
      <c r="M30" s="48"/>
      <c r="N30" s="48"/>
      <c r="O30" s="48"/>
      <c r="P30" s="49"/>
      <c r="Q30" s="49"/>
      <c r="R30" s="50"/>
      <c r="S30" s="51"/>
      <c r="T30" s="51"/>
    </row>
    <row r="31" spans="1:20" s="190" customFormat="1" ht="14.25">
      <c r="A31" s="194"/>
      <c r="B31" s="203" t="s">
        <v>568</v>
      </c>
      <c r="C31" s="202">
        <f>SUM(C32:C44)</f>
        <v>113604938007.15833</v>
      </c>
      <c r="D31" s="202">
        <f>SUM(D32:D44)</f>
        <v>112757891987.37325</v>
      </c>
      <c r="E31" s="202">
        <f>SUM(E32:E44)</f>
        <v>27847355463.078476</v>
      </c>
      <c r="F31" s="202">
        <f>SUM(F32:F44)</f>
        <v>27815155548.453571</v>
      </c>
      <c r="G31" s="192"/>
      <c r="H31" s="191">
        <f t="shared" si="0"/>
        <v>24.668034368333476</v>
      </c>
      <c r="I31" s="191">
        <f t="shared" si="1"/>
        <v>99.884369937146829</v>
      </c>
      <c r="K31" s="48"/>
      <c r="L31" s="48"/>
      <c r="M31" s="48"/>
      <c r="N31" s="48"/>
      <c r="O31" s="48"/>
      <c r="P31" s="49"/>
      <c r="Q31" s="49"/>
      <c r="R31" s="50"/>
      <c r="S31" s="51"/>
      <c r="T31" s="51"/>
    </row>
    <row r="32" spans="1:20">
      <c r="A32" s="201"/>
      <c r="B32" s="107" t="s">
        <v>590</v>
      </c>
      <c r="C32" s="193">
        <v>40108069449</v>
      </c>
      <c r="D32" s="193">
        <v>40324166006.290024</v>
      </c>
      <c r="E32" s="193">
        <v>12544397906.219995</v>
      </c>
      <c r="F32" s="193">
        <v>12518017622.829994</v>
      </c>
      <c r="G32" s="200"/>
      <c r="H32" s="229">
        <f t="shared" si="0"/>
        <v>31.043463170143067</v>
      </c>
      <c r="I32" s="229">
        <f t="shared" si="1"/>
        <v>99.789704666678972</v>
      </c>
      <c r="K32" s="48"/>
      <c r="L32" s="48"/>
      <c r="M32" s="48"/>
      <c r="N32" s="48"/>
      <c r="O32" s="48"/>
      <c r="P32" s="49"/>
      <c r="Q32" s="49"/>
      <c r="R32" s="50"/>
      <c r="S32" s="51"/>
      <c r="T32" s="51"/>
    </row>
    <row r="33" spans="1:20">
      <c r="A33" s="201"/>
      <c r="B33" s="107" t="s">
        <v>582</v>
      </c>
      <c r="C33" s="193">
        <v>2437585681.1583152</v>
      </c>
      <c r="D33" s="193">
        <v>2455780415.5232162</v>
      </c>
      <c r="E33" s="193">
        <v>740431705.638484</v>
      </c>
      <c r="F33" s="193">
        <v>734622074.40357852</v>
      </c>
      <c r="G33" s="200"/>
      <c r="H33" s="229">
        <f t="shared" si="0"/>
        <v>29.913996779189382</v>
      </c>
      <c r="I33" s="229">
        <f t="shared" si="1"/>
        <v>99.215372438718603</v>
      </c>
      <c r="K33" s="48"/>
      <c r="L33" s="48"/>
      <c r="M33" s="48"/>
      <c r="N33" s="48"/>
      <c r="O33" s="48"/>
      <c r="P33" s="49"/>
      <c r="Q33" s="49"/>
      <c r="R33" s="50"/>
      <c r="S33" s="51"/>
      <c r="T33" s="51"/>
    </row>
    <row r="34" spans="1:20">
      <c r="A34" s="201"/>
      <c r="B34" s="107" t="s">
        <v>589</v>
      </c>
      <c r="C34" s="193">
        <v>185770936</v>
      </c>
      <c r="D34" s="193">
        <v>185770936</v>
      </c>
      <c r="E34" s="193">
        <v>37154186</v>
      </c>
      <c r="F34" s="193">
        <v>37154186</v>
      </c>
      <c r="G34" s="200"/>
      <c r="H34" s="229">
        <f t="shared" si="0"/>
        <v>19.999999354043197</v>
      </c>
      <c r="I34" s="229">
        <f t="shared" si="1"/>
        <v>100</v>
      </c>
      <c r="K34" s="48"/>
      <c r="L34" s="48"/>
      <c r="M34" s="48"/>
      <c r="N34" s="48"/>
      <c r="O34" s="48"/>
      <c r="P34" s="49"/>
      <c r="Q34" s="49"/>
      <c r="R34" s="50"/>
      <c r="S34" s="51"/>
      <c r="T34" s="51"/>
    </row>
    <row r="35" spans="1:20">
      <c r="A35" s="201"/>
      <c r="B35" s="107" t="s">
        <v>529</v>
      </c>
      <c r="C35" s="193">
        <v>448000000</v>
      </c>
      <c r="D35" s="193">
        <v>448000000</v>
      </c>
      <c r="E35" s="193">
        <v>59623736</v>
      </c>
      <c r="F35" s="193">
        <v>59623736</v>
      </c>
      <c r="G35" s="200"/>
      <c r="H35" s="229">
        <f t="shared" si="0"/>
        <v>13.308869642857143</v>
      </c>
      <c r="I35" s="229">
        <f t="shared" si="1"/>
        <v>100</v>
      </c>
      <c r="K35" s="48"/>
      <c r="L35" s="48"/>
      <c r="M35" s="48"/>
      <c r="N35" s="48"/>
      <c r="O35" s="48"/>
      <c r="P35" s="49"/>
      <c r="Q35" s="49"/>
      <c r="R35" s="50"/>
      <c r="S35" s="51"/>
      <c r="T35" s="51"/>
    </row>
    <row r="36" spans="1:20">
      <c r="A36" s="201"/>
      <c r="B36" s="107" t="s">
        <v>588</v>
      </c>
      <c r="C36" s="193">
        <v>7266471964</v>
      </c>
      <c r="D36" s="193">
        <v>6243900924.000001</v>
      </c>
      <c r="E36" s="193">
        <v>1222944849.4100001</v>
      </c>
      <c r="F36" s="193">
        <v>1222934849.4100001</v>
      </c>
      <c r="G36" s="200"/>
      <c r="H36" s="229">
        <f t="shared" si="0"/>
        <v>19.586070699958466</v>
      </c>
      <c r="I36" s="229">
        <f t="shared" si="1"/>
        <v>99.999182301638143</v>
      </c>
      <c r="K36" s="48"/>
      <c r="L36" s="48"/>
      <c r="M36" s="48"/>
      <c r="N36" s="48"/>
      <c r="O36" s="48"/>
      <c r="P36" s="49"/>
      <c r="Q36" s="49"/>
      <c r="R36" s="50"/>
      <c r="S36" s="51"/>
      <c r="T36" s="51"/>
    </row>
    <row r="37" spans="1:20">
      <c r="A37" s="201"/>
      <c r="B37" s="107" t="s">
        <v>68</v>
      </c>
      <c r="C37" s="193">
        <v>80371860</v>
      </c>
      <c r="D37" s="193">
        <v>80371860</v>
      </c>
      <c r="E37" s="193">
        <v>0</v>
      </c>
      <c r="F37" s="193">
        <v>0</v>
      </c>
      <c r="G37" s="200"/>
      <c r="H37" s="229" t="str">
        <f t="shared" si="0"/>
        <v>n.a.</v>
      </c>
      <c r="I37" s="229" t="str">
        <f t="shared" si="1"/>
        <v>n.a.</v>
      </c>
      <c r="K37" s="48"/>
      <c r="L37" s="48"/>
      <c r="M37" s="48"/>
      <c r="N37" s="48"/>
      <c r="O37" s="48"/>
      <c r="P37" s="49"/>
      <c r="Q37" s="49"/>
      <c r="R37" s="50"/>
      <c r="S37" s="51"/>
      <c r="T37" s="51"/>
    </row>
    <row r="38" spans="1:20">
      <c r="A38" s="201"/>
      <c r="B38" s="107" t="s">
        <v>491</v>
      </c>
      <c r="C38" s="193">
        <v>825094118</v>
      </c>
      <c r="D38" s="193">
        <v>825094118</v>
      </c>
      <c r="E38" s="193">
        <v>399883.72</v>
      </c>
      <c r="F38" s="193">
        <v>399883.72</v>
      </c>
      <c r="G38" s="200"/>
      <c r="H38" s="229">
        <f t="shared" si="0"/>
        <v>4.8465224909044861E-2</v>
      </c>
      <c r="I38" s="229">
        <f t="shared" si="1"/>
        <v>100</v>
      </c>
      <c r="K38" s="48"/>
      <c r="L38" s="48"/>
      <c r="M38" s="48"/>
      <c r="N38" s="48"/>
      <c r="O38" s="48"/>
      <c r="P38" s="49"/>
      <c r="Q38" s="49"/>
      <c r="R38" s="50"/>
      <c r="S38" s="51"/>
      <c r="T38" s="51"/>
    </row>
    <row r="39" spans="1:20">
      <c r="A39" s="201"/>
      <c r="B39" s="107" t="s">
        <v>83</v>
      </c>
      <c r="C39" s="193">
        <v>4021911262</v>
      </c>
      <c r="D39" s="193">
        <v>4021911262.0000005</v>
      </c>
      <c r="E39" s="193">
        <v>99999.6</v>
      </c>
      <c r="F39" s="193">
        <v>99999.6</v>
      </c>
      <c r="G39" s="200"/>
      <c r="H39" s="229">
        <f t="shared" si="0"/>
        <v>2.4863701232003955E-3</v>
      </c>
      <c r="I39" s="229">
        <f t="shared" si="1"/>
        <v>100</v>
      </c>
      <c r="K39" s="48"/>
      <c r="L39" s="48"/>
      <c r="M39" s="48"/>
      <c r="N39" s="48"/>
      <c r="O39" s="48"/>
      <c r="P39" s="49"/>
      <c r="Q39" s="49"/>
      <c r="R39" s="50"/>
      <c r="S39" s="51"/>
      <c r="T39" s="51"/>
    </row>
    <row r="40" spans="1:20">
      <c r="A40" s="201"/>
      <c r="B40" s="107" t="s">
        <v>581</v>
      </c>
      <c r="C40" s="193">
        <v>51780953609</v>
      </c>
      <c r="D40" s="193">
        <v>51947241479.300003</v>
      </c>
      <c r="E40" s="193">
        <v>13191768196.49</v>
      </c>
      <c r="F40" s="193">
        <v>13191768196.49</v>
      </c>
      <c r="G40" s="200"/>
      <c r="H40" s="229">
        <f t="shared" ref="H40:H71" si="2">IF(F40=0,"n.a.",IF(D40=0,"n.a.",(F40/D40)*100))</f>
        <v>25.394549971910774</v>
      </c>
      <c r="I40" s="229">
        <f t="shared" ref="I40:I71" si="3">IF(F40=0,"n.a.",IF(E40=0,"n.a.",(F40/E40)*100))</f>
        <v>100</v>
      </c>
      <c r="K40" s="48"/>
      <c r="L40" s="48"/>
      <c r="M40" s="48"/>
      <c r="N40" s="48"/>
      <c r="O40" s="48"/>
      <c r="P40" s="49"/>
      <c r="Q40" s="49"/>
      <c r="R40" s="50"/>
      <c r="S40" s="51"/>
      <c r="T40" s="51"/>
    </row>
    <row r="41" spans="1:20">
      <c r="A41" s="201"/>
      <c r="B41" s="107" t="s">
        <v>587</v>
      </c>
      <c r="C41" s="193">
        <v>412123172</v>
      </c>
      <c r="D41" s="193">
        <v>412123172</v>
      </c>
      <c r="E41" s="193">
        <v>0</v>
      </c>
      <c r="F41" s="193">
        <v>0</v>
      </c>
      <c r="G41" s="200"/>
      <c r="H41" s="229" t="str">
        <f t="shared" si="2"/>
        <v>n.a.</v>
      </c>
      <c r="I41" s="229" t="str">
        <f t="shared" si="3"/>
        <v>n.a.</v>
      </c>
      <c r="K41" s="48"/>
      <c r="L41" s="48"/>
      <c r="M41" s="48"/>
      <c r="N41" s="48"/>
      <c r="O41" s="48"/>
      <c r="P41" s="49"/>
      <c r="Q41" s="49"/>
      <c r="R41" s="50"/>
      <c r="S41" s="51"/>
      <c r="T41" s="51"/>
    </row>
    <row r="42" spans="1:20">
      <c r="A42" s="201"/>
      <c r="B42" s="107" t="s">
        <v>586</v>
      </c>
      <c r="C42" s="193">
        <v>2612482587</v>
      </c>
      <c r="D42" s="193">
        <v>2487428445.2599998</v>
      </c>
      <c r="E42" s="193">
        <v>0</v>
      </c>
      <c r="F42" s="193">
        <v>0</v>
      </c>
      <c r="G42" s="200"/>
      <c r="H42" s="229" t="str">
        <f t="shared" si="2"/>
        <v>n.a.</v>
      </c>
      <c r="I42" s="229" t="str">
        <f t="shared" si="3"/>
        <v>n.a.</v>
      </c>
      <c r="K42" s="48"/>
      <c r="L42" s="48"/>
      <c r="M42" s="48"/>
      <c r="N42" s="48"/>
      <c r="O42" s="48"/>
      <c r="P42" s="49"/>
      <c r="Q42" s="49"/>
      <c r="R42" s="50"/>
      <c r="S42" s="51"/>
      <c r="T42" s="51"/>
    </row>
    <row r="43" spans="1:20">
      <c r="A43" s="201"/>
      <c r="B43" s="107" t="s">
        <v>585</v>
      </c>
      <c r="C43" s="193">
        <v>713046005</v>
      </c>
      <c r="D43" s="193">
        <v>613046005</v>
      </c>
      <c r="E43" s="193">
        <v>50535000</v>
      </c>
      <c r="F43" s="193">
        <v>50535000</v>
      </c>
      <c r="G43" s="200"/>
      <c r="H43" s="229">
        <f t="shared" si="2"/>
        <v>8.2432638966467131</v>
      </c>
      <c r="I43" s="229">
        <f t="shared" si="3"/>
        <v>100</v>
      </c>
      <c r="K43" s="48"/>
      <c r="L43" s="48"/>
      <c r="M43" s="48"/>
      <c r="N43" s="48"/>
      <c r="O43" s="48"/>
      <c r="P43" s="49"/>
      <c r="Q43" s="49"/>
      <c r="R43" s="50"/>
      <c r="S43" s="51"/>
      <c r="T43" s="51"/>
    </row>
    <row r="44" spans="1:20">
      <c r="A44" s="201"/>
      <c r="B44" s="107" t="s">
        <v>584</v>
      </c>
      <c r="C44" s="193">
        <v>2713057364</v>
      </c>
      <c r="D44" s="193">
        <v>2713057364</v>
      </c>
      <c r="E44" s="193">
        <v>0</v>
      </c>
      <c r="F44" s="193">
        <v>0</v>
      </c>
      <c r="G44" s="200"/>
      <c r="H44" s="229" t="str">
        <f t="shared" si="2"/>
        <v>n.a.</v>
      </c>
      <c r="I44" s="229" t="str">
        <f t="shared" si="3"/>
        <v>n.a.</v>
      </c>
      <c r="K44" s="48"/>
      <c r="L44" s="48"/>
      <c r="M44" s="48"/>
      <c r="N44" s="48"/>
      <c r="O44" s="48"/>
      <c r="P44" s="49"/>
      <c r="Q44" s="49"/>
      <c r="R44" s="50"/>
      <c r="S44" s="51"/>
      <c r="T44" s="51"/>
    </row>
    <row r="45" spans="1:20" s="190" customFormat="1" ht="14.25">
      <c r="A45" s="194"/>
      <c r="B45" s="203" t="s">
        <v>583</v>
      </c>
      <c r="C45" s="202">
        <f>C46+C48+C47</f>
        <v>1831892776.1450124</v>
      </c>
      <c r="D45" s="202">
        <f>D46+D48+D47</f>
        <v>1841974944.4833684</v>
      </c>
      <c r="E45" s="202">
        <f>E46+E48+E47</f>
        <v>507815916.13397825</v>
      </c>
      <c r="F45" s="202">
        <f>F46+F48+F47</f>
        <v>506512467.99293792</v>
      </c>
      <c r="G45" s="192"/>
      <c r="H45" s="191">
        <f t="shared" si="2"/>
        <v>27.498336473572554</v>
      </c>
      <c r="I45" s="191">
        <f t="shared" si="3"/>
        <v>99.743322708164897</v>
      </c>
      <c r="K45" s="48"/>
      <c r="L45" s="48"/>
      <c r="M45" s="48"/>
      <c r="N45" s="48"/>
      <c r="O45" s="48"/>
      <c r="P45" s="49"/>
      <c r="Q45" s="49"/>
      <c r="R45" s="50"/>
      <c r="S45" s="51"/>
      <c r="T45" s="51"/>
    </row>
    <row r="46" spans="1:20">
      <c r="A46" s="201"/>
      <c r="B46" s="107" t="s">
        <v>582</v>
      </c>
      <c r="C46" s="193">
        <v>546896420.14501238</v>
      </c>
      <c r="D46" s="193">
        <v>550978588.48336828</v>
      </c>
      <c r="E46" s="193">
        <v>166123165.35397825</v>
      </c>
      <c r="F46" s="193">
        <v>164819717.21293789</v>
      </c>
      <c r="G46" s="200"/>
      <c r="H46" s="229">
        <f t="shared" si="2"/>
        <v>29.913996779189379</v>
      </c>
      <c r="I46" s="229">
        <f t="shared" si="3"/>
        <v>99.215372438718617</v>
      </c>
      <c r="K46" s="48"/>
      <c r="L46" s="48"/>
      <c r="M46" s="48"/>
      <c r="N46" s="48"/>
      <c r="O46" s="48"/>
      <c r="P46" s="49"/>
      <c r="Q46" s="49"/>
      <c r="R46" s="50"/>
      <c r="S46" s="51"/>
      <c r="T46" s="51"/>
    </row>
    <row r="47" spans="1:20">
      <c r="A47" s="201"/>
      <c r="B47" s="107" t="s">
        <v>18</v>
      </c>
      <c r="C47" s="193">
        <v>205767174</v>
      </c>
      <c r="D47" s="193">
        <v>211767174</v>
      </c>
      <c r="E47" s="193">
        <v>52892750.780000001</v>
      </c>
      <c r="F47" s="193">
        <v>52892750.780000001</v>
      </c>
      <c r="G47" s="200"/>
      <c r="H47" s="229">
        <f t="shared" si="2"/>
        <v>24.976841207693504</v>
      </c>
      <c r="I47" s="229">
        <f t="shared" si="3"/>
        <v>100</v>
      </c>
      <c r="K47" s="48"/>
      <c r="L47" s="48"/>
      <c r="M47" s="48"/>
      <c r="N47" s="48"/>
      <c r="O47" s="48"/>
      <c r="P47" s="49"/>
      <c r="Q47" s="49"/>
      <c r="R47" s="50"/>
      <c r="S47" s="51"/>
      <c r="T47" s="51"/>
    </row>
    <row r="48" spans="1:20">
      <c r="A48" s="201"/>
      <c r="B48" s="107" t="s">
        <v>581</v>
      </c>
      <c r="C48" s="193">
        <v>1079229182</v>
      </c>
      <c r="D48" s="193">
        <v>1079229182</v>
      </c>
      <c r="E48" s="193">
        <v>288800000</v>
      </c>
      <c r="F48" s="193">
        <v>288800000</v>
      </c>
      <c r="G48" s="200"/>
      <c r="H48" s="229">
        <f t="shared" si="2"/>
        <v>26.759839783502077</v>
      </c>
      <c r="I48" s="229">
        <f t="shared" si="3"/>
        <v>100</v>
      </c>
      <c r="K48" s="48"/>
      <c r="L48" s="48"/>
      <c r="M48" s="48"/>
      <c r="N48" s="48"/>
      <c r="O48" s="48"/>
      <c r="P48" s="49"/>
      <c r="Q48" s="49"/>
      <c r="R48" s="50"/>
      <c r="S48" s="51"/>
      <c r="T48" s="51"/>
    </row>
    <row r="49" spans="1:20" s="190" customFormat="1" ht="14.25">
      <c r="A49" s="199" t="s">
        <v>19</v>
      </c>
      <c r="B49" s="198"/>
      <c r="C49" s="197">
        <f>C50+C51</f>
        <v>1061789699.6800001</v>
      </c>
      <c r="D49" s="197">
        <f>D50+D51</f>
        <v>1043990738.8000001</v>
      </c>
      <c r="E49" s="197">
        <f>E50+E51</f>
        <v>125549015.33999997</v>
      </c>
      <c r="F49" s="197">
        <f>F50+F51</f>
        <v>124121465.82999998</v>
      </c>
      <c r="G49" s="196"/>
      <c r="H49" s="195">
        <f t="shared" si="2"/>
        <v>11.889134761163648</v>
      </c>
      <c r="I49" s="195">
        <f t="shared" si="3"/>
        <v>98.862954435656832</v>
      </c>
      <c r="K49" s="48"/>
      <c r="L49" s="48"/>
      <c r="M49" s="48"/>
      <c r="N49" s="48"/>
      <c r="O49" s="48"/>
      <c r="P49" s="49"/>
      <c r="Q49" s="49"/>
      <c r="R49" s="50"/>
      <c r="S49" s="51"/>
      <c r="T49" s="51"/>
    </row>
    <row r="50" spans="1:20">
      <c r="A50" s="201"/>
      <c r="B50" s="107" t="s">
        <v>482</v>
      </c>
      <c r="C50" s="193">
        <v>703990773.68000007</v>
      </c>
      <c r="D50" s="193">
        <v>698390279.80000007</v>
      </c>
      <c r="E50" s="193">
        <v>120107036.86999997</v>
      </c>
      <c r="F50" s="193">
        <v>118679487.35999998</v>
      </c>
      <c r="G50" s="200"/>
      <c r="H50" s="229">
        <f t="shared" si="2"/>
        <v>16.99329025512591</v>
      </c>
      <c r="I50" s="229">
        <f t="shared" si="3"/>
        <v>98.811435576797109</v>
      </c>
      <c r="K50" s="48"/>
      <c r="L50" s="48"/>
      <c r="M50" s="48"/>
      <c r="N50" s="48"/>
      <c r="O50" s="48"/>
      <c r="P50" s="49"/>
      <c r="Q50" s="49"/>
      <c r="R50" s="50"/>
      <c r="S50" s="51"/>
      <c r="T50" s="51"/>
    </row>
    <row r="51" spans="1:20">
      <c r="A51" s="201"/>
      <c r="B51" s="107" t="s">
        <v>479</v>
      </c>
      <c r="C51" s="193">
        <v>357798926</v>
      </c>
      <c r="D51" s="193">
        <v>345600459</v>
      </c>
      <c r="E51" s="193">
        <v>5441978.4699999997</v>
      </c>
      <c r="F51" s="193">
        <v>5441978.4699999997</v>
      </c>
      <c r="G51" s="200"/>
      <c r="H51" s="229">
        <f t="shared" si="2"/>
        <v>1.5746444567077384</v>
      </c>
      <c r="I51" s="229">
        <f t="shared" si="3"/>
        <v>100</v>
      </c>
      <c r="K51" s="48"/>
      <c r="L51" s="48"/>
      <c r="M51" s="48"/>
      <c r="N51" s="48"/>
      <c r="O51" s="48"/>
      <c r="P51" s="49"/>
      <c r="Q51" s="49"/>
      <c r="R51" s="50"/>
      <c r="S51" s="51"/>
      <c r="T51" s="51"/>
    </row>
    <row r="52" spans="1:20" s="190" customFormat="1" ht="14.25">
      <c r="A52" s="199" t="s">
        <v>20</v>
      </c>
      <c r="B52" s="198"/>
      <c r="C52" s="197">
        <f>C53</f>
        <v>671144374.07267511</v>
      </c>
      <c r="D52" s="197">
        <f>D53</f>
        <v>671144374.07267487</v>
      </c>
      <c r="E52" s="197">
        <f>E53</f>
        <v>206287374.07678008</v>
      </c>
      <c r="F52" s="197">
        <f>F53</f>
        <v>204042299.16936117</v>
      </c>
      <c r="G52" s="197">
        <f>G53</f>
        <v>0</v>
      </c>
      <c r="H52" s="195">
        <f t="shared" si="2"/>
        <v>30.402146997251961</v>
      </c>
      <c r="I52" s="195">
        <f t="shared" si="3"/>
        <v>98.911676045387395</v>
      </c>
      <c r="K52" s="48"/>
      <c r="L52" s="48"/>
      <c r="M52" s="48"/>
      <c r="N52" s="48"/>
      <c r="O52" s="48"/>
      <c r="P52" s="49"/>
      <c r="Q52" s="49"/>
      <c r="R52" s="50"/>
      <c r="S52" s="51"/>
      <c r="T52" s="51"/>
    </row>
    <row r="53" spans="1:20">
      <c r="A53" s="201"/>
      <c r="B53" s="107" t="s">
        <v>92</v>
      </c>
      <c r="C53" s="193">
        <v>671144374.07267511</v>
      </c>
      <c r="D53" s="193">
        <v>671144374.07267487</v>
      </c>
      <c r="E53" s="193">
        <v>206287374.07678008</v>
      </c>
      <c r="F53" s="193">
        <v>204042299.16936117</v>
      </c>
      <c r="G53" s="200"/>
      <c r="H53" s="229">
        <f t="shared" si="2"/>
        <v>30.402146997251961</v>
      </c>
      <c r="I53" s="229">
        <f t="shared" si="3"/>
        <v>98.911676045387395</v>
      </c>
      <c r="K53" s="48"/>
      <c r="L53" s="48"/>
      <c r="M53" s="48"/>
      <c r="N53" s="48"/>
      <c r="O53" s="48"/>
      <c r="P53" s="49"/>
      <c r="Q53" s="49"/>
      <c r="R53" s="50"/>
      <c r="S53" s="51"/>
      <c r="T53" s="51"/>
    </row>
    <row r="54" spans="1:20" s="190" customFormat="1" ht="14.25">
      <c r="A54" s="199" t="s">
        <v>21</v>
      </c>
      <c r="B54" s="198"/>
      <c r="C54" s="197">
        <f>C55+C56</f>
        <v>909980.21</v>
      </c>
      <c r="D54" s="197">
        <f>D55+D56</f>
        <v>898080.21</v>
      </c>
      <c r="E54" s="197">
        <f>E55+E56</f>
        <v>0</v>
      </c>
      <c r="F54" s="197">
        <f>F55+F56</f>
        <v>0</v>
      </c>
      <c r="G54" s="196"/>
      <c r="H54" s="195" t="str">
        <f t="shared" si="2"/>
        <v>n.a.</v>
      </c>
      <c r="I54" s="195" t="str">
        <f t="shared" si="3"/>
        <v>n.a.</v>
      </c>
      <c r="K54" s="48"/>
      <c r="L54" s="48"/>
      <c r="M54" s="48"/>
      <c r="N54" s="48"/>
      <c r="O54" s="48"/>
      <c r="P54" s="49"/>
      <c r="Q54" s="49"/>
      <c r="R54" s="50"/>
      <c r="S54" s="51"/>
      <c r="T54" s="51"/>
    </row>
    <row r="55" spans="1:20">
      <c r="A55" s="201"/>
      <c r="B55" s="107" t="s">
        <v>22</v>
      </c>
      <c r="C55" s="193">
        <v>417706.07999999996</v>
      </c>
      <c r="D55" s="193">
        <v>405806.07999999996</v>
      </c>
      <c r="E55" s="193">
        <v>0</v>
      </c>
      <c r="F55" s="193">
        <v>0</v>
      </c>
      <c r="G55" s="200"/>
      <c r="H55" s="229" t="str">
        <f t="shared" si="2"/>
        <v>n.a.</v>
      </c>
      <c r="I55" s="229" t="str">
        <f t="shared" si="3"/>
        <v>n.a.</v>
      </c>
      <c r="K55" s="48"/>
      <c r="L55" s="48"/>
      <c r="M55" s="48"/>
      <c r="N55" s="48"/>
      <c r="O55" s="48"/>
      <c r="P55" s="49"/>
      <c r="Q55" s="49"/>
      <c r="R55" s="50"/>
      <c r="S55" s="51"/>
      <c r="T55" s="51"/>
    </row>
    <row r="56" spans="1:20">
      <c r="A56" s="201"/>
      <c r="B56" s="107" t="s">
        <v>23</v>
      </c>
      <c r="C56" s="193">
        <v>492274.13</v>
      </c>
      <c r="D56" s="193">
        <v>492274.13</v>
      </c>
      <c r="E56" s="193">
        <v>0</v>
      </c>
      <c r="F56" s="193">
        <v>0</v>
      </c>
      <c r="G56" s="200"/>
      <c r="H56" s="229" t="str">
        <f t="shared" si="2"/>
        <v>n.a.</v>
      </c>
      <c r="I56" s="229" t="str">
        <f t="shared" si="3"/>
        <v>n.a.</v>
      </c>
      <c r="K56" s="48"/>
      <c r="L56" s="48"/>
      <c r="M56" s="48"/>
      <c r="N56" s="48"/>
      <c r="O56" s="48"/>
      <c r="P56" s="49"/>
      <c r="Q56" s="49"/>
      <c r="R56" s="50"/>
      <c r="S56" s="51"/>
      <c r="T56" s="51"/>
    </row>
    <row r="57" spans="1:20" s="190" customFormat="1" ht="14.25">
      <c r="A57" s="199" t="s">
        <v>25</v>
      </c>
      <c r="B57" s="198"/>
      <c r="C57" s="197">
        <f>C58+C59</f>
        <v>374095891.54000002</v>
      </c>
      <c r="D57" s="197">
        <f>D58+D59</f>
        <v>374095891.54000002</v>
      </c>
      <c r="E57" s="197">
        <f>E58+E59</f>
        <v>37227596.739999995</v>
      </c>
      <c r="F57" s="197">
        <f>F58+F59</f>
        <v>37173708.739999995</v>
      </c>
      <c r="G57" s="197">
        <f>G58+G59</f>
        <v>0</v>
      </c>
      <c r="H57" s="195">
        <f t="shared" si="2"/>
        <v>9.9369465371488079</v>
      </c>
      <c r="I57" s="195">
        <f t="shared" si="3"/>
        <v>99.855247169522229</v>
      </c>
      <c r="K57" s="48"/>
      <c r="L57" s="48"/>
      <c r="M57" s="48"/>
      <c r="N57" s="48"/>
      <c r="O57" s="48"/>
      <c r="P57" s="49"/>
      <c r="Q57" s="49"/>
      <c r="R57" s="50"/>
      <c r="S57" s="51"/>
      <c r="T57" s="51"/>
    </row>
    <row r="58" spans="1:20">
      <c r="A58" s="201"/>
      <c r="B58" s="107" t="s">
        <v>67</v>
      </c>
      <c r="C58" s="193">
        <v>24091100.539999999</v>
      </c>
      <c r="D58" s="193">
        <v>24091100.539999999</v>
      </c>
      <c r="E58" s="193">
        <v>10500000</v>
      </c>
      <c r="F58" s="193">
        <v>10500000</v>
      </c>
      <c r="G58" s="200"/>
      <c r="H58" s="229">
        <f t="shared" si="2"/>
        <v>43.584559296351685</v>
      </c>
      <c r="I58" s="229">
        <f t="shared" si="3"/>
        <v>100</v>
      </c>
      <c r="K58" s="48"/>
      <c r="L58" s="48"/>
      <c r="M58" s="48"/>
      <c r="N58" s="48"/>
      <c r="O58" s="48"/>
      <c r="P58" s="49"/>
      <c r="Q58" s="49"/>
      <c r="R58" s="50"/>
      <c r="S58" s="51"/>
      <c r="T58" s="51"/>
    </row>
    <row r="59" spans="1:20">
      <c r="A59" s="201"/>
      <c r="B59" s="107" t="s">
        <v>580</v>
      </c>
      <c r="C59" s="193">
        <v>350004791</v>
      </c>
      <c r="D59" s="193">
        <v>350004791</v>
      </c>
      <c r="E59" s="193">
        <v>26727596.739999998</v>
      </c>
      <c r="F59" s="193">
        <v>26673708.739999998</v>
      </c>
      <c r="G59" s="200"/>
      <c r="H59" s="229">
        <f t="shared" si="2"/>
        <v>7.620955320008747</v>
      </c>
      <c r="I59" s="229">
        <f t="shared" si="3"/>
        <v>99.798380675508497</v>
      </c>
      <c r="K59" s="48"/>
      <c r="L59" s="48"/>
      <c r="M59" s="48"/>
      <c r="N59" s="48"/>
      <c r="O59" s="48"/>
      <c r="P59" s="49"/>
      <c r="Q59" s="49"/>
      <c r="R59" s="50"/>
      <c r="S59" s="51"/>
      <c r="T59" s="51"/>
    </row>
    <row r="60" spans="1:20" s="190" customFormat="1" ht="17.25" customHeight="1">
      <c r="A60" s="348" t="s">
        <v>579</v>
      </c>
      <c r="B60" s="348"/>
      <c r="C60" s="197">
        <f>C61</f>
        <v>733687675</v>
      </c>
      <c r="D60" s="197">
        <f>D61</f>
        <v>730513241</v>
      </c>
      <c r="E60" s="197">
        <f>E61</f>
        <v>394085391.00000006</v>
      </c>
      <c r="F60" s="197">
        <f>F61</f>
        <v>322200119.54000008</v>
      </c>
      <c r="G60" s="196"/>
      <c r="H60" s="195">
        <f t="shared" si="2"/>
        <v>44.105993082197955</v>
      </c>
      <c r="I60" s="195">
        <f t="shared" si="3"/>
        <v>81.758960595420817</v>
      </c>
      <c r="K60" s="48"/>
      <c r="L60" s="48"/>
      <c r="M60" s="48"/>
      <c r="N60" s="48"/>
      <c r="O60" s="48"/>
      <c r="P60" s="49"/>
      <c r="Q60" s="49"/>
      <c r="R60" s="50"/>
      <c r="S60" s="51"/>
      <c r="T60" s="51"/>
    </row>
    <row r="61" spans="1:20">
      <c r="A61" s="201"/>
      <c r="B61" s="107" t="s">
        <v>578</v>
      </c>
      <c r="C61" s="193">
        <v>733687675</v>
      </c>
      <c r="D61" s="193">
        <v>730513241</v>
      </c>
      <c r="E61" s="193">
        <v>394085391.00000006</v>
      </c>
      <c r="F61" s="193">
        <v>322200119.54000008</v>
      </c>
      <c r="G61" s="200"/>
      <c r="H61" s="229">
        <f t="shared" si="2"/>
        <v>44.105993082197955</v>
      </c>
      <c r="I61" s="229">
        <f t="shared" si="3"/>
        <v>81.758960595420817</v>
      </c>
      <c r="K61" s="48"/>
      <c r="L61" s="48"/>
      <c r="M61" s="48"/>
      <c r="N61" s="48"/>
      <c r="O61" s="48"/>
      <c r="P61" s="49"/>
      <c r="Q61" s="49"/>
      <c r="R61" s="50"/>
      <c r="S61" s="51"/>
      <c r="T61" s="51"/>
    </row>
    <row r="62" spans="1:20" s="190" customFormat="1" ht="14.25">
      <c r="A62" s="199" t="s">
        <v>32</v>
      </c>
      <c r="B62" s="198"/>
      <c r="C62" s="197">
        <f>C63+C70+C73</f>
        <v>11798735794.98934</v>
      </c>
      <c r="D62" s="197">
        <f>D63+D70+D73</f>
        <v>11653975958.98934</v>
      </c>
      <c r="E62" s="197">
        <f>E63+E70+E73</f>
        <v>2990201481.3703914</v>
      </c>
      <c r="F62" s="197">
        <f>F63+F70+F73</f>
        <v>2906039814.3435764</v>
      </c>
      <c r="G62" s="196"/>
      <c r="H62" s="195">
        <f t="shared" si="2"/>
        <v>24.936037491153321</v>
      </c>
      <c r="I62" s="195">
        <f t="shared" si="3"/>
        <v>97.185418188334111</v>
      </c>
      <c r="K62" s="48"/>
      <c r="L62" s="48"/>
      <c r="M62" s="48"/>
      <c r="N62" s="48"/>
      <c r="O62" s="48"/>
      <c r="P62" s="49"/>
      <c r="Q62" s="49"/>
      <c r="R62" s="50"/>
      <c r="S62" s="51"/>
      <c r="T62" s="51"/>
    </row>
    <row r="63" spans="1:20">
      <c r="A63" s="194"/>
      <c r="B63" s="203" t="s">
        <v>577</v>
      </c>
      <c r="C63" s="202">
        <f>SUM(C64:C69)</f>
        <v>3902095930.9893403</v>
      </c>
      <c r="D63" s="202">
        <f>SUM(D64:D69)</f>
        <v>3757336094.9893403</v>
      </c>
      <c r="E63" s="202">
        <f>SUM(E64:E69)</f>
        <v>993366374.37039137</v>
      </c>
      <c r="F63" s="202">
        <f>SUM(F64:F69)</f>
        <v>909204707.34357643</v>
      </c>
      <c r="G63" s="202"/>
      <c r="H63" s="191">
        <f t="shared" si="2"/>
        <v>24.198120273458155</v>
      </c>
      <c r="I63" s="191">
        <f t="shared" si="3"/>
        <v>91.52763077166189</v>
      </c>
      <c r="K63" s="48"/>
      <c r="L63" s="48"/>
      <c r="M63" s="48"/>
      <c r="N63" s="48"/>
      <c r="O63" s="48"/>
      <c r="P63" s="49"/>
      <c r="Q63" s="49"/>
      <c r="R63" s="50"/>
      <c r="S63" s="51"/>
      <c r="T63" s="51"/>
    </row>
    <row r="64" spans="1:20">
      <c r="A64" s="201"/>
      <c r="B64" s="107" t="s">
        <v>576</v>
      </c>
      <c r="C64" s="193">
        <v>2642980827.2759991</v>
      </c>
      <c r="D64" s="193">
        <v>2642980827.2759995</v>
      </c>
      <c r="E64" s="193">
        <v>696129627.80791998</v>
      </c>
      <c r="F64" s="193">
        <v>611967960.78110492</v>
      </c>
      <c r="G64" s="200"/>
      <c r="H64" s="229">
        <f t="shared" si="2"/>
        <v>23.154460844569673</v>
      </c>
      <c r="I64" s="229">
        <f t="shared" si="3"/>
        <v>87.910058175251606</v>
      </c>
      <c r="K64" s="48"/>
      <c r="L64" s="48"/>
      <c r="M64" s="48"/>
      <c r="N64" s="48"/>
      <c r="O64" s="48"/>
      <c r="P64" s="49"/>
      <c r="Q64" s="49"/>
      <c r="R64" s="50"/>
      <c r="S64" s="51"/>
      <c r="T64" s="51"/>
    </row>
    <row r="65" spans="1:20">
      <c r="A65" s="201"/>
      <c r="B65" s="107" t="s">
        <v>575</v>
      </c>
      <c r="C65" s="193">
        <v>91371662.916999981</v>
      </c>
      <c r="D65" s="193">
        <v>91371662.916999981</v>
      </c>
      <c r="E65" s="193">
        <v>26236573.390499998</v>
      </c>
      <c r="F65" s="193">
        <v>26236573.390499998</v>
      </c>
      <c r="G65" s="200"/>
      <c r="H65" s="229">
        <f t="shared" si="2"/>
        <v>28.714124875162582</v>
      </c>
      <c r="I65" s="229">
        <f t="shared" si="3"/>
        <v>100</v>
      </c>
      <c r="K65" s="48"/>
      <c r="L65" s="48"/>
      <c r="M65" s="48"/>
      <c r="N65" s="48"/>
      <c r="O65" s="48"/>
      <c r="P65" s="49"/>
      <c r="Q65" s="49"/>
      <c r="R65" s="50"/>
      <c r="S65" s="51"/>
      <c r="T65" s="51"/>
    </row>
    <row r="66" spans="1:20">
      <c r="A66" s="201"/>
      <c r="B66" s="107" t="s">
        <v>574</v>
      </c>
      <c r="C66" s="193">
        <v>105683887.58150002</v>
      </c>
      <c r="D66" s="193">
        <v>105683887.58150002</v>
      </c>
      <c r="E66" s="193">
        <v>26736890.2925</v>
      </c>
      <c r="F66" s="193">
        <v>26736890.2925</v>
      </c>
      <c r="G66" s="200"/>
      <c r="H66" s="229">
        <f t="shared" si="2"/>
        <v>25.298927683637078</v>
      </c>
      <c r="I66" s="229">
        <f t="shared" si="3"/>
        <v>100</v>
      </c>
      <c r="K66" s="48"/>
      <c r="L66" s="48"/>
      <c r="M66" s="48"/>
      <c r="N66" s="48"/>
      <c r="O66" s="48"/>
      <c r="P66" s="49"/>
      <c r="Q66" s="49"/>
      <c r="R66" s="50"/>
      <c r="S66" s="51"/>
      <c r="T66" s="51"/>
    </row>
    <row r="67" spans="1:20">
      <c r="A67" s="201"/>
      <c r="B67" s="107" t="s">
        <v>573</v>
      </c>
      <c r="C67" s="193">
        <v>76040273.879000008</v>
      </c>
      <c r="D67" s="193">
        <v>76040273.879000008</v>
      </c>
      <c r="E67" s="193">
        <v>14524374.336999999</v>
      </c>
      <c r="F67" s="193">
        <v>14524374.336999999</v>
      </c>
      <c r="G67" s="200"/>
      <c r="H67" s="229">
        <f t="shared" si="2"/>
        <v>19.100896927478303</v>
      </c>
      <c r="I67" s="229">
        <f t="shared" si="3"/>
        <v>100</v>
      </c>
      <c r="K67" s="48"/>
      <c r="L67" s="48"/>
      <c r="M67" s="48"/>
      <c r="N67" s="48"/>
      <c r="O67" s="48"/>
      <c r="P67" s="49"/>
      <c r="Q67" s="49"/>
      <c r="R67" s="50"/>
      <c r="S67" s="51"/>
      <c r="T67" s="51"/>
    </row>
    <row r="68" spans="1:20">
      <c r="A68" s="201"/>
      <c r="B68" s="107" t="s">
        <v>572</v>
      </c>
      <c r="C68" s="193">
        <v>58141368.53584066</v>
      </c>
      <c r="D68" s="193">
        <v>58141368.535840653</v>
      </c>
      <c r="E68" s="193">
        <v>14535342.1424715</v>
      </c>
      <c r="F68" s="193">
        <v>14535342.1424715</v>
      </c>
      <c r="G68" s="200"/>
      <c r="H68" s="229">
        <f t="shared" si="2"/>
        <v>25.000000014639035</v>
      </c>
      <c r="I68" s="229">
        <f t="shared" si="3"/>
        <v>100</v>
      </c>
      <c r="K68" s="48"/>
      <c r="L68" s="48"/>
      <c r="M68" s="48"/>
      <c r="N68" s="48"/>
      <c r="O68" s="48"/>
      <c r="P68" s="49"/>
      <c r="Q68" s="49"/>
      <c r="R68" s="50"/>
      <c r="S68" s="51"/>
      <c r="T68" s="51"/>
    </row>
    <row r="69" spans="1:20">
      <c r="A69" s="201"/>
      <c r="B69" s="107" t="s">
        <v>571</v>
      </c>
      <c r="C69" s="193">
        <v>927877910.80000067</v>
      </c>
      <c r="D69" s="193">
        <v>783118074.80000031</v>
      </c>
      <c r="E69" s="193">
        <v>215203566.39999992</v>
      </c>
      <c r="F69" s="193">
        <v>215203566.39999992</v>
      </c>
      <c r="G69" s="200"/>
      <c r="H69" s="229">
        <f t="shared" si="2"/>
        <v>27.480347258612376</v>
      </c>
      <c r="I69" s="229">
        <f t="shared" si="3"/>
        <v>100</v>
      </c>
      <c r="K69" s="48"/>
      <c r="L69" s="48"/>
      <c r="M69" s="48"/>
      <c r="N69" s="48"/>
      <c r="O69" s="48"/>
      <c r="P69" s="49"/>
      <c r="Q69" s="49"/>
      <c r="R69" s="50"/>
      <c r="S69" s="51"/>
      <c r="T69" s="51"/>
    </row>
    <row r="70" spans="1:20" s="190" customFormat="1" ht="14.25">
      <c r="A70" s="194"/>
      <c r="B70" s="203" t="s">
        <v>570</v>
      </c>
      <c r="C70" s="204">
        <f>SUM(C71:C72)</f>
        <v>4557536080</v>
      </c>
      <c r="D70" s="204">
        <f>SUM(D71:D72)</f>
        <v>4557536080</v>
      </c>
      <c r="E70" s="204">
        <f>SUM(E71:E72)</f>
        <v>1162059160</v>
      </c>
      <c r="F70" s="204">
        <f>SUM(F71:F72)</f>
        <v>1162059160</v>
      </c>
      <c r="G70" s="192"/>
      <c r="H70" s="191">
        <f t="shared" si="2"/>
        <v>25.497530674513058</v>
      </c>
      <c r="I70" s="191">
        <f t="shared" si="3"/>
        <v>100</v>
      </c>
      <c r="K70" s="48"/>
      <c r="L70" s="48"/>
      <c r="M70" s="48"/>
      <c r="N70" s="48"/>
      <c r="O70" s="48"/>
      <c r="P70" s="49"/>
      <c r="Q70" s="49"/>
      <c r="R70" s="50"/>
      <c r="S70" s="51"/>
      <c r="T70" s="51"/>
    </row>
    <row r="71" spans="1:20">
      <c r="A71" s="201"/>
      <c r="B71" s="107" t="s">
        <v>567</v>
      </c>
      <c r="C71" s="193">
        <v>503362738</v>
      </c>
      <c r="D71" s="193">
        <v>503362738</v>
      </c>
      <c r="E71" s="193">
        <v>125840685</v>
      </c>
      <c r="F71" s="193">
        <v>125840685</v>
      </c>
      <c r="G71" s="200"/>
      <c r="H71" s="229">
        <f t="shared" si="2"/>
        <v>25.000000099331942</v>
      </c>
      <c r="I71" s="229">
        <f t="shared" si="3"/>
        <v>100</v>
      </c>
      <c r="K71" s="48"/>
      <c r="L71" s="48"/>
      <c r="M71" s="48"/>
      <c r="N71" s="48"/>
      <c r="O71" s="48"/>
      <c r="P71" s="49"/>
      <c r="Q71" s="49"/>
      <c r="R71" s="50"/>
      <c r="S71" s="51"/>
      <c r="T71" s="51"/>
    </row>
    <row r="72" spans="1:20">
      <c r="A72" s="201"/>
      <c r="B72" s="107" t="s">
        <v>569</v>
      </c>
      <c r="C72" s="193">
        <v>4054173342</v>
      </c>
      <c r="D72" s="193">
        <v>4054173342</v>
      </c>
      <c r="E72" s="193">
        <v>1036218475</v>
      </c>
      <c r="F72" s="193">
        <v>1036218475</v>
      </c>
      <c r="G72" s="200"/>
      <c r="H72" s="229">
        <f t="shared" ref="H72:H79" si="4">IF(F72=0,"n.a.",IF(D72=0,"n.a.",(F72/D72)*100))</f>
        <v>25.559303650514703</v>
      </c>
      <c r="I72" s="229">
        <f t="shared" ref="I72:I79" si="5">IF(F72=0,"n.a.",IF(E72=0,"n.a.",(F72/E72)*100))</f>
        <v>100</v>
      </c>
      <c r="K72" s="48"/>
      <c r="L72" s="48"/>
      <c r="M72" s="48"/>
      <c r="N72" s="48"/>
      <c r="O72" s="48"/>
      <c r="P72" s="49"/>
      <c r="Q72" s="49"/>
      <c r="R72" s="50"/>
      <c r="S72" s="51"/>
      <c r="T72" s="51"/>
    </row>
    <row r="73" spans="1:20">
      <c r="A73" s="194"/>
      <c r="B73" s="203" t="s">
        <v>568</v>
      </c>
      <c r="C73" s="202">
        <f>C74</f>
        <v>3339103784</v>
      </c>
      <c r="D73" s="202">
        <f>D74</f>
        <v>3339103784</v>
      </c>
      <c r="E73" s="202">
        <f>E74</f>
        <v>834775947</v>
      </c>
      <c r="F73" s="202">
        <f>F74</f>
        <v>834775947</v>
      </c>
      <c r="G73" s="200"/>
      <c r="H73" s="191">
        <f t="shared" si="4"/>
        <v>25.000000029948154</v>
      </c>
      <c r="I73" s="191">
        <f t="shared" si="5"/>
        <v>100</v>
      </c>
      <c r="K73" s="48"/>
      <c r="L73" s="48"/>
      <c r="M73" s="48"/>
      <c r="N73" s="48"/>
      <c r="O73" s="48"/>
      <c r="P73" s="49"/>
      <c r="Q73" s="49"/>
      <c r="R73" s="50"/>
      <c r="S73" s="51"/>
      <c r="T73" s="51"/>
    </row>
    <row r="74" spans="1:20" s="190" customFormat="1" ht="14.25">
      <c r="A74" s="201"/>
      <c r="B74" s="107" t="s">
        <v>567</v>
      </c>
      <c r="C74" s="193">
        <v>3339103784</v>
      </c>
      <c r="D74" s="193">
        <v>3339103784</v>
      </c>
      <c r="E74" s="193">
        <v>834775947</v>
      </c>
      <c r="F74" s="193">
        <v>834775947</v>
      </c>
      <c r="G74" s="200"/>
      <c r="H74" s="229">
        <f t="shared" si="4"/>
        <v>25.000000029948154</v>
      </c>
      <c r="I74" s="229">
        <f t="shared" si="5"/>
        <v>100</v>
      </c>
      <c r="K74" s="48"/>
      <c r="L74" s="48"/>
      <c r="M74" s="48"/>
      <c r="N74" s="48"/>
      <c r="O74" s="48"/>
      <c r="P74" s="49"/>
      <c r="Q74" s="49"/>
      <c r="R74" s="50"/>
      <c r="S74" s="51"/>
      <c r="T74" s="51"/>
    </row>
    <row r="75" spans="1:20" s="190" customFormat="1" ht="14.25">
      <c r="A75" s="199" t="s">
        <v>100</v>
      </c>
      <c r="B75" s="198"/>
      <c r="C75" s="197">
        <f>C76</f>
        <v>124282211.848</v>
      </c>
      <c r="D75" s="197">
        <f>D76</f>
        <v>124282211.84799999</v>
      </c>
      <c r="E75" s="197">
        <f>E76</f>
        <v>16476965.90222</v>
      </c>
      <c r="F75" s="197">
        <f>F76</f>
        <v>16344741.958390001</v>
      </c>
      <c r="G75" s="196"/>
      <c r="H75" s="195">
        <f t="shared" si="4"/>
        <v>13.151312416599085</v>
      </c>
      <c r="I75" s="195">
        <f t="shared" si="5"/>
        <v>99.197522501322993</v>
      </c>
      <c r="K75" s="48"/>
      <c r="L75" s="48"/>
      <c r="M75" s="48"/>
      <c r="N75" s="48"/>
      <c r="O75" s="48"/>
      <c r="P75" s="49"/>
      <c r="Q75" s="49"/>
      <c r="R75" s="50"/>
      <c r="S75" s="51"/>
      <c r="T75" s="51"/>
    </row>
    <row r="76" spans="1:20" s="190" customFormat="1" ht="14.25">
      <c r="A76" s="201"/>
      <c r="B76" s="107" t="s">
        <v>62</v>
      </c>
      <c r="C76" s="193">
        <v>124282211.848</v>
      </c>
      <c r="D76" s="193">
        <v>124282211.84799999</v>
      </c>
      <c r="E76" s="193">
        <v>16476965.90222</v>
      </c>
      <c r="F76" s="193">
        <v>16344741.958390001</v>
      </c>
      <c r="G76" s="200"/>
      <c r="H76" s="229">
        <f t="shared" si="4"/>
        <v>13.151312416599085</v>
      </c>
      <c r="I76" s="229">
        <f t="shared" si="5"/>
        <v>99.197522501322993</v>
      </c>
      <c r="K76" s="48"/>
      <c r="L76" s="48"/>
      <c r="M76" s="48"/>
      <c r="N76" s="48"/>
      <c r="O76" s="48"/>
      <c r="P76" s="49"/>
      <c r="Q76" s="49"/>
      <c r="R76" s="50"/>
      <c r="S76" s="51"/>
      <c r="T76" s="51"/>
    </row>
    <row r="77" spans="1:20" s="190" customFormat="1" ht="14.25">
      <c r="A77" s="199" t="s">
        <v>566</v>
      </c>
      <c r="B77" s="198"/>
      <c r="C77" s="197">
        <f>C78+C79</f>
        <v>1873352268.9699986</v>
      </c>
      <c r="D77" s="197">
        <f>D78+D79</f>
        <v>1922816844.9400001</v>
      </c>
      <c r="E77" s="197">
        <f>E78+E79</f>
        <v>419975750.74800003</v>
      </c>
      <c r="F77" s="197">
        <f>F78+F79</f>
        <v>478520057.81667984</v>
      </c>
      <c r="G77" s="196"/>
      <c r="H77" s="195">
        <f t="shared" si="4"/>
        <v>24.886408660082843</v>
      </c>
      <c r="I77" s="195">
        <f t="shared" si="5"/>
        <v>113.93992557056191</v>
      </c>
      <c r="K77" s="48"/>
      <c r="L77" s="48"/>
      <c r="M77" s="48"/>
      <c r="N77" s="48"/>
      <c r="O77" s="48"/>
      <c r="P77" s="49"/>
      <c r="Q77" s="49"/>
      <c r="R77" s="50"/>
      <c r="S77" s="51"/>
      <c r="T77" s="51"/>
    </row>
    <row r="78" spans="1:20" s="190" customFormat="1" ht="14.25">
      <c r="A78" s="194"/>
      <c r="B78" s="107" t="s">
        <v>87</v>
      </c>
      <c r="C78" s="193">
        <v>60947362.969999984</v>
      </c>
      <c r="D78" s="193">
        <v>64834452.139999993</v>
      </c>
      <c r="E78" s="193">
        <v>13558186.631999999</v>
      </c>
      <c r="F78" s="193">
        <v>14645149.974400008</v>
      </c>
      <c r="G78" s="200"/>
      <c r="H78" s="229">
        <f t="shared" si="4"/>
        <v>22.588530466450255</v>
      </c>
      <c r="I78" s="229">
        <f t="shared" si="5"/>
        <v>108.01702596300422</v>
      </c>
      <c r="K78" s="48"/>
      <c r="L78" s="48"/>
      <c r="M78" s="48"/>
      <c r="N78" s="48"/>
      <c r="O78" s="48"/>
      <c r="P78" s="49"/>
      <c r="Q78" s="49"/>
      <c r="R78" s="50"/>
      <c r="S78" s="51"/>
      <c r="T78" s="51"/>
    </row>
    <row r="79" spans="1:20">
      <c r="A79" s="189"/>
      <c r="B79" s="188" t="s">
        <v>565</v>
      </c>
      <c r="C79" s="187">
        <v>1812404905.9999986</v>
      </c>
      <c r="D79" s="187">
        <v>1857982392.8</v>
      </c>
      <c r="E79" s="187">
        <v>406417564.116</v>
      </c>
      <c r="F79" s="187">
        <v>463874907.84227985</v>
      </c>
      <c r="G79" s="186"/>
      <c r="H79" s="230">
        <f t="shared" si="4"/>
        <v>24.966593313256066</v>
      </c>
      <c r="I79" s="230">
        <f t="shared" si="5"/>
        <v>114.13751491062042</v>
      </c>
      <c r="K79" s="48"/>
      <c r="L79" s="48"/>
      <c r="M79" s="48"/>
      <c r="N79" s="48"/>
      <c r="O79" s="48"/>
      <c r="P79" s="49"/>
      <c r="Q79" s="49"/>
      <c r="R79" s="50"/>
      <c r="S79" s="51"/>
      <c r="T79" s="51"/>
    </row>
    <row r="80" spans="1:20" ht="44.25" customHeight="1">
      <c r="A80" s="345" t="s">
        <v>745</v>
      </c>
      <c r="B80" s="346"/>
      <c r="C80" s="346"/>
      <c r="D80" s="346"/>
      <c r="E80" s="346"/>
      <c r="F80" s="346"/>
      <c r="G80" s="346"/>
      <c r="H80" s="346"/>
      <c r="I80" s="346"/>
    </row>
    <row r="81" spans="1:11" ht="12.75" customHeight="1">
      <c r="A81" s="321"/>
      <c r="B81" s="321"/>
      <c r="C81" s="321"/>
      <c r="D81" s="321"/>
      <c r="E81" s="321"/>
      <c r="F81" s="321"/>
      <c r="G81" s="321"/>
    </row>
    <row r="82" spans="1:11" ht="12.75" customHeight="1">
      <c r="A82" s="317"/>
      <c r="B82" s="317"/>
      <c r="C82" s="317"/>
      <c r="D82" s="317"/>
      <c r="E82" s="317"/>
      <c r="F82" s="317"/>
      <c r="G82" s="317"/>
    </row>
    <row r="83" spans="1:11" ht="12.75" customHeight="1">
      <c r="A83" s="317"/>
      <c r="B83" s="317"/>
      <c r="C83" s="317"/>
      <c r="D83" s="317"/>
      <c r="E83" s="317"/>
      <c r="F83" s="317"/>
      <c r="G83" s="317"/>
    </row>
    <row r="84" spans="1:11" ht="12.75" customHeight="1"/>
    <row r="87" spans="1:11">
      <c r="H87" s="184"/>
      <c r="I87" s="184"/>
      <c r="J87" s="184"/>
      <c r="K87" s="184"/>
    </row>
    <row r="88" spans="1:11">
      <c r="H88" s="184"/>
      <c r="I88" s="184"/>
      <c r="J88" s="184"/>
      <c r="K88" s="184"/>
    </row>
    <row r="89" spans="1:11">
      <c r="H89" s="184"/>
      <c r="I89" s="184"/>
      <c r="J89" s="184"/>
      <c r="K89" s="184"/>
    </row>
    <row r="90" spans="1:11">
      <c r="H90" s="184"/>
      <c r="I90" s="184"/>
      <c r="J90" s="184"/>
      <c r="K90" s="184"/>
    </row>
    <row r="91" spans="1:11">
      <c r="H91" s="184"/>
      <c r="I91" s="184"/>
      <c r="J91" s="184"/>
      <c r="K91" s="184"/>
    </row>
    <row r="92" spans="1:11">
      <c r="H92" s="184"/>
      <c r="I92" s="184"/>
      <c r="J92" s="184"/>
      <c r="K92" s="184"/>
    </row>
    <row r="93" spans="1:11">
      <c r="H93" s="184"/>
      <c r="I93" s="184"/>
      <c r="J93" s="184"/>
      <c r="K93" s="184"/>
    </row>
    <row r="94" spans="1:11">
      <c r="H94" s="184"/>
      <c r="I94" s="184"/>
      <c r="J94" s="184"/>
      <c r="K94" s="184"/>
    </row>
    <row r="95" spans="1:11">
      <c r="H95" s="184"/>
      <c r="I95" s="184"/>
      <c r="J95" s="184"/>
      <c r="K95" s="184"/>
    </row>
    <row r="96" spans="1:11">
      <c r="H96" s="184"/>
      <c r="I96" s="184"/>
      <c r="J96" s="184"/>
      <c r="K96" s="184"/>
    </row>
    <row r="97" spans="8:11">
      <c r="H97" s="185"/>
      <c r="I97" s="185"/>
      <c r="J97" s="185"/>
      <c r="K97" s="185"/>
    </row>
    <row r="98" spans="8:11">
      <c r="H98" s="184"/>
      <c r="I98" s="184"/>
      <c r="J98" s="184"/>
      <c r="K98" s="184"/>
    </row>
  </sheetData>
  <mergeCells count="15">
    <mergeCell ref="A1:B1"/>
    <mergeCell ref="A81:G81"/>
    <mergeCell ref="A82:G82"/>
    <mergeCell ref="A83:G83"/>
    <mergeCell ref="A3:I3"/>
    <mergeCell ref="A4:A7"/>
    <mergeCell ref="B4:B7"/>
    <mergeCell ref="E4:F4"/>
    <mergeCell ref="H4:I5"/>
    <mergeCell ref="C5:C6"/>
    <mergeCell ref="D5:D6"/>
    <mergeCell ref="E5:E6"/>
    <mergeCell ref="A80:I80"/>
    <mergeCell ref="A9:B9"/>
    <mergeCell ref="A60:B60"/>
  </mergeCells>
  <conditionalFormatting sqref="T8:T79">
    <cfRule type="cellIs" dxfId="27" priority="1" operator="greaterThan">
      <formula>0.1</formula>
    </cfRule>
    <cfRule type="cellIs" dxfId="26" priority="2" operator="greaterThan">
      <formula>1</formula>
    </cfRule>
  </conditionalFormatting>
  <conditionalFormatting sqref="S8:S79">
    <cfRule type="cellIs" dxfId="25" priority="7" operator="greaterThan">
      <formula>0</formula>
    </cfRule>
    <cfRule type="cellIs" dxfId="24" priority="8" operator="greaterThan">
      <formula>1</formula>
    </cfRule>
  </conditionalFormatting>
  <conditionalFormatting sqref="S8:S79">
    <cfRule type="cellIs" dxfId="23" priority="5" operator="greaterThan">
      <formula>0.1</formula>
    </cfRule>
    <cfRule type="cellIs" dxfId="22" priority="6" operator="greaterThan">
      <formula>1</formula>
    </cfRule>
  </conditionalFormatting>
  <conditionalFormatting sqref="T8:T79">
    <cfRule type="cellIs" dxfId="21" priority="3" operator="greaterThan">
      <formula>0</formula>
    </cfRule>
    <cfRule type="cellIs" dxfId="20" priority="4" operator="greaterThan">
      <formula>1</formula>
    </cfRule>
  </conditionalFormatting>
  <pageMargins left="0.70866141732283461" right="0.70866141732283461" top="0.74803149606299213" bottom="0.74803149606299213" header="0.31496062992125984" footer="0.31496062992125984"/>
  <pageSetup scale="50" fitToHeight="10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4"/>
  <sheetViews>
    <sheetView showGridLines="0" zoomScale="145" zoomScaleNormal="145" workbookViewId="0">
      <selection sqref="A1:B1"/>
    </sheetView>
  </sheetViews>
  <sheetFormatPr baseColWidth="10" defaultRowHeight="12"/>
  <cols>
    <col min="1" max="1" width="4.5703125" style="42" customWidth="1"/>
    <col min="2" max="2" width="55.7109375" style="1" customWidth="1"/>
    <col min="3" max="3" width="14.28515625" style="52" customWidth="1"/>
    <col min="4" max="6" width="14.28515625" style="1" customWidth="1"/>
    <col min="7" max="7" width="0.85546875" style="3" customWidth="1"/>
    <col min="8" max="9" width="13.5703125" style="1" customWidth="1"/>
    <col min="10" max="10" width="4" style="1" customWidth="1"/>
    <col min="11" max="11" width="6.85546875" style="1" customWidth="1"/>
    <col min="12" max="12" width="5.28515625" style="1" customWidth="1"/>
    <col min="13" max="13" width="3.7109375" style="1" customWidth="1"/>
    <col min="14" max="14" width="3.85546875" style="1" customWidth="1"/>
    <col min="15" max="15" width="1.140625" style="1" customWidth="1"/>
    <col min="16" max="17" width="5.140625" style="1" customWidth="1"/>
    <col min="18" max="18" width="1.28515625" style="1" customWidth="1"/>
    <col min="19" max="20" width="12.28515625" style="1" customWidth="1"/>
    <col min="21" max="16384" width="11.42578125" style="1"/>
  </cols>
  <sheetData>
    <row r="1" spans="1:20" s="89" customFormat="1" ht="34.5" customHeight="1">
      <c r="A1" s="312" t="s">
        <v>0</v>
      </c>
      <c r="B1" s="312"/>
      <c r="C1" s="91" t="s">
        <v>101</v>
      </c>
      <c r="G1" s="90"/>
    </row>
    <row r="2" spans="1:20" ht="12.75" customHeight="1">
      <c r="C2" s="1"/>
    </row>
    <row r="3" spans="1:20" s="293" customFormat="1" ht="63" customHeight="1">
      <c r="A3" s="301" t="s">
        <v>718</v>
      </c>
      <c r="B3" s="301"/>
      <c r="C3" s="301"/>
      <c r="D3" s="301"/>
      <c r="E3" s="301"/>
      <c r="F3" s="301"/>
      <c r="G3" s="301"/>
      <c r="H3" s="301"/>
      <c r="I3" s="301"/>
    </row>
    <row r="4" spans="1:20" ht="12.75" customHeight="1">
      <c r="A4" s="318" t="s">
        <v>6</v>
      </c>
      <c r="B4" s="302" t="s">
        <v>37</v>
      </c>
      <c r="C4"/>
      <c r="D4"/>
      <c r="E4" s="304" t="s">
        <v>1</v>
      </c>
      <c r="F4" s="304"/>
      <c r="G4" s="20"/>
      <c r="H4" s="302" t="s">
        <v>5</v>
      </c>
      <c r="I4" s="302"/>
    </row>
    <row r="5" spans="1:20" ht="12" customHeight="1">
      <c r="A5" s="318"/>
      <c r="B5" s="302"/>
      <c r="C5" s="305" t="s">
        <v>2</v>
      </c>
      <c r="D5" s="305" t="s">
        <v>747</v>
      </c>
      <c r="E5" s="305" t="s">
        <v>744</v>
      </c>
      <c r="F5" s="87" t="s">
        <v>38</v>
      </c>
      <c r="G5" s="213"/>
      <c r="H5" s="303"/>
      <c r="I5" s="303"/>
    </row>
    <row r="6" spans="1:20" ht="17.25" customHeight="1">
      <c r="A6" s="318"/>
      <c r="B6" s="302"/>
      <c r="C6" s="305"/>
      <c r="D6" s="305"/>
      <c r="E6" s="305"/>
      <c r="F6" s="212" t="s">
        <v>116</v>
      </c>
      <c r="G6" s="212"/>
      <c r="H6" s="213" t="s">
        <v>117</v>
      </c>
      <c r="I6" s="213" t="s">
        <v>746</v>
      </c>
    </row>
    <row r="7" spans="1:20" ht="11.25" customHeight="1">
      <c r="A7" s="319"/>
      <c r="B7" s="303"/>
      <c r="C7" s="27" t="s">
        <v>8</v>
      </c>
      <c r="D7" s="27" t="s">
        <v>9</v>
      </c>
      <c r="E7" s="27" t="s">
        <v>10</v>
      </c>
      <c r="F7" s="28" t="s">
        <v>11</v>
      </c>
      <c r="G7" s="28"/>
      <c r="H7" s="28" t="s">
        <v>112</v>
      </c>
      <c r="I7" s="28" t="s">
        <v>113</v>
      </c>
    </row>
    <row r="8" spans="1:20" ht="12.75" customHeight="1">
      <c r="A8" s="351" t="s">
        <v>525</v>
      </c>
      <c r="B8" s="351"/>
      <c r="C8" s="250">
        <f>SUM(C9,C15,C17,C19,C48,C66,C86,C68,C73,C75,C87,C92,C103,C105,C107,C110,C115)</f>
        <v>736865054327.19043</v>
      </c>
      <c r="D8" s="250">
        <f>SUM(D9,D15,D17,D19,D48,D66,D86,D68,D73,D75,D87,D92,D103,D105,D107,D110,D115)</f>
        <v>735148391803.70532</v>
      </c>
      <c r="E8" s="250">
        <f>SUM(E9,E15,E17,E19,E48,E66,E86,E68,E73,E75,E87,E92,E103,E105,E107,E110,E115)</f>
        <v>194361248717.97269</v>
      </c>
      <c r="F8" s="250">
        <f>SUM(F9,F15,F17,F19,F48,F66,F86,F68,F73,F75,F87,F92,F103,F105,F107,F110,F115)</f>
        <v>180241349602.6521</v>
      </c>
      <c r="G8" s="11"/>
      <c r="H8" s="275">
        <f t="shared" ref="H8:H71" si="0">IFERROR(+F8/D8*100,"n.a.")</f>
        <v>24.51768263553231</v>
      </c>
      <c r="I8" s="275">
        <f t="shared" ref="I8:I71" si="1">IFERROR(+F8/E8*100,"n.a.")</f>
        <v>92.735229265886616</v>
      </c>
      <c r="J8" s="2"/>
      <c r="K8" s="48"/>
      <c r="L8" s="48"/>
      <c r="M8" s="48"/>
      <c r="N8" s="48"/>
      <c r="O8" s="48"/>
      <c r="P8" s="49"/>
      <c r="Q8" s="49"/>
      <c r="R8" s="50"/>
      <c r="S8" s="51"/>
      <c r="T8" s="51"/>
    </row>
    <row r="9" spans="1:20" ht="12.75" customHeight="1">
      <c r="A9" s="329" t="s">
        <v>77</v>
      </c>
      <c r="B9" s="329"/>
      <c r="C9" s="255">
        <f>SUM(C10:C14)</f>
        <v>1699174</v>
      </c>
      <c r="D9" s="255">
        <f>SUM(D10:D14)</f>
        <v>36702251.539999992</v>
      </c>
      <c r="E9" s="255">
        <f>SUM(E10:E14)</f>
        <v>5235247.93</v>
      </c>
      <c r="F9" s="255">
        <f>SUM(F10:F14)</f>
        <v>5175733.93</v>
      </c>
      <c r="G9" s="256"/>
      <c r="H9" s="276">
        <f t="shared" si="0"/>
        <v>14.101952095116618</v>
      </c>
      <c r="I9" s="276">
        <f t="shared" si="1"/>
        <v>98.863205701129047</v>
      </c>
      <c r="J9" s="2"/>
      <c r="K9" s="48"/>
      <c r="L9" s="48"/>
      <c r="M9" s="48"/>
      <c r="N9" s="48"/>
      <c r="O9" s="48"/>
      <c r="P9" s="49"/>
      <c r="Q9" s="49"/>
      <c r="R9" s="50"/>
      <c r="S9" s="51"/>
      <c r="T9" s="51"/>
    </row>
    <row r="10" spans="1:20" ht="12.75" customHeight="1">
      <c r="A10" s="281"/>
      <c r="B10" s="244" t="s">
        <v>698</v>
      </c>
      <c r="C10" s="251">
        <v>564000</v>
      </c>
      <c r="D10" s="251">
        <v>564000</v>
      </c>
      <c r="E10" s="251">
        <v>75000</v>
      </c>
      <c r="F10" s="251">
        <v>75000</v>
      </c>
      <c r="G10" s="11"/>
      <c r="H10" s="275">
        <f t="shared" si="0"/>
        <v>13.297872340425531</v>
      </c>
      <c r="I10" s="275">
        <f t="shared" si="1"/>
        <v>100</v>
      </c>
      <c r="J10" s="2"/>
      <c r="K10" s="48"/>
      <c r="L10" s="48"/>
      <c r="M10" s="48"/>
      <c r="N10" s="48"/>
      <c r="O10" s="48"/>
      <c r="P10" s="49"/>
      <c r="Q10" s="49"/>
      <c r="R10" s="50"/>
      <c r="S10" s="51"/>
      <c r="T10" s="51"/>
    </row>
    <row r="11" spans="1:20" ht="12.75" customHeight="1">
      <c r="A11" s="281"/>
      <c r="B11" s="244" t="s">
        <v>697</v>
      </c>
      <c r="C11" s="251">
        <v>551218</v>
      </c>
      <c r="D11" s="251">
        <v>531218</v>
      </c>
      <c r="E11" s="251">
        <v>0</v>
      </c>
      <c r="F11" s="251">
        <v>0</v>
      </c>
      <c r="G11" s="11"/>
      <c r="H11" s="275">
        <f t="shared" si="0"/>
        <v>0</v>
      </c>
      <c r="I11" s="275" t="str">
        <f t="shared" si="1"/>
        <v>n.a.</v>
      </c>
      <c r="J11" s="2"/>
      <c r="K11" s="48"/>
      <c r="L11" s="48"/>
      <c r="M11" s="48"/>
      <c r="N11" s="48"/>
      <c r="O11" s="48"/>
      <c r="P11" s="49"/>
      <c r="Q11" s="49"/>
      <c r="R11" s="50"/>
      <c r="S11" s="51"/>
      <c r="T11" s="51"/>
    </row>
    <row r="12" spans="1:20" ht="12.75" customHeight="1">
      <c r="A12" s="281"/>
      <c r="B12" s="244" t="s">
        <v>696</v>
      </c>
      <c r="C12" s="251">
        <v>211356</v>
      </c>
      <c r="D12" s="251">
        <v>211356</v>
      </c>
      <c r="E12" s="251">
        <v>0</v>
      </c>
      <c r="F12" s="251">
        <v>0</v>
      </c>
      <c r="G12" s="11"/>
      <c r="H12" s="275">
        <f t="shared" si="0"/>
        <v>0</v>
      </c>
      <c r="I12" s="275" t="str">
        <f t="shared" si="1"/>
        <v>n.a.</v>
      </c>
      <c r="J12" s="2"/>
      <c r="K12" s="48"/>
      <c r="L12" s="48"/>
      <c r="M12" s="48"/>
      <c r="N12" s="48"/>
      <c r="O12" s="48"/>
      <c r="P12" s="49"/>
      <c r="Q12" s="49"/>
      <c r="R12" s="50"/>
      <c r="S12" s="51"/>
      <c r="T12" s="51"/>
    </row>
    <row r="13" spans="1:20" ht="12.75" customHeight="1">
      <c r="A13" s="281"/>
      <c r="B13" s="244" t="s">
        <v>695</v>
      </c>
      <c r="C13" s="251">
        <v>372600</v>
      </c>
      <c r="D13" s="251">
        <v>372600</v>
      </c>
      <c r="E13" s="251">
        <v>0</v>
      </c>
      <c r="F13" s="251">
        <v>0</v>
      </c>
      <c r="G13" s="11"/>
      <c r="H13" s="275">
        <f t="shared" si="0"/>
        <v>0</v>
      </c>
      <c r="I13" s="275" t="str">
        <f t="shared" si="1"/>
        <v>n.a.</v>
      </c>
      <c r="J13" s="2"/>
      <c r="K13" s="48"/>
      <c r="L13" s="48"/>
      <c r="M13" s="48"/>
      <c r="N13" s="48"/>
      <c r="O13" s="48"/>
      <c r="P13" s="49"/>
      <c r="Q13" s="49"/>
      <c r="R13" s="50"/>
      <c r="S13" s="51"/>
      <c r="T13" s="51"/>
    </row>
    <row r="14" spans="1:20" ht="24" customHeight="1">
      <c r="A14" s="281"/>
      <c r="B14" s="243" t="s">
        <v>694</v>
      </c>
      <c r="C14" s="251">
        <v>0</v>
      </c>
      <c r="D14" s="251">
        <v>35023077.539999992</v>
      </c>
      <c r="E14" s="251">
        <v>5160247.93</v>
      </c>
      <c r="F14" s="251">
        <v>5100733.93</v>
      </c>
      <c r="G14" s="11"/>
      <c r="H14" s="275">
        <f t="shared" si="0"/>
        <v>14.563922671199958</v>
      </c>
      <c r="I14" s="275">
        <f t="shared" si="1"/>
        <v>98.846683322055028</v>
      </c>
      <c r="J14" s="2"/>
      <c r="K14" s="48"/>
      <c r="L14" s="48"/>
      <c r="M14" s="48"/>
      <c r="N14" s="48"/>
      <c r="O14" s="48"/>
      <c r="P14" s="49"/>
      <c r="Q14" s="49"/>
      <c r="R14" s="50"/>
      <c r="S14" s="51"/>
      <c r="T14" s="51"/>
    </row>
    <row r="15" spans="1:20" ht="12.75" customHeight="1">
      <c r="A15" s="329" t="s">
        <v>383</v>
      </c>
      <c r="B15" s="329"/>
      <c r="C15" s="255">
        <f>C16</f>
        <v>3000000</v>
      </c>
      <c r="D15" s="255">
        <f>D16</f>
        <v>3000000</v>
      </c>
      <c r="E15" s="255">
        <f>E16</f>
        <v>750000</v>
      </c>
      <c r="F15" s="255">
        <f>F16</f>
        <v>750000</v>
      </c>
      <c r="G15" s="256"/>
      <c r="H15" s="276">
        <f t="shared" si="0"/>
        <v>25</v>
      </c>
      <c r="I15" s="276">
        <f t="shared" si="1"/>
        <v>100</v>
      </c>
      <c r="J15" s="2"/>
      <c r="K15" s="48"/>
      <c r="L15" s="48"/>
      <c r="M15" s="48"/>
      <c r="N15" s="48"/>
      <c r="O15" s="48"/>
      <c r="P15" s="49"/>
      <c r="Q15" s="49"/>
      <c r="R15" s="50"/>
      <c r="S15" s="51"/>
      <c r="T15" s="51"/>
    </row>
    <row r="16" spans="1:20" ht="12.75" customHeight="1">
      <c r="A16" s="241"/>
      <c r="B16" s="242" t="s">
        <v>693</v>
      </c>
      <c r="C16" s="252">
        <v>3000000</v>
      </c>
      <c r="D16" s="252">
        <v>3000000</v>
      </c>
      <c r="E16" s="252">
        <v>750000</v>
      </c>
      <c r="F16" s="252">
        <v>750000</v>
      </c>
      <c r="G16" s="11"/>
      <c r="H16" s="275">
        <f t="shared" si="0"/>
        <v>25</v>
      </c>
      <c r="I16" s="275">
        <f t="shared" si="1"/>
        <v>100</v>
      </c>
      <c r="J16" s="2"/>
      <c r="K16" s="48"/>
      <c r="L16" s="48"/>
      <c r="M16" s="48"/>
      <c r="N16" s="48"/>
      <c r="O16" s="48"/>
      <c r="P16" s="49"/>
      <c r="Q16" s="49"/>
      <c r="R16" s="50"/>
      <c r="S16" s="51"/>
      <c r="T16" s="51"/>
    </row>
    <row r="17" spans="1:20" ht="12.75" customHeight="1">
      <c r="A17" s="329" t="s">
        <v>692</v>
      </c>
      <c r="B17" s="329"/>
      <c r="C17" s="255">
        <f>C18</f>
        <v>734447085</v>
      </c>
      <c r="D17" s="255">
        <f>D18</f>
        <v>722910230</v>
      </c>
      <c r="E17" s="255">
        <f>E18</f>
        <v>157309024.41000003</v>
      </c>
      <c r="F17" s="255">
        <f>F18</f>
        <v>157108249.35000008</v>
      </c>
      <c r="G17" s="256"/>
      <c r="H17" s="276">
        <f t="shared" si="0"/>
        <v>21.73274672707289</v>
      </c>
      <c r="I17" s="276">
        <f t="shared" si="1"/>
        <v>99.872369013314426</v>
      </c>
      <c r="J17" s="2"/>
      <c r="K17" s="48"/>
      <c r="L17" s="48"/>
      <c r="M17" s="48"/>
      <c r="N17" s="48"/>
      <c r="O17" s="48"/>
      <c r="P17" s="49"/>
      <c r="Q17" s="49"/>
      <c r="R17" s="50"/>
      <c r="S17" s="51"/>
      <c r="T17" s="51"/>
    </row>
    <row r="18" spans="1:20" ht="12.75" customHeight="1">
      <c r="A18" s="242"/>
      <c r="B18" s="242" t="s">
        <v>691</v>
      </c>
      <c r="C18" s="252">
        <v>734447085</v>
      </c>
      <c r="D18" s="252">
        <v>722910230</v>
      </c>
      <c r="E18" s="252">
        <v>157309024.41000003</v>
      </c>
      <c r="F18" s="252">
        <v>157108249.35000008</v>
      </c>
      <c r="G18" s="11"/>
      <c r="H18" s="277">
        <f t="shared" si="0"/>
        <v>21.73274672707289</v>
      </c>
      <c r="I18" s="277">
        <f t="shared" si="1"/>
        <v>99.872369013314426</v>
      </c>
      <c r="J18" s="2"/>
      <c r="K18" s="48"/>
      <c r="L18" s="48"/>
      <c r="M18" s="48"/>
      <c r="N18" s="48"/>
      <c r="O18" s="48"/>
      <c r="P18" s="49"/>
      <c r="Q18" s="49"/>
      <c r="R18" s="50"/>
      <c r="S18" s="51"/>
      <c r="T18" s="51"/>
    </row>
    <row r="19" spans="1:20" ht="12.75" customHeight="1">
      <c r="A19" s="329" t="s">
        <v>690</v>
      </c>
      <c r="B19" s="329"/>
      <c r="C19" s="255">
        <f>SUM(C20:C47)</f>
        <v>137715324376.95404</v>
      </c>
      <c r="D19" s="255">
        <f>SUM(D20:D47)</f>
        <v>135574448911.12057</v>
      </c>
      <c r="E19" s="255">
        <f>SUM(E20:E47)</f>
        <v>37441054974.512268</v>
      </c>
      <c r="F19" s="255">
        <f>SUM(F20:F47)</f>
        <v>37218296352.487801</v>
      </c>
      <c r="G19" s="256"/>
      <c r="H19" s="276">
        <f t="shared" si="0"/>
        <v>27.452294035793752</v>
      </c>
      <c r="I19" s="276">
        <f t="shared" si="1"/>
        <v>99.405041812587527</v>
      </c>
      <c r="J19" s="2"/>
      <c r="K19" s="48"/>
      <c r="L19" s="48"/>
      <c r="M19" s="48"/>
      <c r="N19" s="48"/>
      <c r="O19" s="48"/>
      <c r="P19" s="49"/>
      <c r="Q19" s="49"/>
      <c r="R19" s="50"/>
      <c r="S19" s="51"/>
      <c r="T19" s="51"/>
    </row>
    <row r="20" spans="1:20" ht="12.75" customHeight="1">
      <c r="A20" s="241"/>
      <c r="B20" s="238" t="s">
        <v>107</v>
      </c>
      <c r="C20" s="252">
        <v>437957217</v>
      </c>
      <c r="D20" s="252">
        <v>491439627.44</v>
      </c>
      <c r="E20" s="252">
        <v>41282341.159999996</v>
      </c>
      <c r="F20" s="252">
        <v>41161168.709999993</v>
      </c>
      <c r="G20" s="11"/>
      <c r="H20" s="275">
        <f t="shared" si="0"/>
        <v>8.3756307818350226</v>
      </c>
      <c r="I20" s="275">
        <f t="shared" si="1"/>
        <v>99.706478734986547</v>
      </c>
      <c r="J20" s="2"/>
      <c r="K20" s="48"/>
      <c r="L20" s="48"/>
      <c r="M20" s="48"/>
      <c r="N20" s="48"/>
      <c r="O20" s="48"/>
      <c r="P20" s="49"/>
      <c r="Q20" s="49"/>
      <c r="R20" s="50"/>
      <c r="S20" s="51"/>
      <c r="T20" s="51"/>
    </row>
    <row r="21" spans="1:20" ht="12.75" customHeight="1">
      <c r="A21" s="239"/>
      <c r="B21" s="238" t="s">
        <v>689</v>
      </c>
      <c r="C21" s="252">
        <v>4407080290.5473261</v>
      </c>
      <c r="D21" s="252">
        <v>4407350691.8589916</v>
      </c>
      <c r="E21" s="252">
        <v>1365243270.0790396</v>
      </c>
      <c r="F21" s="252">
        <v>1361957169.7661731</v>
      </c>
      <c r="G21" s="11"/>
      <c r="H21" s="277">
        <f t="shared" si="0"/>
        <v>30.901946883462283</v>
      </c>
      <c r="I21" s="277">
        <f t="shared" si="1"/>
        <v>99.759302947329218</v>
      </c>
      <c r="J21" s="2"/>
      <c r="K21" s="48"/>
      <c r="L21" s="48"/>
      <c r="M21" s="48"/>
      <c r="N21" s="48"/>
      <c r="O21" s="48"/>
      <c r="P21" s="49"/>
      <c r="Q21" s="49"/>
      <c r="R21" s="50"/>
      <c r="S21" s="51"/>
      <c r="T21" s="51"/>
    </row>
    <row r="22" spans="1:20" ht="12.75" customHeight="1">
      <c r="A22" s="239"/>
      <c r="B22" s="238" t="s">
        <v>688</v>
      </c>
      <c r="C22" s="252">
        <v>503148532.80000001</v>
      </c>
      <c r="D22" s="252">
        <v>561052467.20000005</v>
      </c>
      <c r="E22" s="252">
        <v>112482321.85760002</v>
      </c>
      <c r="F22" s="252">
        <v>112478608.74400002</v>
      </c>
      <c r="G22" s="11"/>
      <c r="H22" s="277">
        <f t="shared" si="0"/>
        <v>20.047787919967284</v>
      </c>
      <c r="I22" s="277">
        <f t="shared" si="1"/>
        <v>99.996698935851711</v>
      </c>
      <c r="J22" s="2"/>
      <c r="K22" s="48"/>
      <c r="L22" s="48"/>
      <c r="M22" s="48"/>
      <c r="N22" s="48"/>
      <c r="O22" s="48"/>
      <c r="P22" s="49"/>
      <c r="Q22" s="49"/>
      <c r="R22" s="50"/>
      <c r="S22" s="51"/>
      <c r="T22" s="51"/>
    </row>
    <row r="23" spans="1:20" ht="12.75" customHeight="1">
      <c r="A23" s="239"/>
      <c r="B23" s="238" t="s">
        <v>620</v>
      </c>
      <c r="C23" s="252">
        <v>11061365390</v>
      </c>
      <c r="D23" s="252">
        <v>11061365389.999996</v>
      </c>
      <c r="E23" s="252">
        <v>4735964790.0100012</v>
      </c>
      <c r="F23" s="252">
        <v>4594219551.2000008</v>
      </c>
      <c r="G23" s="11"/>
      <c r="H23" s="277">
        <f t="shared" si="0"/>
        <v>41.533928129283169</v>
      </c>
      <c r="I23" s="277">
        <f t="shared" si="1"/>
        <v>97.007046186048584</v>
      </c>
      <c r="J23" s="2"/>
      <c r="K23" s="48"/>
      <c r="L23" s="48"/>
      <c r="M23" s="48"/>
      <c r="N23" s="48"/>
      <c r="O23" s="48"/>
      <c r="P23" s="49"/>
      <c r="Q23" s="49"/>
      <c r="R23" s="50"/>
      <c r="S23" s="51"/>
      <c r="T23" s="51"/>
    </row>
    <row r="24" spans="1:20" ht="12.75" customHeight="1">
      <c r="A24" s="239"/>
      <c r="B24" s="238" t="s">
        <v>687</v>
      </c>
      <c r="C24" s="252">
        <v>282623419</v>
      </c>
      <c r="D24" s="252">
        <v>277120093.75999999</v>
      </c>
      <c r="E24" s="252">
        <v>10402269.070000004</v>
      </c>
      <c r="F24" s="252">
        <v>10328402.770000001</v>
      </c>
      <c r="G24" s="11"/>
      <c r="H24" s="277">
        <f t="shared" si="0"/>
        <v>3.7270493921472614</v>
      </c>
      <c r="I24" s="277">
        <f t="shared" si="1"/>
        <v>99.289902044419989</v>
      </c>
      <c r="J24" s="2"/>
      <c r="K24" s="48"/>
      <c r="L24" s="48"/>
      <c r="M24" s="48"/>
      <c r="N24" s="48"/>
      <c r="O24" s="48"/>
      <c r="P24" s="49"/>
      <c r="Q24" s="49"/>
      <c r="R24" s="50"/>
      <c r="S24" s="51"/>
      <c r="T24" s="51"/>
    </row>
    <row r="25" spans="1:20" ht="12.75" customHeight="1">
      <c r="A25" s="239"/>
      <c r="B25" s="238" t="s">
        <v>686</v>
      </c>
      <c r="C25" s="252">
        <v>3760915485</v>
      </c>
      <c r="D25" s="252">
        <v>2631497872.4400001</v>
      </c>
      <c r="E25" s="252">
        <v>78685953.229999989</v>
      </c>
      <c r="F25" s="252">
        <v>78285953.229999989</v>
      </c>
      <c r="G25" s="11"/>
      <c r="H25" s="277">
        <f t="shared" si="0"/>
        <v>2.9749578766488232</v>
      </c>
      <c r="I25" s="277">
        <f t="shared" si="1"/>
        <v>99.491650054958612</v>
      </c>
      <c r="J25" s="2"/>
      <c r="K25" s="48"/>
      <c r="L25" s="48"/>
      <c r="M25" s="48"/>
      <c r="N25" s="48"/>
      <c r="O25" s="48"/>
      <c r="P25" s="49"/>
      <c r="Q25" s="49"/>
      <c r="R25" s="50"/>
      <c r="S25" s="51"/>
      <c r="T25" s="51"/>
    </row>
    <row r="26" spans="1:20" ht="12.75" customHeight="1">
      <c r="A26" s="239"/>
      <c r="B26" s="238" t="s">
        <v>595</v>
      </c>
      <c r="C26" s="252">
        <v>1087228407.9999998</v>
      </c>
      <c r="D26" s="252">
        <v>1087110685.2279999</v>
      </c>
      <c r="E26" s="252">
        <v>270383996.28799999</v>
      </c>
      <c r="F26" s="252">
        <v>270312760.24000001</v>
      </c>
      <c r="G26" s="11"/>
      <c r="H26" s="277">
        <f t="shared" si="0"/>
        <v>24.86524729386753</v>
      </c>
      <c r="I26" s="277">
        <f t="shared" si="1"/>
        <v>99.973653748380841</v>
      </c>
      <c r="J26" s="2"/>
      <c r="K26" s="48"/>
      <c r="L26" s="48"/>
      <c r="M26" s="48"/>
      <c r="N26" s="48"/>
      <c r="O26" s="48"/>
      <c r="P26" s="49"/>
      <c r="Q26" s="49"/>
      <c r="R26" s="50"/>
      <c r="S26" s="51"/>
      <c r="T26" s="51"/>
    </row>
    <row r="27" spans="1:20" ht="12.75" customHeight="1">
      <c r="A27" s="239"/>
      <c r="B27" s="238" t="s">
        <v>685</v>
      </c>
      <c r="C27" s="252">
        <v>500000000</v>
      </c>
      <c r="D27" s="252">
        <v>500000000</v>
      </c>
      <c r="E27" s="252">
        <v>0</v>
      </c>
      <c r="F27" s="252">
        <v>0</v>
      </c>
      <c r="G27" s="11"/>
      <c r="H27" s="277">
        <f t="shared" si="0"/>
        <v>0</v>
      </c>
      <c r="I27" s="277" t="str">
        <f t="shared" si="1"/>
        <v>n.a.</v>
      </c>
      <c r="J27" s="2"/>
      <c r="K27" s="48"/>
      <c r="L27" s="48"/>
      <c r="M27" s="48"/>
      <c r="N27" s="48"/>
      <c r="O27" s="48"/>
      <c r="P27" s="49"/>
      <c r="Q27" s="49"/>
      <c r="R27" s="50"/>
      <c r="S27" s="51"/>
      <c r="T27" s="51"/>
    </row>
    <row r="28" spans="1:20" ht="12.75" customHeight="1">
      <c r="A28" s="239"/>
      <c r="B28" s="238" t="s">
        <v>83</v>
      </c>
      <c r="C28" s="252">
        <v>4726908554</v>
      </c>
      <c r="D28" s="252">
        <v>4726908554</v>
      </c>
      <c r="E28" s="252">
        <v>99999.6</v>
      </c>
      <c r="F28" s="252">
        <v>99999.6</v>
      </c>
      <c r="G28" s="11"/>
      <c r="H28" s="277">
        <f t="shared" si="0"/>
        <v>2.1155391279016481E-3</v>
      </c>
      <c r="I28" s="277">
        <f t="shared" si="1"/>
        <v>100</v>
      </c>
      <c r="J28" s="2"/>
      <c r="K28" s="48"/>
      <c r="L28" s="48"/>
      <c r="M28" s="48"/>
      <c r="N28" s="48"/>
      <c r="O28" s="48"/>
      <c r="P28" s="49"/>
      <c r="Q28" s="49"/>
      <c r="R28" s="50"/>
      <c r="S28" s="51"/>
      <c r="T28" s="51"/>
    </row>
    <row r="29" spans="1:20" ht="12.75" customHeight="1">
      <c r="A29" s="239"/>
      <c r="B29" s="238" t="s">
        <v>582</v>
      </c>
      <c r="C29" s="252">
        <v>1244709</v>
      </c>
      <c r="D29" s="252">
        <v>1318259.1000000001</v>
      </c>
      <c r="E29" s="252">
        <v>598345.07999999996</v>
      </c>
      <c r="F29" s="252">
        <v>45932</v>
      </c>
      <c r="G29" s="11"/>
      <c r="H29" s="277">
        <f t="shared" si="0"/>
        <v>3.4842922760783517</v>
      </c>
      <c r="I29" s="277">
        <f t="shared" si="1"/>
        <v>7.6765066740416765</v>
      </c>
      <c r="J29" s="2"/>
      <c r="K29" s="48"/>
      <c r="L29" s="48"/>
      <c r="M29" s="48"/>
      <c r="N29" s="48"/>
      <c r="O29" s="48"/>
      <c r="P29" s="49"/>
      <c r="Q29" s="49"/>
      <c r="R29" s="50"/>
      <c r="S29" s="51"/>
      <c r="T29" s="51"/>
    </row>
    <row r="30" spans="1:20" ht="12.75" customHeight="1">
      <c r="A30" s="239"/>
      <c r="B30" s="238" t="s">
        <v>17</v>
      </c>
      <c r="C30" s="252">
        <v>16433057</v>
      </c>
      <c r="D30" s="252">
        <v>29067503.569999989</v>
      </c>
      <c r="E30" s="252">
        <v>14629330.379999999</v>
      </c>
      <c r="F30" s="252">
        <v>14629010.899999999</v>
      </c>
      <c r="G30" s="11"/>
      <c r="H30" s="277">
        <f t="shared" si="0"/>
        <v>50.327716877270191</v>
      </c>
      <c r="I30" s="277">
        <f t="shared" si="1"/>
        <v>99.997816167987864</v>
      </c>
      <c r="J30" s="2"/>
      <c r="K30" s="48"/>
      <c r="L30" s="48"/>
      <c r="M30" s="48"/>
      <c r="N30" s="48"/>
      <c r="O30" s="48"/>
      <c r="P30" s="49"/>
      <c r="Q30" s="49"/>
      <c r="R30" s="50"/>
      <c r="S30" s="51"/>
      <c r="T30" s="51"/>
    </row>
    <row r="31" spans="1:20" ht="12.75" customHeight="1">
      <c r="A31" s="239"/>
      <c r="B31" s="238" t="s">
        <v>684</v>
      </c>
      <c r="C31" s="252">
        <v>2909966.6</v>
      </c>
      <c r="D31" s="252">
        <v>2919310.852</v>
      </c>
      <c r="E31" s="252">
        <v>223710.462</v>
      </c>
      <c r="F31" s="252">
        <v>223710.462</v>
      </c>
      <c r="G31" s="11"/>
      <c r="H31" s="277">
        <f t="shared" si="0"/>
        <v>7.6631257629429044</v>
      </c>
      <c r="I31" s="277">
        <f t="shared" si="1"/>
        <v>100</v>
      </c>
      <c r="J31" s="2"/>
      <c r="K31" s="48"/>
      <c r="L31" s="48"/>
      <c r="M31" s="48"/>
      <c r="N31" s="48"/>
      <c r="O31" s="48"/>
      <c r="P31" s="49"/>
      <c r="Q31" s="49"/>
      <c r="R31" s="50"/>
      <c r="S31" s="51"/>
      <c r="T31" s="51"/>
    </row>
    <row r="32" spans="1:20" ht="12.75" customHeight="1">
      <c r="A32" s="239"/>
      <c r="B32" s="238" t="s">
        <v>683</v>
      </c>
      <c r="C32" s="252">
        <v>2349915573</v>
      </c>
      <c r="D32" s="252">
        <v>2359286425.8699999</v>
      </c>
      <c r="E32" s="252">
        <v>489638053.23999995</v>
      </c>
      <c r="F32" s="252">
        <v>489539179.06999993</v>
      </c>
      <c r="G32" s="11"/>
      <c r="H32" s="277">
        <f t="shared" si="0"/>
        <v>20.749459400186211</v>
      </c>
      <c r="I32" s="277">
        <f t="shared" si="1"/>
        <v>99.979806681824314</v>
      </c>
      <c r="J32" s="2"/>
      <c r="K32" s="48"/>
      <c r="L32" s="48"/>
      <c r="M32" s="48"/>
      <c r="N32" s="48"/>
      <c r="O32" s="48"/>
      <c r="P32" s="49"/>
      <c r="Q32" s="49"/>
      <c r="R32" s="50"/>
      <c r="S32" s="51"/>
      <c r="T32" s="51"/>
    </row>
    <row r="33" spans="1:20" ht="12.75" customHeight="1">
      <c r="A33" s="239"/>
      <c r="B33" s="238" t="s">
        <v>682</v>
      </c>
      <c r="C33" s="252">
        <v>264649736</v>
      </c>
      <c r="D33" s="252">
        <v>242930540.64999998</v>
      </c>
      <c r="E33" s="252">
        <v>6446722.9199999999</v>
      </c>
      <c r="F33" s="252">
        <v>6407159.7299999995</v>
      </c>
      <c r="G33" s="11"/>
      <c r="H33" s="277">
        <f t="shared" si="0"/>
        <v>2.6374451367278096</v>
      </c>
      <c r="I33" s="277">
        <f t="shared" si="1"/>
        <v>99.386305406778661</v>
      </c>
      <c r="J33" s="2"/>
      <c r="K33" s="48"/>
      <c r="L33" s="48"/>
      <c r="M33" s="48"/>
      <c r="N33" s="48"/>
      <c r="O33" s="48"/>
      <c r="P33" s="49"/>
      <c r="Q33" s="49"/>
      <c r="R33" s="50"/>
      <c r="S33" s="51"/>
      <c r="T33" s="51"/>
    </row>
    <row r="34" spans="1:20" ht="12.75" customHeight="1">
      <c r="A34" s="239"/>
      <c r="B34" s="238" t="s">
        <v>618</v>
      </c>
      <c r="C34" s="252">
        <v>440244397.00669986</v>
      </c>
      <c r="D34" s="252">
        <v>438962776.88160992</v>
      </c>
      <c r="E34" s="252">
        <v>10938145.865619</v>
      </c>
      <c r="F34" s="252">
        <v>10738445.665618999</v>
      </c>
      <c r="G34" s="11"/>
      <c r="H34" s="277">
        <f t="shared" si="0"/>
        <v>2.4463226112029091</v>
      </c>
      <c r="I34" s="277">
        <f t="shared" si="1"/>
        <v>98.174277409961192</v>
      </c>
      <c r="J34" s="2"/>
      <c r="K34" s="48"/>
      <c r="L34" s="48"/>
      <c r="M34" s="48"/>
      <c r="N34" s="48"/>
      <c r="O34" s="48"/>
      <c r="P34" s="49"/>
      <c r="Q34" s="49"/>
      <c r="R34" s="50"/>
      <c r="S34" s="51"/>
      <c r="T34" s="51"/>
    </row>
    <row r="35" spans="1:20" ht="12.75" customHeight="1">
      <c r="A35" s="239"/>
      <c r="B35" s="238" t="s">
        <v>593</v>
      </c>
      <c r="C35" s="252">
        <v>215060484</v>
      </c>
      <c r="D35" s="252">
        <v>212520574.29000002</v>
      </c>
      <c r="E35" s="252">
        <v>16031296.279999999</v>
      </c>
      <c r="F35" s="252">
        <v>16031296.279999999</v>
      </c>
      <c r="G35" s="11"/>
      <c r="H35" s="277">
        <f t="shared" si="0"/>
        <v>7.5434090715961037</v>
      </c>
      <c r="I35" s="277">
        <f t="shared" si="1"/>
        <v>100</v>
      </c>
      <c r="J35" s="2"/>
      <c r="K35" s="48"/>
      <c r="L35" s="48"/>
      <c r="M35" s="48"/>
      <c r="N35" s="48"/>
      <c r="O35" s="48"/>
      <c r="P35" s="49"/>
      <c r="Q35" s="49"/>
      <c r="R35" s="50"/>
      <c r="S35" s="51"/>
      <c r="T35" s="51"/>
    </row>
    <row r="36" spans="1:20" ht="12.75" customHeight="1">
      <c r="A36" s="239"/>
      <c r="B36" s="238" t="s">
        <v>617</v>
      </c>
      <c r="C36" s="252">
        <v>1641965792</v>
      </c>
      <c r="D36" s="252">
        <v>1641965792</v>
      </c>
      <c r="E36" s="252">
        <v>712759.01</v>
      </c>
      <c r="F36" s="252">
        <v>712759.01</v>
      </c>
      <c r="G36" s="11"/>
      <c r="H36" s="277">
        <f t="shared" si="0"/>
        <v>4.3408883027448601E-2</v>
      </c>
      <c r="I36" s="277">
        <f t="shared" si="1"/>
        <v>100</v>
      </c>
      <c r="J36" s="2"/>
      <c r="K36" s="48"/>
      <c r="L36" s="48"/>
      <c r="M36" s="48"/>
      <c r="N36" s="48"/>
      <c r="O36" s="48"/>
      <c r="P36" s="49"/>
      <c r="Q36" s="49"/>
      <c r="R36" s="50"/>
      <c r="S36" s="51"/>
      <c r="T36" s="51"/>
    </row>
    <row r="37" spans="1:20" ht="12.75" customHeight="1">
      <c r="A37" s="239"/>
      <c r="B37" s="238" t="s">
        <v>592</v>
      </c>
      <c r="C37" s="252">
        <v>36991373</v>
      </c>
      <c r="D37" s="252">
        <v>36991373</v>
      </c>
      <c r="E37" s="252">
        <v>8596223.9400000013</v>
      </c>
      <c r="F37" s="252">
        <v>8595290.4200000018</v>
      </c>
      <c r="G37" s="11"/>
      <c r="H37" s="277">
        <f t="shared" si="0"/>
        <v>23.235932388884301</v>
      </c>
      <c r="I37" s="277">
        <f t="shared" si="1"/>
        <v>99.989140348058456</v>
      </c>
      <c r="J37" s="2"/>
      <c r="K37" s="48"/>
      <c r="L37" s="48"/>
      <c r="M37" s="48"/>
      <c r="N37" s="48"/>
      <c r="O37" s="48"/>
      <c r="P37" s="49"/>
      <c r="Q37" s="49"/>
      <c r="R37" s="50"/>
      <c r="S37" s="51"/>
      <c r="T37" s="51"/>
    </row>
    <row r="38" spans="1:20" ht="12.75" customHeight="1">
      <c r="A38" s="239"/>
      <c r="B38" s="238" t="s">
        <v>681</v>
      </c>
      <c r="C38" s="252">
        <v>7607774802</v>
      </c>
      <c r="D38" s="252">
        <v>7107774802</v>
      </c>
      <c r="E38" s="252">
        <v>0</v>
      </c>
      <c r="F38" s="252">
        <v>0</v>
      </c>
      <c r="G38" s="11"/>
      <c r="H38" s="277">
        <f t="shared" si="0"/>
        <v>0</v>
      </c>
      <c r="I38" s="277" t="str">
        <f t="shared" si="1"/>
        <v>n.a.</v>
      </c>
      <c r="J38" s="2"/>
      <c r="K38" s="48"/>
      <c r="L38" s="48"/>
      <c r="M38" s="48"/>
      <c r="N38" s="48"/>
      <c r="O38" s="48"/>
      <c r="P38" s="49"/>
      <c r="Q38" s="49"/>
      <c r="R38" s="50"/>
      <c r="S38" s="51"/>
      <c r="T38" s="51"/>
    </row>
    <row r="39" spans="1:20" ht="12.75" customHeight="1">
      <c r="A39" s="239"/>
      <c r="B39" s="238" t="s">
        <v>680</v>
      </c>
      <c r="C39" s="252">
        <v>5179610383</v>
      </c>
      <c r="D39" s="252">
        <v>5173610383</v>
      </c>
      <c r="E39" s="252">
        <v>464855165.44999999</v>
      </c>
      <c r="F39" s="252">
        <v>464637145.84999996</v>
      </c>
      <c r="G39" s="11"/>
      <c r="H39" s="277">
        <f t="shared" si="0"/>
        <v>8.9809071702955094</v>
      </c>
      <c r="I39" s="277">
        <f t="shared" si="1"/>
        <v>99.953099456302922</v>
      </c>
      <c r="J39" s="2"/>
      <c r="K39" s="48"/>
      <c r="L39" s="48"/>
      <c r="M39" s="48"/>
      <c r="N39" s="48"/>
      <c r="O39" s="48"/>
      <c r="P39" s="49"/>
      <c r="Q39" s="49"/>
      <c r="R39" s="50"/>
      <c r="S39" s="51"/>
      <c r="T39" s="51"/>
    </row>
    <row r="40" spans="1:20" ht="17.25" customHeight="1">
      <c r="A40" s="239"/>
      <c r="B40" s="238" t="s">
        <v>488</v>
      </c>
      <c r="C40" s="252">
        <v>350000000</v>
      </c>
      <c r="D40" s="252">
        <v>349999999.99999994</v>
      </c>
      <c r="E40" s="252">
        <v>0</v>
      </c>
      <c r="F40" s="252">
        <v>0</v>
      </c>
      <c r="G40" s="11"/>
      <c r="H40" s="277">
        <f t="shared" si="0"/>
        <v>0</v>
      </c>
      <c r="I40" s="277" t="str">
        <f t="shared" si="1"/>
        <v>n.a.</v>
      </c>
      <c r="J40" s="2"/>
      <c r="K40" s="48"/>
      <c r="L40" s="48"/>
      <c r="M40" s="48"/>
      <c r="N40" s="48"/>
      <c r="O40" s="48"/>
      <c r="P40" s="49"/>
      <c r="Q40" s="49"/>
      <c r="R40" s="50"/>
      <c r="S40" s="51"/>
      <c r="T40" s="51"/>
    </row>
    <row r="41" spans="1:20" ht="12.75" customHeight="1">
      <c r="A41" s="239"/>
      <c r="B41" s="238" t="s">
        <v>679</v>
      </c>
      <c r="C41" s="252">
        <v>789024100</v>
      </c>
      <c r="D41" s="252">
        <v>789024100</v>
      </c>
      <c r="E41" s="252">
        <v>0</v>
      </c>
      <c r="F41" s="252">
        <v>0</v>
      </c>
      <c r="G41" s="11"/>
      <c r="H41" s="277">
        <f t="shared" si="0"/>
        <v>0</v>
      </c>
      <c r="I41" s="277" t="str">
        <f t="shared" si="1"/>
        <v>n.a.</v>
      </c>
      <c r="J41" s="2"/>
      <c r="K41" s="48"/>
      <c r="L41" s="48"/>
      <c r="M41" s="48"/>
      <c r="N41" s="48"/>
      <c r="O41" s="48"/>
      <c r="P41" s="49"/>
      <c r="Q41" s="49"/>
      <c r="R41" s="50"/>
      <c r="S41" s="51"/>
      <c r="T41" s="51"/>
    </row>
    <row r="42" spans="1:20" ht="12.75" customHeight="1">
      <c r="A42" s="239"/>
      <c r="B42" s="238" t="s">
        <v>678</v>
      </c>
      <c r="C42" s="252">
        <v>1809117894</v>
      </c>
      <c r="D42" s="252">
        <v>1509117894</v>
      </c>
      <c r="E42" s="252">
        <v>1470335.27</v>
      </c>
      <c r="F42" s="252">
        <v>1456578.2</v>
      </c>
      <c r="G42" s="11"/>
      <c r="H42" s="277">
        <f t="shared" si="0"/>
        <v>9.6518516266430279E-2</v>
      </c>
      <c r="I42" s="277">
        <f t="shared" si="1"/>
        <v>99.064358294282087</v>
      </c>
      <c r="J42" s="2"/>
      <c r="K42" s="48"/>
      <c r="L42" s="48"/>
      <c r="M42" s="48"/>
      <c r="N42" s="48"/>
      <c r="O42" s="48"/>
      <c r="P42" s="49"/>
      <c r="Q42" s="49"/>
      <c r="R42" s="50"/>
      <c r="S42" s="51"/>
      <c r="T42" s="51"/>
    </row>
    <row r="43" spans="1:20" ht="12.75" customHeight="1">
      <c r="A43" s="239"/>
      <c r="B43" s="238" t="s">
        <v>68</v>
      </c>
      <c r="C43" s="252">
        <v>534638792</v>
      </c>
      <c r="D43" s="252">
        <v>534638792.00000018</v>
      </c>
      <c r="E43" s="252">
        <v>0</v>
      </c>
      <c r="F43" s="252">
        <v>0</v>
      </c>
      <c r="G43" s="11"/>
      <c r="H43" s="277">
        <f t="shared" si="0"/>
        <v>0</v>
      </c>
      <c r="I43" s="277" t="str">
        <f t="shared" si="1"/>
        <v>n.a.</v>
      </c>
      <c r="J43" s="2"/>
      <c r="K43" s="48"/>
      <c r="L43" s="48"/>
      <c r="M43" s="48"/>
      <c r="N43" s="48"/>
      <c r="O43" s="48"/>
      <c r="P43" s="49"/>
      <c r="Q43" s="49"/>
      <c r="R43" s="50"/>
      <c r="S43" s="51"/>
      <c r="T43" s="51"/>
    </row>
    <row r="44" spans="1:20" ht="12.75" customHeight="1">
      <c r="A44" s="239"/>
      <c r="B44" s="238" t="s">
        <v>39</v>
      </c>
      <c r="C44" s="252">
        <v>29152424805</v>
      </c>
      <c r="D44" s="252">
        <v>29152424805</v>
      </c>
      <c r="E44" s="252">
        <v>13840657091.799999</v>
      </c>
      <c r="F44" s="252">
        <v>13789336873</v>
      </c>
      <c r="G44" s="11"/>
      <c r="H44" s="277">
        <f t="shared" si="0"/>
        <v>47.30082305412536</v>
      </c>
      <c r="I44" s="277">
        <f t="shared" si="1"/>
        <v>99.629206774941309</v>
      </c>
      <c r="J44" s="2"/>
      <c r="K44" s="48"/>
      <c r="L44" s="48"/>
      <c r="M44" s="48"/>
      <c r="N44" s="48"/>
      <c r="O44" s="48"/>
      <c r="P44" s="49"/>
      <c r="Q44" s="49"/>
      <c r="R44" s="50"/>
      <c r="S44" s="51"/>
      <c r="T44" s="51"/>
    </row>
    <row r="45" spans="1:20" ht="12.75" customHeight="1">
      <c r="A45" s="239"/>
      <c r="B45" s="238" t="s">
        <v>677</v>
      </c>
      <c r="C45" s="252">
        <v>424611571</v>
      </c>
      <c r="D45" s="252">
        <v>264411571</v>
      </c>
      <c r="E45" s="252">
        <v>0</v>
      </c>
      <c r="F45" s="252">
        <v>0</v>
      </c>
      <c r="G45" s="11"/>
      <c r="H45" s="277">
        <f t="shared" si="0"/>
        <v>0</v>
      </c>
      <c r="I45" s="277" t="str">
        <f t="shared" si="1"/>
        <v>n.a.</v>
      </c>
      <c r="J45" s="2"/>
      <c r="K45" s="48"/>
      <c r="L45" s="48"/>
      <c r="M45" s="48"/>
      <c r="N45" s="48"/>
      <c r="O45" s="48"/>
      <c r="P45" s="49"/>
      <c r="Q45" s="49"/>
      <c r="R45" s="50"/>
      <c r="S45" s="51"/>
      <c r="T45" s="51"/>
    </row>
    <row r="46" spans="1:20" ht="12.75" customHeight="1">
      <c r="A46" s="239"/>
      <c r="B46" s="238" t="s">
        <v>676</v>
      </c>
      <c r="C46" s="252">
        <v>35394392437</v>
      </c>
      <c r="D46" s="252">
        <v>35263414299.97998</v>
      </c>
      <c r="E46" s="252">
        <v>10697392003.710012</v>
      </c>
      <c r="F46" s="252">
        <v>10672778507.830008</v>
      </c>
      <c r="G46" s="11"/>
      <c r="H46" s="277">
        <f t="shared" si="0"/>
        <v>30.265868236803339</v>
      </c>
      <c r="I46" s="277">
        <f t="shared" si="1"/>
        <v>99.769911246858413</v>
      </c>
      <c r="J46" s="2"/>
      <c r="K46" s="48"/>
      <c r="L46" s="48"/>
      <c r="M46" s="48"/>
      <c r="N46" s="48"/>
      <c r="O46" s="48"/>
      <c r="P46" s="49"/>
      <c r="Q46" s="49"/>
      <c r="R46" s="50"/>
      <c r="S46" s="51"/>
      <c r="T46" s="51"/>
    </row>
    <row r="47" spans="1:20" ht="12.75" customHeight="1">
      <c r="A47" s="239"/>
      <c r="B47" s="238" t="s">
        <v>675</v>
      </c>
      <c r="C47" s="252">
        <v>24737087209</v>
      </c>
      <c r="D47" s="252">
        <v>24720224325.999996</v>
      </c>
      <c r="E47" s="252">
        <v>5274320849.8099985</v>
      </c>
      <c r="F47" s="252">
        <v>5274320849.8099985</v>
      </c>
      <c r="G47" s="11"/>
      <c r="H47" s="277">
        <f t="shared" si="0"/>
        <v>21.336055774633991</v>
      </c>
      <c r="I47" s="277">
        <f t="shared" si="1"/>
        <v>100</v>
      </c>
      <c r="J47" s="2"/>
      <c r="K47" s="48"/>
      <c r="L47" s="48"/>
      <c r="M47" s="48"/>
      <c r="N47" s="48"/>
      <c r="O47" s="48"/>
      <c r="P47" s="49"/>
      <c r="Q47" s="49"/>
      <c r="R47" s="50"/>
      <c r="S47" s="51"/>
      <c r="T47" s="51"/>
    </row>
    <row r="48" spans="1:20" ht="12.75" customHeight="1">
      <c r="A48" s="329" t="s">
        <v>19</v>
      </c>
      <c r="B48" s="329"/>
      <c r="C48" s="255">
        <f>SUM(C49:C65)</f>
        <v>43164238331.650932</v>
      </c>
      <c r="D48" s="255">
        <f>SUM(D49:D65)</f>
        <v>41863806922.643356</v>
      </c>
      <c r="E48" s="255">
        <f>SUM(E49:E65)</f>
        <v>11026979130.813616</v>
      </c>
      <c r="F48" s="255">
        <f>SUM(F49:F65)</f>
        <v>11013661208.904608</v>
      </c>
      <c r="G48" s="256"/>
      <c r="H48" s="276">
        <f t="shared" si="0"/>
        <v>26.308312641647319</v>
      </c>
      <c r="I48" s="276">
        <f t="shared" si="1"/>
        <v>99.879224203192763</v>
      </c>
      <c r="J48" s="2"/>
      <c r="K48" s="48"/>
      <c r="L48" s="48"/>
      <c r="M48" s="48"/>
      <c r="N48" s="48"/>
      <c r="O48" s="48"/>
      <c r="P48" s="49"/>
      <c r="Q48" s="49"/>
      <c r="R48" s="50"/>
      <c r="S48" s="51"/>
      <c r="T48" s="51"/>
    </row>
    <row r="49" spans="1:20" ht="12.75" customHeight="1">
      <c r="A49" s="240"/>
      <c r="B49" s="238" t="s">
        <v>674</v>
      </c>
      <c r="C49" s="252">
        <v>289682464</v>
      </c>
      <c r="D49" s="252">
        <v>239682464</v>
      </c>
      <c r="E49" s="252">
        <v>3442685.35</v>
      </c>
      <c r="F49" s="252">
        <v>1734382.96</v>
      </c>
      <c r="G49" s="11"/>
      <c r="H49" s="277">
        <f t="shared" si="0"/>
        <v>0.72361696014607058</v>
      </c>
      <c r="I49" s="277">
        <f t="shared" si="1"/>
        <v>50.378782365341635</v>
      </c>
      <c r="J49" s="2"/>
      <c r="K49" s="48"/>
      <c r="L49" s="48"/>
      <c r="M49" s="48"/>
      <c r="N49" s="48"/>
      <c r="O49" s="48"/>
      <c r="P49" s="49"/>
      <c r="Q49" s="49"/>
      <c r="R49" s="50"/>
      <c r="S49" s="51"/>
      <c r="T49" s="51"/>
    </row>
    <row r="50" spans="1:20" ht="12.75" customHeight="1">
      <c r="A50" s="240"/>
      <c r="B50" s="238" t="s">
        <v>565</v>
      </c>
      <c r="C50" s="252">
        <v>2383014675.1637611</v>
      </c>
      <c r="D50" s="252">
        <v>2256157500.6637607</v>
      </c>
      <c r="E50" s="252">
        <v>483408755.15825087</v>
      </c>
      <c r="F50" s="252">
        <v>483296023.51825088</v>
      </c>
      <c r="G50" s="11"/>
      <c r="H50" s="277">
        <f t="shared" si="0"/>
        <v>21.421200575583281</v>
      </c>
      <c r="I50" s="277">
        <f t="shared" si="1"/>
        <v>99.976679851409997</v>
      </c>
      <c r="J50" s="2"/>
      <c r="K50" s="48"/>
      <c r="L50" s="48"/>
      <c r="M50" s="48"/>
      <c r="N50" s="48"/>
      <c r="O50" s="48"/>
      <c r="P50" s="49"/>
      <c r="Q50" s="49"/>
      <c r="R50" s="50"/>
      <c r="S50" s="51"/>
      <c r="T50" s="51"/>
    </row>
    <row r="51" spans="1:20" ht="12.75" customHeight="1">
      <c r="A51" s="240"/>
      <c r="B51" s="238" t="s">
        <v>673</v>
      </c>
      <c r="C51" s="252">
        <v>146193117</v>
      </c>
      <c r="D51" s="252">
        <v>145193117</v>
      </c>
      <c r="E51" s="252">
        <v>29597667.84</v>
      </c>
      <c r="F51" s="252">
        <v>29597667.84</v>
      </c>
      <c r="G51" s="11"/>
      <c r="H51" s="277">
        <f t="shared" si="0"/>
        <v>20.385035083997817</v>
      </c>
      <c r="I51" s="277">
        <f t="shared" si="1"/>
        <v>100</v>
      </c>
      <c r="J51" s="2"/>
      <c r="K51" s="48"/>
      <c r="L51" s="48"/>
      <c r="M51" s="48"/>
      <c r="N51" s="48"/>
      <c r="O51" s="48"/>
      <c r="P51" s="49"/>
      <c r="Q51" s="49"/>
      <c r="R51" s="50"/>
      <c r="S51" s="51"/>
      <c r="T51" s="51"/>
    </row>
    <row r="52" spans="1:20" ht="12.75" customHeight="1">
      <c r="A52" s="240"/>
      <c r="B52" s="238" t="s">
        <v>486</v>
      </c>
      <c r="C52" s="252">
        <v>215247366.44</v>
      </c>
      <c r="D52" s="252">
        <v>215247366.44</v>
      </c>
      <c r="E52" s="252">
        <v>39080791.759999998</v>
      </c>
      <c r="F52" s="252">
        <v>39080791.100000001</v>
      </c>
      <c r="G52" s="11"/>
      <c r="H52" s="277">
        <f t="shared" si="0"/>
        <v>18.156222650414509</v>
      </c>
      <c r="I52" s="277">
        <f t="shared" si="1"/>
        <v>99.999998311190836</v>
      </c>
      <c r="J52" s="2"/>
      <c r="K52" s="48"/>
      <c r="L52" s="48"/>
      <c r="M52" s="48"/>
      <c r="N52" s="48"/>
      <c r="O52" s="48"/>
      <c r="P52" s="49"/>
      <c r="Q52" s="49"/>
      <c r="R52" s="50"/>
      <c r="S52" s="51"/>
      <c r="T52" s="51"/>
    </row>
    <row r="53" spans="1:20" ht="12.75" customHeight="1">
      <c r="A53" s="240"/>
      <c r="B53" s="238" t="s">
        <v>672</v>
      </c>
      <c r="C53" s="252">
        <v>222503341.57999998</v>
      </c>
      <c r="D53" s="252">
        <v>183661164.11000001</v>
      </c>
      <c r="E53" s="252">
        <v>24611771.358999997</v>
      </c>
      <c r="F53" s="252">
        <v>24032392.101099994</v>
      </c>
      <c r="G53" s="11"/>
      <c r="H53" s="277">
        <f t="shared" si="0"/>
        <v>13.085179012971023</v>
      </c>
      <c r="I53" s="277">
        <f t="shared" si="1"/>
        <v>97.645926213725616</v>
      </c>
      <c r="J53" s="2"/>
      <c r="K53" s="48"/>
      <c r="L53" s="48"/>
      <c r="M53" s="48"/>
      <c r="N53" s="48"/>
      <c r="O53" s="48"/>
      <c r="P53" s="49"/>
      <c r="Q53" s="49"/>
      <c r="R53" s="50"/>
      <c r="S53" s="51"/>
      <c r="T53" s="51"/>
    </row>
    <row r="54" spans="1:20" ht="12.75" customHeight="1">
      <c r="A54" s="240"/>
      <c r="B54" s="238" t="s">
        <v>479</v>
      </c>
      <c r="C54" s="252">
        <v>1187200</v>
      </c>
      <c r="D54" s="252">
        <v>1187200</v>
      </c>
      <c r="E54" s="252">
        <v>284942</v>
      </c>
      <c r="F54" s="252">
        <v>284942</v>
      </c>
      <c r="G54" s="11"/>
      <c r="H54" s="277">
        <f t="shared" si="0"/>
        <v>24.001179245283019</v>
      </c>
      <c r="I54" s="277">
        <f t="shared" si="1"/>
        <v>100</v>
      </c>
      <c r="J54" s="2"/>
      <c r="K54" s="48"/>
      <c r="L54" s="48"/>
      <c r="M54" s="48"/>
      <c r="N54" s="48"/>
      <c r="O54" s="48"/>
      <c r="P54" s="49"/>
      <c r="Q54" s="49"/>
      <c r="R54" s="50"/>
      <c r="S54" s="51"/>
      <c r="T54" s="51"/>
    </row>
    <row r="55" spans="1:20" ht="12.75" customHeight="1">
      <c r="A55" s="240"/>
      <c r="B55" s="238" t="s">
        <v>474</v>
      </c>
      <c r="C55" s="252">
        <v>14000000</v>
      </c>
      <c r="D55" s="252">
        <v>13999999.989999998</v>
      </c>
      <c r="E55" s="252">
        <v>13931080.989999998</v>
      </c>
      <c r="F55" s="252">
        <v>13931080.989999998</v>
      </c>
      <c r="G55" s="11"/>
      <c r="H55" s="277">
        <f t="shared" si="0"/>
        <v>99.507721428219796</v>
      </c>
      <c r="I55" s="277">
        <f t="shared" si="1"/>
        <v>100</v>
      </c>
      <c r="J55" s="2"/>
      <c r="K55" s="48"/>
      <c r="L55" s="48"/>
      <c r="M55" s="48"/>
      <c r="N55" s="48"/>
      <c r="O55" s="48"/>
      <c r="P55" s="49"/>
      <c r="Q55" s="49"/>
      <c r="R55" s="50"/>
      <c r="S55" s="51"/>
      <c r="T55" s="51"/>
    </row>
    <row r="56" spans="1:20" ht="12.75" customHeight="1">
      <c r="A56" s="240"/>
      <c r="B56" s="238" t="s">
        <v>671</v>
      </c>
      <c r="C56" s="252">
        <v>5011121.04</v>
      </c>
      <c r="D56" s="252">
        <v>5053684.92</v>
      </c>
      <c r="E56" s="252">
        <v>273453.66839999997</v>
      </c>
      <c r="F56" s="252">
        <v>107605.47719999999</v>
      </c>
      <c r="G56" s="11"/>
      <c r="H56" s="277">
        <f t="shared" si="0"/>
        <v>2.1292478439672884</v>
      </c>
      <c r="I56" s="277">
        <f t="shared" si="1"/>
        <v>39.350533430254764</v>
      </c>
      <c r="J56" s="2"/>
      <c r="K56" s="48"/>
      <c r="L56" s="48"/>
      <c r="M56" s="48"/>
      <c r="N56" s="48"/>
      <c r="O56" s="48"/>
      <c r="P56" s="49"/>
      <c r="Q56" s="49"/>
      <c r="R56" s="50"/>
      <c r="S56" s="51"/>
      <c r="T56" s="51"/>
    </row>
    <row r="57" spans="1:20" ht="12.75" customHeight="1">
      <c r="A57" s="240"/>
      <c r="B57" s="238" t="s">
        <v>670</v>
      </c>
      <c r="C57" s="252">
        <v>224226130</v>
      </c>
      <c r="D57" s="252">
        <v>164226130.00000003</v>
      </c>
      <c r="E57" s="252">
        <v>31281428.73</v>
      </c>
      <c r="F57" s="252">
        <v>28735041.139999997</v>
      </c>
      <c r="G57" s="11"/>
      <c r="H57" s="277">
        <f t="shared" si="0"/>
        <v>17.497240627907381</v>
      </c>
      <c r="I57" s="277">
        <f t="shared" si="1"/>
        <v>91.859746522517611</v>
      </c>
      <c r="J57" s="2"/>
      <c r="K57" s="48"/>
      <c r="L57" s="48"/>
      <c r="M57" s="48"/>
      <c r="N57" s="48"/>
      <c r="O57" s="48"/>
      <c r="P57" s="49"/>
      <c r="Q57" s="49"/>
      <c r="R57" s="50"/>
      <c r="S57" s="51"/>
      <c r="T57" s="51"/>
    </row>
    <row r="58" spans="1:20" ht="12.75" customHeight="1">
      <c r="A58" s="240"/>
      <c r="B58" s="238" t="s">
        <v>669</v>
      </c>
      <c r="C58" s="252">
        <v>1672845044</v>
      </c>
      <c r="D58" s="252">
        <v>1672845044</v>
      </c>
      <c r="E58" s="252">
        <v>235065906.81999999</v>
      </c>
      <c r="F58" s="252">
        <v>235065906.81999999</v>
      </c>
      <c r="G58" s="11"/>
      <c r="H58" s="277">
        <f t="shared" si="0"/>
        <v>14.051863779201296</v>
      </c>
      <c r="I58" s="277">
        <f t="shared" si="1"/>
        <v>100</v>
      </c>
      <c r="J58" s="2"/>
      <c r="K58" s="48"/>
      <c r="L58" s="48"/>
      <c r="M58" s="48"/>
      <c r="N58" s="48"/>
      <c r="O58" s="48"/>
      <c r="P58" s="49"/>
      <c r="Q58" s="49"/>
      <c r="R58" s="50"/>
      <c r="S58" s="51"/>
      <c r="T58" s="51"/>
    </row>
    <row r="59" spans="1:20" ht="12.75" customHeight="1">
      <c r="A59" s="240"/>
      <c r="B59" s="238" t="s">
        <v>668</v>
      </c>
      <c r="C59" s="252">
        <v>3397788639.2321477</v>
      </c>
      <c r="D59" s="252">
        <v>3273213614.3662844</v>
      </c>
      <c r="E59" s="252">
        <v>35544860.770000003</v>
      </c>
      <c r="F59" s="252">
        <v>35544860.770000003</v>
      </c>
      <c r="G59" s="11"/>
      <c r="H59" s="277">
        <f t="shared" si="0"/>
        <v>1.0859315937704763</v>
      </c>
      <c r="I59" s="277">
        <f t="shared" si="1"/>
        <v>100</v>
      </c>
      <c r="J59" s="2"/>
      <c r="K59" s="48"/>
      <c r="L59" s="48"/>
      <c r="M59" s="48"/>
      <c r="N59" s="48"/>
      <c r="O59" s="48"/>
      <c r="P59" s="49"/>
      <c r="Q59" s="49"/>
      <c r="R59" s="50"/>
      <c r="S59" s="51"/>
      <c r="T59" s="51"/>
    </row>
    <row r="60" spans="1:20" ht="12.75" customHeight="1">
      <c r="A60" s="240"/>
      <c r="B60" s="238" t="s">
        <v>667</v>
      </c>
      <c r="C60" s="252">
        <v>120400000</v>
      </c>
      <c r="D60" s="252">
        <v>120310000</v>
      </c>
      <c r="E60" s="252">
        <v>14511568.299999999</v>
      </c>
      <c r="F60" s="252">
        <v>12069242.57</v>
      </c>
      <c r="G60" s="11"/>
      <c r="H60" s="277">
        <f t="shared" si="0"/>
        <v>10.031786692710497</v>
      </c>
      <c r="I60" s="277">
        <f t="shared" si="1"/>
        <v>83.16980164025415</v>
      </c>
      <c r="J60" s="2"/>
      <c r="K60" s="48"/>
      <c r="L60" s="48"/>
      <c r="M60" s="48"/>
      <c r="N60" s="48"/>
      <c r="O60" s="48"/>
      <c r="P60" s="49"/>
      <c r="Q60" s="49"/>
      <c r="R60" s="50"/>
      <c r="S60" s="51"/>
      <c r="T60" s="51"/>
    </row>
    <row r="61" spans="1:20" ht="12.75" customHeight="1">
      <c r="A61" s="240"/>
      <c r="B61" s="238" t="s">
        <v>666</v>
      </c>
      <c r="C61" s="252">
        <v>45657984</v>
      </c>
      <c r="D61" s="252">
        <v>45657984</v>
      </c>
      <c r="E61" s="252">
        <v>0</v>
      </c>
      <c r="F61" s="252">
        <v>0</v>
      </c>
      <c r="G61" s="11"/>
      <c r="H61" s="277">
        <f t="shared" si="0"/>
        <v>0</v>
      </c>
      <c r="I61" s="277" t="str">
        <f t="shared" si="1"/>
        <v>n.a.</v>
      </c>
      <c r="J61" s="2"/>
      <c r="K61" s="48"/>
      <c r="L61" s="48"/>
      <c r="M61" s="48"/>
      <c r="N61" s="48"/>
      <c r="O61" s="48"/>
      <c r="P61" s="49"/>
      <c r="Q61" s="49"/>
      <c r="R61" s="50"/>
      <c r="S61" s="51"/>
      <c r="T61" s="51"/>
    </row>
    <row r="62" spans="1:20" ht="17.25" customHeight="1">
      <c r="A62" s="239"/>
      <c r="B62" s="238" t="s">
        <v>665</v>
      </c>
      <c r="C62" s="252">
        <v>648200913.72907269</v>
      </c>
      <c r="D62" s="252">
        <v>637230994.58737338</v>
      </c>
      <c r="E62" s="252">
        <v>322504331.97759438</v>
      </c>
      <c r="F62" s="252">
        <v>321973617.54688579</v>
      </c>
      <c r="G62" s="11"/>
      <c r="H62" s="277">
        <f t="shared" si="0"/>
        <v>50.526986333326981</v>
      </c>
      <c r="I62" s="277">
        <f t="shared" si="1"/>
        <v>99.835439596282555</v>
      </c>
      <c r="J62" s="2"/>
      <c r="K62" s="48"/>
      <c r="L62" s="48"/>
      <c r="M62" s="48"/>
      <c r="N62" s="48"/>
      <c r="O62" s="48"/>
      <c r="P62" s="49"/>
      <c r="Q62" s="49"/>
      <c r="R62" s="50"/>
      <c r="S62" s="51"/>
      <c r="T62" s="51"/>
    </row>
    <row r="63" spans="1:20" ht="12.75" customHeight="1">
      <c r="A63" s="240"/>
      <c r="B63" s="238" t="s">
        <v>664</v>
      </c>
      <c r="C63" s="252">
        <v>2685844078</v>
      </c>
      <c r="D63" s="252">
        <v>1797844078.0000002</v>
      </c>
      <c r="E63" s="252">
        <v>99708603.430000007</v>
      </c>
      <c r="F63" s="252">
        <v>99708603.430000007</v>
      </c>
      <c r="G63" s="11"/>
      <c r="H63" s="277">
        <f t="shared" si="0"/>
        <v>5.5460095038341803</v>
      </c>
      <c r="I63" s="277">
        <f t="shared" si="1"/>
        <v>100</v>
      </c>
      <c r="J63" s="2"/>
      <c r="K63" s="48"/>
      <c r="L63" s="48"/>
      <c r="M63" s="48"/>
      <c r="N63" s="48"/>
      <c r="O63" s="48"/>
      <c r="P63" s="49"/>
      <c r="Q63" s="49"/>
      <c r="R63" s="50"/>
      <c r="S63" s="51"/>
      <c r="T63" s="51"/>
    </row>
    <row r="64" spans="1:20" ht="12.75" customHeight="1">
      <c r="A64" s="240"/>
      <c r="B64" s="238" t="s">
        <v>69</v>
      </c>
      <c r="C64" s="252">
        <v>30737807536.815948</v>
      </c>
      <c r="D64" s="252">
        <v>30737807536.815941</v>
      </c>
      <c r="E64" s="252">
        <v>9618634704.0373707</v>
      </c>
      <c r="F64" s="252">
        <v>9618634704.0373707</v>
      </c>
      <c r="G64" s="11"/>
      <c r="H64" s="278">
        <f t="shared" si="0"/>
        <v>31.292520432749587</v>
      </c>
      <c r="I64" s="278">
        <f t="shared" si="1"/>
        <v>100</v>
      </c>
      <c r="J64" s="2"/>
      <c r="K64" s="48"/>
      <c r="L64" s="48"/>
      <c r="M64" s="48"/>
      <c r="N64" s="48"/>
      <c r="O64" s="48"/>
      <c r="P64" s="49"/>
      <c r="Q64" s="49"/>
      <c r="R64" s="50"/>
      <c r="S64" s="51"/>
      <c r="T64" s="51"/>
    </row>
    <row r="65" spans="1:20" ht="12.75" customHeight="1">
      <c r="A65" s="240"/>
      <c r="B65" s="238" t="s">
        <v>663</v>
      </c>
      <c r="C65" s="252">
        <v>354628720.65000039</v>
      </c>
      <c r="D65" s="252">
        <v>354489043.75000077</v>
      </c>
      <c r="E65" s="252">
        <v>75096578.62300007</v>
      </c>
      <c r="F65" s="252">
        <v>69864346.603799999</v>
      </c>
      <c r="G65" s="11"/>
      <c r="H65" s="277">
        <f t="shared" si="0"/>
        <v>19.708464291232371</v>
      </c>
      <c r="I65" s="277">
        <f t="shared" si="1"/>
        <v>93.032662585779136</v>
      </c>
      <c r="J65" s="2"/>
      <c r="K65" s="48"/>
      <c r="L65" s="48"/>
      <c r="M65" s="48"/>
      <c r="N65" s="48"/>
      <c r="O65" s="48"/>
      <c r="P65" s="49"/>
      <c r="Q65" s="49"/>
      <c r="R65" s="50"/>
      <c r="S65" s="51"/>
      <c r="T65" s="51"/>
    </row>
    <row r="66" spans="1:20" s="2" customFormat="1" ht="12.75" customHeight="1">
      <c r="A66" s="329" t="s">
        <v>469</v>
      </c>
      <c r="B66" s="329"/>
      <c r="C66" s="255">
        <f>C67</f>
        <v>1000000.0000000001</v>
      </c>
      <c r="D66" s="255">
        <f>D67</f>
        <v>1443254.49</v>
      </c>
      <c r="E66" s="255">
        <f>E67</f>
        <v>402009.11</v>
      </c>
      <c r="F66" s="255">
        <f>F67</f>
        <v>402009.11</v>
      </c>
      <c r="G66" s="256"/>
      <c r="H66" s="276">
        <f t="shared" si="0"/>
        <v>27.854346741024166</v>
      </c>
      <c r="I66" s="276">
        <f t="shared" si="1"/>
        <v>100</v>
      </c>
      <c r="K66" s="48"/>
      <c r="L66" s="48"/>
      <c r="M66" s="48"/>
      <c r="N66" s="48"/>
      <c r="O66" s="48"/>
      <c r="P66" s="49"/>
      <c r="Q66" s="49"/>
      <c r="R66" s="50"/>
      <c r="S66" s="51"/>
      <c r="T66" s="51"/>
    </row>
    <row r="67" spans="1:20" s="2" customFormat="1" ht="12.75" customHeight="1">
      <c r="A67" s="240"/>
      <c r="B67" s="238" t="s">
        <v>614</v>
      </c>
      <c r="C67" s="252">
        <v>1000000.0000000001</v>
      </c>
      <c r="D67" s="252">
        <v>1443254.49</v>
      </c>
      <c r="E67" s="252">
        <v>402009.11</v>
      </c>
      <c r="F67" s="252">
        <v>402009.11</v>
      </c>
      <c r="G67" s="11"/>
      <c r="H67" s="277">
        <f t="shared" si="0"/>
        <v>27.854346741024166</v>
      </c>
      <c r="I67" s="277">
        <f t="shared" si="1"/>
        <v>100</v>
      </c>
      <c r="K67" s="48"/>
      <c r="L67" s="48"/>
      <c r="M67" s="48"/>
      <c r="N67" s="48"/>
      <c r="O67" s="48"/>
      <c r="P67" s="49"/>
      <c r="Q67" s="49"/>
      <c r="R67" s="50"/>
      <c r="S67" s="51"/>
      <c r="T67" s="51"/>
    </row>
    <row r="68" spans="1:20" s="2" customFormat="1" ht="12.75" customHeight="1">
      <c r="A68" s="329" t="s">
        <v>316</v>
      </c>
      <c r="B68" s="329"/>
      <c r="C68" s="255">
        <f>SUM(C69:C72)</f>
        <v>141406158.61867878</v>
      </c>
      <c r="D68" s="255">
        <f>SUM(D69:D72)</f>
        <v>141845825.76770166</v>
      </c>
      <c r="E68" s="255">
        <f>SUM(E69:E72)</f>
        <v>23970013.229771033</v>
      </c>
      <c r="F68" s="255">
        <f>SUM(F69:F72)</f>
        <v>22948115.387771033</v>
      </c>
      <c r="G68" s="256"/>
      <c r="H68" s="276">
        <f t="shared" si="0"/>
        <v>16.178209872282562</v>
      </c>
      <c r="I68" s="276">
        <f t="shared" si="1"/>
        <v>95.736765632107407</v>
      </c>
      <c r="K68" s="48"/>
      <c r="L68" s="48"/>
      <c r="M68" s="48"/>
      <c r="N68" s="48"/>
      <c r="O68" s="48"/>
      <c r="P68" s="49"/>
      <c r="Q68" s="49"/>
      <c r="R68" s="50"/>
      <c r="S68" s="51"/>
      <c r="T68" s="51"/>
    </row>
    <row r="69" spans="1:20" s="2" customFormat="1" ht="12.75" customHeight="1">
      <c r="A69" s="240"/>
      <c r="B69" s="238" t="s">
        <v>60</v>
      </c>
      <c r="C69" s="252">
        <v>1920000</v>
      </c>
      <c r="D69" s="252">
        <v>1920000</v>
      </c>
      <c r="E69" s="252">
        <v>396922.44</v>
      </c>
      <c r="F69" s="252">
        <v>396922.44</v>
      </c>
      <c r="G69" s="11"/>
      <c r="H69" s="277">
        <f t="shared" si="0"/>
        <v>20.673043750000001</v>
      </c>
      <c r="I69" s="277">
        <f t="shared" si="1"/>
        <v>100</v>
      </c>
      <c r="K69" s="48"/>
      <c r="L69" s="48"/>
      <c r="M69" s="48"/>
      <c r="N69" s="48"/>
      <c r="O69" s="48"/>
      <c r="P69" s="49"/>
      <c r="Q69" s="49"/>
      <c r="R69" s="50"/>
      <c r="S69" s="51"/>
      <c r="T69" s="51"/>
    </row>
    <row r="70" spans="1:20" s="2" customFormat="1" ht="12.75" customHeight="1">
      <c r="A70" s="240"/>
      <c r="B70" s="238" t="s">
        <v>459</v>
      </c>
      <c r="C70" s="252">
        <v>58033233.600000001</v>
      </c>
      <c r="D70" s="252">
        <v>58592458.331999987</v>
      </c>
      <c r="E70" s="252">
        <v>11184641.848000001</v>
      </c>
      <c r="F70" s="252">
        <v>10506303.526000001</v>
      </c>
      <c r="G70" s="11"/>
      <c r="H70" s="277">
        <f t="shared" si="0"/>
        <v>17.931153300427461</v>
      </c>
      <c r="I70" s="277">
        <f t="shared" si="1"/>
        <v>93.935091250853958</v>
      </c>
      <c r="K70" s="48"/>
      <c r="L70" s="48"/>
      <c r="M70" s="48"/>
      <c r="N70" s="48"/>
      <c r="O70" s="48"/>
      <c r="P70" s="49"/>
      <c r="Q70" s="49"/>
      <c r="R70" s="50"/>
      <c r="S70" s="51"/>
      <c r="T70" s="51"/>
    </row>
    <row r="71" spans="1:20" s="2" customFormat="1" ht="12.75" customHeight="1">
      <c r="A71" s="240"/>
      <c r="B71" s="238" t="s">
        <v>662</v>
      </c>
      <c r="C71" s="252">
        <v>125000.000037637</v>
      </c>
      <c r="D71" s="252">
        <v>84074.708500545064</v>
      </c>
      <c r="E71" s="252">
        <v>22880.258503598801</v>
      </c>
      <c r="F71" s="252">
        <v>22880.258503598801</v>
      </c>
      <c r="G71" s="11"/>
      <c r="H71" s="277">
        <f t="shared" si="0"/>
        <v>27.214199028059031</v>
      </c>
      <c r="I71" s="277">
        <f t="shared" si="1"/>
        <v>100</v>
      </c>
      <c r="K71" s="48"/>
      <c r="L71" s="48"/>
      <c r="M71" s="48"/>
      <c r="N71" s="48"/>
      <c r="O71" s="48"/>
      <c r="P71" s="49"/>
      <c r="Q71" s="49"/>
      <c r="R71" s="50"/>
      <c r="S71" s="51"/>
      <c r="T71" s="51"/>
    </row>
    <row r="72" spans="1:20" s="2" customFormat="1" ht="12.75" customHeight="1">
      <c r="A72" s="240"/>
      <c r="B72" s="238" t="s">
        <v>455</v>
      </c>
      <c r="C72" s="252">
        <v>81327925.018641129</v>
      </c>
      <c r="D72" s="252">
        <v>81249292.727201134</v>
      </c>
      <c r="E72" s="252">
        <v>12365568.683267433</v>
      </c>
      <c r="F72" s="252">
        <v>12022009.163267432</v>
      </c>
      <c r="G72" s="11"/>
      <c r="H72" s="277">
        <f t="shared" ref="H72:H118" si="2">IFERROR(+F72/D72*100,"n.a.")</f>
        <v>14.796447771714117</v>
      </c>
      <c r="I72" s="277">
        <f t="shared" ref="I72:I118" si="3">IFERROR(+F72/E72*100,"n.a.")</f>
        <v>97.22164399551724</v>
      </c>
      <c r="K72" s="48"/>
      <c r="L72" s="48"/>
      <c r="M72" s="48"/>
      <c r="N72" s="48"/>
      <c r="O72" s="48"/>
      <c r="P72" s="49"/>
      <c r="Q72" s="49"/>
      <c r="R72" s="50"/>
      <c r="S72" s="51"/>
      <c r="T72" s="51"/>
    </row>
    <row r="73" spans="1:20" ht="12.75" customHeight="1">
      <c r="A73" s="329" t="s">
        <v>24</v>
      </c>
      <c r="B73" s="329"/>
      <c r="C73" s="255">
        <f>C74</f>
        <v>4706879820</v>
      </c>
      <c r="D73" s="255">
        <f>D74</f>
        <v>4706879820</v>
      </c>
      <c r="E73" s="255">
        <f>E74</f>
        <v>1054769628</v>
      </c>
      <c r="F73" s="255">
        <f>F74</f>
        <v>1054769628</v>
      </c>
      <c r="G73" s="256"/>
      <c r="H73" s="276">
        <f t="shared" si="2"/>
        <v>22.409104721947205</v>
      </c>
      <c r="I73" s="276">
        <f t="shared" si="3"/>
        <v>100</v>
      </c>
      <c r="J73" s="2"/>
      <c r="K73" s="48"/>
      <c r="L73" s="48"/>
      <c r="M73" s="48"/>
      <c r="N73" s="48"/>
      <c r="O73" s="48"/>
      <c r="P73" s="49"/>
      <c r="Q73" s="49"/>
      <c r="R73" s="50"/>
      <c r="S73" s="51"/>
      <c r="T73" s="51"/>
    </row>
    <row r="74" spans="1:20" ht="12.75" customHeight="1">
      <c r="A74" s="239"/>
      <c r="B74" s="238" t="s">
        <v>70</v>
      </c>
      <c r="C74" s="252">
        <v>4706879820</v>
      </c>
      <c r="D74" s="252">
        <v>4706879820</v>
      </c>
      <c r="E74" s="252">
        <v>1054769628</v>
      </c>
      <c r="F74" s="252">
        <v>1054769628</v>
      </c>
      <c r="G74" s="11"/>
      <c r="H74" s="277">
        <f t="shared" si="2"/>
        <v>22.409104721947205</v>
      </c>
      <c r="I74" s="277">
        <f t="shared" si="3"/>
        <v>100</v>
      </c>
      <c r="J74" s="2"/>
      <c r="K74" s="48"/>
      <c r="L74" s="48"/>
      <c r="M74" s="48"/>
      <c r="N74" s="48"/>
      <c r="O74" s="48"/>
      <c r="P74" s="49"/>
      <c r="Q74" s="49"/>
      <c r="R74" s="50"/>
      <c r="S74" s="51"/>
      <c r="T74" s="51"/>
    </row>
    <row r="75" spans="1:20" ht="12.75" customHeight="1">
      <c r="A75" s="329" t="s">
        <v>661</v>
      </c>
      <c r="B75" s="329"/>
      <c r="C75" s="255">
        <f>SUM(C76:C84)</f>
        <v>48998787788.5215</v>
      </c>
      <c r="D75" s="255">
        <f>SUM(D76:D84)</f>
        <v>46461812120.932915</v>
      </c>
      <c r="E75" s="255">
        <f>SUM(E76:E84)</f>
        <v>16129947169.399828</v>
      </c>
      <c r="F75" s="255">
        <f>SUM(F76:F84)</f>
        <v>16032942983.498915</v>
      </c>
      <c r="G75" s="256"/>
      <c r="H75" s="276">
        <f t="shared" si="2"/>
        <v>34.507786613590625</v>
      </c>
      <c r="I75" s="276">
        <f t="shared" si="3"/>
        <v>99.398608161067386</v>
      </c>
      <c r="J75" s="2"/>
      <c r="K75" s="48"/>
      <c r="L75" s="48"/>
      <c r="M75" s="48"/>
      <c r="N75" s="48"/>
      <c r="O75" s="48"/>
      <c r="P75" s="49"/>
      <c r="Q75" s="49"/>
      <c r="R75" s="50"/>
      <c r="S75" s="51"/>
      <c r="T75" s="51"/>
    </row>
    <row r="76" spans="1:20" ht="12.75" customHeight="1">
      <c r="A76" s="239"/>
      <c r="B76" s="238" t="s">
        <v>660</v>
      </c>
      <c r="C76" s="252">
        <v>944849668.94246614</v>
      </c>
      <c r="D76" s="252">
        <v>944849668.94246626</v>
      </c>
      <c r="E76" s="252">
        <v>690622108.66253424</v>
      </c>
      <c r="F76" s="252">
        <v>690622108.66253424</v>
      </c>
      <c r="G76" s="11"/>
      <c r="H76" s="277">
        <f t="shared" si="2"/>
        <v>73.093332343072191</v>
      </c>
      <c r="I76" s="277">
        <f t="shared" si="3"/>
        <v>100</v>
      </c>
      <c r="J76" s="2"/>
      <c r="K76" s="48"/>
      <c r="L76" s="48"/>
      <c r="M76" s="48"/>
      <c r="N76" s="48"/>
      <c r="O76" s="48"/>
      <c r="P76" s="49"/>
      <c r="Q76" s="49"/>
      <c r="R76" s="50"/>
      <c r="S76" s="51"/>
      <c r="T76" s="51"/>
    </row>
    <row r="77" spans="1:20" ht="12.75" customHeight="1">
      <c r="A77" s="239"/>
      <c r="B77" s="238" t="s">
        <v>610</v>
      </c>
      <c r="C77" s="252">
        <v>5341965.5999999996</v>
      </c>
      <c r="D77" s="252">
        <v>5341965.5999999996</v>
      </c>
      <c r="E77" s="252">
        <v>185000</v>
      </c>
      <c r="F77" s="252">
        <v>185000</v>
      </c>
      <c r="G77" s="11"/>
      <c r="H77" s="277">
        <f t="shared" si="2"/>
        <v>3.4631447271019495</v>
      </c>
      <c r="I77" s="277">
        <f t="shared" si="3"/>
        <v>100</v>
      </c>
      <c r="J77" s="2"/>
      <c r="K77" s="48"/>
      <c r="L77" s="48"/>
      <c r="M77" s="48"/>
      <c r="N77" s="48"/>
      <c r="O77" s="48"/>
      <c r="P77" s="49"/>
      <c r="Q77" s="49"/>
      <c r="R77" s="50"/>
      <c r="S77" s="51"/>
      <c r="T77" s="51"/>
    </row>
    <row r="78" spans="1:20" ht="12.75" customHeight="1">
      <c r="A78" s="239"/>
      <c r="B78" s="238" t="s">
        <v>659</v>
      </c>
      <c r="C78" s="252">
        <v>748243326.04106581</v>
      </c>
      <c r="D78" s="252">
        <v>748243326.04106605</v>
      </c>
      <c r="E78" s="252">
        <v>499355337.25700188</v>
      </c>
      <c r="F78" s="252">
        <v>404442981.68294966</v>
      </c>
      <c r="G78" s="11"/>
      <c r="H78" s="277">
        <f t="shared" si="2"/>
        <v>54.052333994456838</v>
      </c>
      <c r="I78" s="277">
        <f t="shared" si="3"/>
        <v>80.993022704951301</v>
      </c>
      <c r="J78" s="2"/>
      <c r="K78" s="48"/>
      <c r="L78" s="48"/>
      <c r="M78" s="48"/>
      <c r="N78" s="48"/>
      <c r="O78" s="48"/>
      <c r="P78" s="49"/>
      <c r="Q78" s="49"/>
      <c r="R78" s="50"/>
      <c r="S78" s="51"/>
      <c r="T78" s="51"/>
    </row>
    <row r="79" spans="1:20" ht="12.75" customHeight="1">
      <c r="A79" s="239"/>
      <c r="B79" s="238" t="s">
        <v>439</v>
      </c>
      <c r="C79" s="252">
        <v>22339864.030000001</v>
      </c>
      <c r="D79" s="252">
        <v>21826391.165699996</v>
      </c>
      <c r="E79" s="252">
        <v>5811684.7799999993</v>
      </c>
      <c r="F79" s="252">
        <v>5811684.7799999993</v>
      </c>
      <c r="G79" s="11"/>
      <c r="H79" s="277">
        <f t="shared" si="2"/>
        <v>26.626869902034088</v>
      </c>
      <c r="I79" s="277">
        <f t="shared" si="3"/>
        <v>100</v>
      </c>
      <c r="J79" s="2"/>
      <c r="K79" s="48"/>
      <c r="L79" s="48"/>
      <c r="M79" s="48"/>
      <c r="N79" s="48"/>
      <c r="O79" s="48"/>
      <c r="P79" s="49"/>
      <c r="Q79" s="49"/>
      <c r="R79" s="50"/>
      <c r="S79" s="51"/>
      <c r="T79" s="51"/>
    </row>
    <row r="80" spans="1:20" ht="12.75" customHeight="1">
      <c r="A80" s="239"/>
      <c r="B80" s="238" t="s">
        <v>658</v>
      </c>
      <c r="C80" s="252">
        <v>75503428.979300007</v>
      </c>
      <c r="D80" s="252">
        <v>75725262.797960997</v>
      </c>
      <c r="E80" s="252">
        <v>2771292.5443000002</v>
      </c>
      <c r="F80" s="252">
        <v>2743863.5203</v>
      </c>
      <c r="G80" s="11"/>
      <c r="H80" s="277">
        <f t="shared" si="2"/>
        <v>3.6234453588108013</v>
      </c>
      <c r="I80" s="277">
        <f t="shared" si="3"/>
        <v>99.010244369313654</v>
      </c>
      <c r="J80" s="2"/>
      <c r="K80" s="48"/>
      <c r="L80" s="48"/>
      <c r="M80" s="48"/>
      <c r="N80" s="48"/>
      <c r="O80" s="48"/>
      <c r="P80" s="49"/>
      <c r="Q80" s="49"/>
      <c r="R80" s="50"/>
      <c r="S80" s="51"/>
      <c r="T80" s="51"/>
    </row>
    <row r="81" spans="1:20" ht="12.75" customHeight="1">
      <c r="A81" s="239"/>
      <c r="B81" s="238" t="s">
        <v>29</v>
      </c>
      <c r="C81" s="252">
        <v>23800479.5</v>
      </c>
      <c r="D81" s="252">
        <v>23871036.761</v>
      </c>
      <c r="E81" s="252">
        <v>97622</v>
      </c>
      <c r="F81" s="252">
        <v>80192</v>
      </c>
      <c r="G81" s="11"/>
      <c r="H81" s="277">
        <f t="shared" si="2"/>
        <v>0.33593848814734351</v>
      </c>
      <c r="I81" s="277">
        <f t="shared" si="3"/>
        <v>82.145418041015347</v>
      </c>
      <c r="J81" s="2"/>
      <c r="K81" s="48"/>
      <c r="L81" s="48"/>
      <c r="M81" s="48"/>
      <c r="N81" s="48"/>
      <c r="O81" s="48"/>
      <c r="P81" s="49"/>
      <c r="Q81" s="49"/>
      <c r="R81" s="50"/>
      <c r="S81" s="51"/>
      <c r="T81" s="51"/>
    </row>
    <row r="82" spans="1:20" ht="12.75" customHeight="1">
      <c r="A82" s="239"/>
      <c r="B82" s="238" t="s">
        <v>30</v>
      </c>
      <c r="C82" s="252">
        <v>3466030741.5909996</v>
      </c>
      <c r="D82" s="252">
        <v>3482110059.6941791</v>
      </c>
      <c r="E82" s="252">
        <v>557077783.5273298</v>
      </c>
      <c r="F82" s="252">
        <v>555030812.22446978</v>
      </c>
      <c r="G82" s="11"/>
      <c r="H82" s="277">
        <f t="shared" si="2"/>
        <v>15.939496532548317</v>
      </c>
      <c r="I82" s="277">
        <f t="shared" si="3"/>
        <v>99.632551976871369</v>
      </c>
      <c r="J82" s="2"/>
      <c r="K82" s="48"/>
      <c r="L82" s="48"/>
      <c r="M82" s="48"/>
      <c r="N82" s="48"/>
      <c r="O82" s="48"/>
      <c r="P82" s="49"/>
      <c r="Q82" s="49"/>
      <c r="R82" s="50"/>
      <c r="S82" s="51"/>
      <c r="T82" s="51"/>
    </row>
    <row r="83" spans="1:20" ht="12.75" customHeight="1">
      <c r="A83" s="239"/>
      <c r="B83" s="238" t="s">
        <v>657</v>
      </c>
      <c r="C83" s="252">
        <v>42911052783.620003</v>
      </c>
      <c r="D83" s="252">
        <v>40355791386.881882</v>
      </c>
      <c r="E83" s="252">
        <v>13569973317.58</v>
      </c>
      <c r="F83" s="252">
        <v>13569973317.58</v>
      </c>
      <c r="G83" s="11"/>
      <c r="H83" s="277">
        <f t="shared" si="2"/>
        <v>33.625838699302719</v>
      </c>
      <c r="I83" s="277">
        <f t="shared" si="3"/>
        <v>100</v>
      </c>
      <c r="J83" s="2"/>
      <c r="K83" s="48"/>
      <c r="L83" s="48"/>
      <c r="M83" s="48"/>
      <c r="N83" s="48"/>
      <c r="O83" s="48"/>
      <c r="P83" s="49"/>
      <c r="Q83" s="49"/>
      <c r="R83" s="50"/>
      <c r="S83" s="51"/>
      <c r="T83" s="51"/>
    </row>
    <row r="84" spans="1:20" ht="12.75" customHeight="1">
      <c r="A84" s="239"/>
      <c r="B84" s="238" t="s">
        <v>656</v>
      </c>
      <c r="C84" s="252">
        <v>801625530.21766424</v>
      </c>
      <c r="D84" s="252">
        <v>804053023.0486623</v>
      </c>
      <c r="E84" s="252">
        <v>804053023.0486623</v>
      </c>
      <c r="F84" s="252">
        <v>804053023.0486623</v>
      </c>
      <c r="G84" s="11"/>
      <c r="H84" s="277">
        <f t="shared" si="2"/>
        <v>100</v>
      </c>
      <c r="I84" s="277">
        <f t="shared" si="3"/>
        <v>100</v>
      </c>
      <c r="J84" s="2"/>
      <c r="K84" s="48"/>
      <c r="L84" s="48"/>
      <c r="M84" s="48"/>
      <c r="N84" s="48"/>
      <c r="O84" s="48"/>
      <c r="P84" s="49"/>
      <c r="Q84" s="49"/>
      <c r="R84" s="50"/>
      <c r="S84" s="51"/>
      <c r="T84" s="51"/>
    </row>
    <row r="85" spans="1:20" ht="12.75" customHeight="1">
      <c r="A85" s="329" t="s">
        <v>655</v>
      </c>
      <c r="B85" s="329"/>
      <c r="C85" s="255">
        <f>C86</f>
        <v>6903135</v>
      </c>
      <c r="D85" s="255">
        <f>D86</f>
        <v>6903135</v>
      </c>
      <c r="E85" s="255">
        <f>E86</f>
        <v>479969</v>
      </c>
      <c r="F85" s="255">
        <f>F86</f>
        <v>45364.28</v>
      </c>
      <c r="G85" s="256"/>
      <c r="H85" s="276">
        <f t="shared" si="2"/>
        <v>0.65715475649831567</v>
      </c>
      <c r="I85" s="276">
        <f t="shared" si="3"/>
        <v>9.4515020761757516</v>
      </c>
      <c r="J85" s="2"/>
      <c r="K85" s="48"/>
      <c r="L85" s="48"/>
      <c r="M85" s="48"/>
      <c r="N85" s="48"/>
      <c r="O85" s="48"/>
      <c r="P85" s="49"/>
      <c r="Q85" s="49"/>
      <c r="R85" s="50"/>
      <c r="S85" s="51"/>
      <c r="T85" s="51"/>
    </row>
    <row r="86" spans="1:20" ht="12.75" customHeight="1">
      <c r="A86" s="239"/>
      <c r="B86" s="238" t="s">
        <v>432</v>
      </c>
      <c r="C86" s="252">
        <v>6903135</v>
      </c>
      <c r="D86" s="252">
        <v>6903135</v>
      </c>
      <c r="E86" s="252">
        <v>479969</v>
      </c>
      <c r="F86" s="252">
        <v>45364.28</v>
      </c>
      <c r="G86" s="11"/>
      <c r="H86" s="277">
        <f t="shared" si="2"/>
        <v>0.65715475649831567</v>
      </c>
      <c r="I86" s="277">
        <f t="shared" si="3"/>
        <v>9.4515020761757516</v>
      </c>
      <c r="J86" s="2"/>
      <c r="K86" s="48"/>
      <c r="L86" s="48"/>
      <c r="M86" s="48"/>
      <c r="N86" s="48"/>
      <c r="O86" s="48"/>
      <c r="P86" s="49"/>
      <c r="Q86" s="49"/>
      <c r="R86" s="50"/>
      <c r="S86" s="51"/>
      <c r="T86" s="51"/>
    </row>
    <row r="87" spans="1:20" ht="20.25" customHeight="1">
      <c r="A87" s="329" t="s">
        <v>654</v>
      </c>
      <c r="B87" s="329"/>
      <c r="C87" s="255">
        <f>SUM(C88:C91)</f>
        <v>35151680804</v>
      </c>
      <c r="D87" s="255">
        <f>SUM(D88:D91)</f>
        <v>35181078660</v>
      </c>
      <c r="E87" s="255">
        <f>SUM(E88:E91)</f>
        <v>10604054520.219999</v>
      </c>
      <c r="F87" s="255">
        <f>SUM(F88:F91)</f>
        <v>8809919287.4300003</v>
      </c>
      <c r="G87" s="256"/>
      <c r="H87" s="279">
        <f t="shared" si="2"/>
        <v>25.041640628963023</v>
      </c>
      <c r="I87" s="279">
        <f t="shared" si="3"/>
        <v>83.080667593995202</v>
      </c>
      <c r="J87" s="2"/>
      <c r="K87" s="48"/>
      <c r="L87" s="48"/>
      <c r="M87" s="48"/>
      <c r="N87" s="48"/>
      <c r="O87" s="48"/>
      <c r="P87" s="49"/>
      <c r="Q87" s="49"/>
      <c r="R87" s="50"/>
      <c r="S87" s="51"/>
      <c r="T87" s="51"/>
    </row>
    <row r="88" spans="1:20" ht="12.75" customHeight="1">
      <c r="A88" s="239"/>
      <c r="B88" s="238" t="s">
        <v>653</v>
      </c>
      <c r="C88" s="252">
        <v>133707873</v>
      </c>
      <c r="D88" s="252">
        <v>133707873</v>
      </c>
      <c r="E88" s="252">
        <v>1203743.54</v>
      </c>
      <c r="F88" s="252">
        <v>0</v>
      </c>
      <c r="G88" s="11"/>
      <c r="H88" s="277">
        <f t="shared" si="2"/>
        <v>0</v>
      </c>
      <c r="I88" s="277">
        <f t="shared" si="3"/>
        <v>0</v>
      </c>
      <c r="J88" s="2"/>
      <c r="K88" s="48"/>
      <c r="L88" s="48"/>
      <c r="M88" s="48"/>
      <c r="N88" s="48"/>
      <c r="O88" s="48"/>
      <c r="P88" s="49"/>
      <c r="Q88" s="49"/>
      <c r="R88" s="50"/>
      <c r="S88" s="51"/>
      <c r="T88" s="51"/>
    </row>
    <row r="89" spans="1:20" ht="12.75" customHeight="1">
      <c r="A89" s="239"/>
      <c r="B89" s="238" t="s">
        <v>18</v>
      </c>
      <c r="C89" s="252">
        <v>0</v>
      </c>
      <c r="D89" s="252">
        <v>22571040</v>
      </c>
      <c r="E89" s="252">
        <v>22571040</v>
      </c>
      <c r="F89" s="252">
        <v>22571040</v>
      </c>
      <c r="G89" s="11"/>
      <c r="H89" s="277">
        <f t="shared" si="2"/>
        <v>100</v>
      </c>
      <c r="I89" s="277">
        <f t="shared" si="3"/>
        <v>100</v>
      </c>
      <c r="J89" s="2"/>
      <c r="K89" s="48"/>
      <c r="L89" s="48"/>
      <c r="M89" s="48"/>
      <c r="N89" s="48"/>
      <c r="O89" s="48"/>
      <c r="P89" s="49"/>
      <c r="Q89" s="49"/>
      <c r="R89" s="50"/>
      <c r="S89" s="51"/>
      <c r="T89" s="51"/>
    </row>
    <row r="90" spans="1:20" ht="12.75" customHeight="1">
      <c r="A90" s="239"/>
      <c r="B90" s="238" t="s">
        <v>652</v>
      </c>
      <c r="C90" s="252">
        <v>34284285256</v>
      </c>
      <c r="D90" s="252">
        <v>34294286506</v>
      </c>
      <c r="E90" s="252">
        <v>10186194345.679998</v>
      </c>
      <c r="F90" s="252">
        <v>8465148127.8899994</v>
      </c>
      <c r="G90" s="11"/>
      <c r="H90" s="277">
        <f t="shared" si="2"/>
        <v>24.683843842060892</v>
      </c>
      <c r="I90" s="277">
        <f t="shared" si="3"/>
        <v>83.104129379586198</v>
      </c>
      <c r="J90" s="2"/>
      <c r="K90" s="48"/>
      <c r="L90" s="48"/>
      <c r="M90" s="48"/>
      <c r="N90" s="48"/>
      <c r="O90" s="48"/>
      <c r="P90" s="49"/>
      <c r="Q90" s="49"/>
      <c r="R90" s="50"/>
      <c r="S90" s="51"/>
      <c r="T90" s="51"/>
    </row>
    <row r="91" spans="1:20" ht="12.75" customHeight="1">
      <c r="A91" s="239"/>
      <c r="B91" s="238" t="s">
        <v>578</v>
      </c>
      <c r="C91" s="252">
        <v>733687675</v>
      </c>
      <c r="D91" s="252">
        <v>730513241</v>
      </c>
      <c r="E91" s="252">
        <v>394085391.00000006</v>
      </c>
      <c r="F91" s="252">
        <v>322200119.54000008</v>
      </c>
      <c r="G91" s="11"/>
      <c r="H91" s="277">
        <f t="shared" si="2"/>
        <v>44.105993082197955</v>
      </c>
      <c r="I91" s="277">
        <f t="shared" si="3"/>
        <v>81.758960595420817</v>
      </c>
      <c r="J91" s="2"/>
      <c r="K91" s="48"/>
      <c r="L91" s="48"/>
      <c r="M91" s="48"/>
      <c r="N91" s="48"/>
      <c r="O91" s="48"/>
      <c r="P91" s="49"/>
      <c r="Q91" s="49"/>
      <c r="R91" s="50"/>
      <c r="S91" s="51"/>
      <c r="T91" s="51"/>
    </row>
    <row r="92" spans="1:20" ht="12.75" customHeight="1">
      <c r="A92" s="329" t="s">
        <v>32</v>
      </c>
      <c r="B92" s="329"/>
      <c r="C92" s="255">
        <f>SUM(C93:C102)</f>
        <v>380120699480.74536</v>
      </c>
      <c r="D92" s="255">
        <f>SUM(D93:D102)</f>
        <v>380101313592.26526</v>
      </c>
      <c r="E92" s="255">
        <f>SUM(E93:E102)</f>
        <v>99394578719.46582</v>
      </c>
      <c r="F92" s="255">
        <f>SUM(F93:F102)</f>
        <v>89484315351.344696</v>
      </c>
      <c r="G92" s="256"/>
      <c r="H92" s="276">
        <f t="shared" si="2"/>
        <v>23.542227335560998</v>
      </c>
      <c r="I92" s="276">
        <f t="shared" si="3"/>
        <v>90.029372330162843</v>
      </c>
      <c r="J92" s="2"/>
      <c r="K92" s="48"/>
      <c r="L92" s="48"/>
      <c r="M92" s="48"/>
      <c r="N92" s="48"/>
      <c r="O92" s="48"/>
      <c r="P92" s="49"/>
      <c r="Q92" s="49"/>
      <c r="R92" s="50"/>
      <c r="S92" s="51"/>
      <c r="T92" s="51"/>
    </row>
    <row r="93" spans="1:20" ht="12.75" customHeight="1">
      <c r="A93" s="239"/>
      <c r="B93" s="238" t="s">
        <v>651</v>
      </c>
      <c r="C93" s="252">
        <v>139241415.03999999</v>
      </c>
      <c r="D93" s="252">
        <v>119855526.56000003</v>
      </c>
      <c r="E93" s="252">
        <v>40271456.480000004</v>
      </c>
      <c r="F93" s="252">
        <v>40271456.480000004</v>
      </c>
      <c r="G93" s="11"/>
      <c r="H93" s="277">
        <f t="shared" si="2"/>
        <v>33.599999629420502</v>
      </c>
      <c r="I93" s="277">
        <f t="shared" si="3"/>
        <v>100</v>
      </c>
      <c r="J93" s="2"/>
      <c r="K93" s="48"/>
      <c r="L93" s="48"/>
      <c r="M93" s="48"/>
      <c r="N93" s="48"/>
      <c r="O93" s="48"/>
      <c r="P93" s="49"/>
      <c r="Q93" s="49"/>
      <c r="R93" s="50"/>
      <c r="S93" s="51"/>
      <c r="T93" s="51"/>
    </row>
    <row r="94" spans="1:20" ht="12.75" customHeight="1">
      <c r="A94" s="239"/>
      <c r="B94" s="238" t="s">
        <v>569</v>
      </c>
      <c r="C94" s="252">
        <v>4054173342</v>
      </c>
      <c r="D94" s="252">
        <v>4054173342</v>
      </c>
      <c r="E94" s="252">
        <v>1036218475</v>
      </c>
      <c r="F94" s="252">
        <v>1036218475</v>
      </c>
      <c r="G94" s="11"/>
      <c r="H94" s="277">
        <f t="shared" si="2"/>
        <v>25.559303650514703</v>
      </c>
      <c r="I94" s="277">
        <f t="shared" si="3"/>
        <v>100</v>
      </c>
      <c r="J94" s="2"/>
      <c r="K94" s="48"/>
      <c r="L94" s="48"/>
      <c r="M94" s="48"/>
      <c r="N94" s="48"/>
      <c r="O94" s="48"/>
      <c r="P94" s="49"/>
      <c r="Q94" s="49"/>
      <c r="R94" s="50"/>
      <c r="S94" s="51"/>
      <c r="T94" s="51"/>
    </row>
    <row r="95" spans="1:20" ht="12.75" customHeight="1">
      <c r="A95" s="239"/>
      <c r="B95" s="238" t="s">
        <v>73</v>
      </c>
      <c r="C95" s="252">
        <v>7438278907.2003031</v>
      </c>
      <c r="D95" s="252">
        <v>7438278907.2003031</v>
      </c>
      <c r="E95" s="252">
        <v>1859569732.9357462</v>
      </c>
      <c r="F95" s="252">
        <v>1859569732.9357462</v>
      </c>
      <c r="G95" s="11"/>
      <c r="H95" s="277">
        <f t="shared" si="2"/>
        <v>25.000000082487773</v>
      </c>
      <c r="I95" s="277">
        <f t="shared" si="3"/>
        <v>100</v>
      </c>
      <c r="J95" s="2"/>
      <c r="K95" s="48"/>
      <c r="L95" s="48"/>
      <c r="M95" s="48"/>
      <c r="N95" s="48"/>
      <c r="O95" s="48"/>
      <c r="P95" s="49"/>
      <c r="Q95" s="49"/>
      <c r="R95" s="50"/>
      <c r="S95" s="51"/>
      <c r="T95" s="51"/>
    </row>
    <row r="96" spans="1:20" ht="12.75" customHeight="1">
      <c r="A96" s="239"/>
      <c r="B96" s="238" t="s">
        <v>572</v>
      </c>
      <c r="C96" s="252">
        <v>6831051596</v>
      </c>
      <c r="D96" s="252">
        <v>6831051596</v>
      </c>
      <c r="E96" s="252">
        <v>1707762900</v>
      </c>
      <c r="F96" s="252">
        <v>1707762900</v>
      </c>
      <c r="G96" s="11"/>
      <c r="H96" s="277">
        <f t="shared" si="2"/>
        <v>25.000000014639035</v>
      </c>
      <c r="I96" s="277">
        <f t="shared" si="3"/>
        <v>100</v>
      </c>
      <c r="J96" s="2"/>
      <c r="K96" s="48"/>
      <c r="L96" s="48"/>
      <c r="M96" s="48"/>
      <c r="N96" s="48"/>
      <c r="O96" s="48"/>
      <c r="P96" s="49"/>
      <c r="Q96" s="49"/>
      <c r="R96" s="50"/>
      <c r="S96" s="51"/>
      <c r="T96" s="51"/>
    </row>
    <row r="97" spans="1:20" ht="12.75" customHeight="1">
      <c r="A97" s="239"/>
      <c r="B97" s="238" t="s">
        <v>567</v>
      </c>
      <c r="C97" s="252">
        <v>503362738</v>
      </c>
      <c r="D97" s="252">
        <v>503362738</v>
      </c>
      <c r="E97" s="252">
        <v>125840685</v>
      </c>
      <c r="F97" s="252">
        <v>125840685</v>
      </c>
      <c r="G97" s="11"/>
      <c r="H97" s="277">
        <f t="shared" si="2"/>
        <v>25.000000099331942</v>
      </c>
      <c r="I97" s="277">
        <f t="shared" si="3"/>
        <v>100</v>
      </c>
      <c r="J97" s="2"/>
      <c r="K97" s="48"/>
      <c r="L97" s="48"/>
      <c r="M97" s="48"/>
      <c r="N97" s="48"/>
      <c r="O97" s="48"/>
      <c r="P97" s="49"/>
      <c r="Q97" s="49"/>
      <c r="R97" s="50"/>
      <c r="S97" s="51"/>
      <c r="T97" s="51"/>
    </row>
    <row r="98" spans="1:20" ht="12.75" customHeight="1">
      <c r="A98" s="239"/>
      <c r="B98" s="238" t="s">
        <v>650</v>
      </c>
      <c r="C98" s="252">
        <v>18086750111.505028</v>
      </c>
      <c r="D98" s="252">
        <v>18086750111.505032</v>
      </c>
      <c r="E98" s="252">
        <v>4786390078.5300627</v>
      </c>
      <c r="F98" s="252">
        <v>4777499301.798913</v>
      </c>
      <c r="G98" s="11"/>
      <c r="H98" s="277">
        <f t="shared" si="2"/>
        <v>26.414360083185606</v>
      </c>
      <c r="I98" s="277">
        <f t="shared" si="3"/>
        <v>99.814248805774724</v>
      </c>
      <c r="J98" s="2"/>
      <c r="K98" s="48"/>
      <c r="L98" s="48"/>
      <c r="M98" s="48"/>
      <c r="N98" s="48"/>
      <c r="O98" s="48"/>
      <c r="P98" s="49"/>
      <c r="Q98" s="49"/>
      <c r="R98" s="50"/>
      <c r="S98" s="51"/>
      <c r="T98" s="51"/>
    </row>
    <row r="99" spans="1:20" ht="12.75" customHeight="1">
      <c r="A99" s="239"/>
      <c r="B99" s="238" t="s">
        <v>573</v>
      </c>
      <c r="C99" s="252">
        <v>8945914574</v>
      </c>
      <c r="D99" s="252">
        <v>8945914574</v>
      </c>
      <c r="E99" s="252">
        <v>1708749922</v>
      </c>
      <c r="F99" s="252">
        <v>1708749922</v>
      </c>
      <c r="G99" s="11"/>
      <c r="H99" s="277">
        <f t="shared" si="2"/>
        <v>19.100896927478306</v>
      </c>
      <c r="I99" s="277">
        <f t="shared" si="3"/>
        <v>100</v>
      </c>
      <c r="J99" s="2"/>
      <c r="K99" s="48"/>
      <c r="L99" s="48"/>
      <c r="M99" s="48"/>
      <c r="N99" s="48"/>
      <c r="O99" s="48"/>
      <c r="P99" s="49"/>
      <c r="Q99" s="49"/>
      <c r="R99" s="50"/>
      <c r="S99" s="51"/>
      <c r="T99" s="51"/>
    </row>
    <row r="100" spans="1:20" ht="12.75" customHeight="1">
      <c r="A100" s="239"/>
      <c r="B100" s="238" t="s">
        <v>574</v>
      </c>
      <c r="C100" s="252">
        <v>12433398539</v>
      </c>
      <c r="D100" s="252">
        <v>12433398539</v>
      </c>
      <c r="E100" s="252">
        <v>3145516505</v>
      </c>
      <c r="F100" s="252">
        <v>3145516505</v>
      </c>
      <c r="G100" s="11"/>
      <c r="H100" s="277">
        <f t="shared" si="2"/>
        <v>25.298927683637086</v>
      </c>
      <c r="I100" s="277">
        <f t="shared" si="3"/>
        <v>100</v>
      </c>
      <c r="J100" s="2"/>
      <c r="K100" s="48"/>
      <c r="L100" s="48"/>
      <c r="M100" s="48"/>
      <c r="N100" s="48"/>
      <c r="O100" s="48"/>
      <c r="P100" s="49"/>
      <c r="Q100" s="49"/>
      <c r="R100" s="50"/>
      <c r="S100" s="51"/>
      <c r="T100" s="51"/>
    </row>
    <row r="101" spans="1:20" ht="12.75" customHeight="1">
      <c r="A101" s="239"/>
      <c r="B101" s="238" t="s">
        <v>575</v>
      </c>
      <c r="C101" s="252">
        <v>10749607402</v>
      </c>
      <c r="D101" s="252">
        <v>10749607402</v>
      </c>
      <c r="E101" s="252">
        <v>3086655693</v>
      </c>
      <c r="F101" s="252">
        <v>3086655693</v>
      </c>
      <c r="G101" s="11"/>
      <c r="H101" s="277">
        <f t="shared" si="2"/>
        <v>28.714124875162579</v>
      </c>
      <c r="I101" s="277">
        <f t="shared" si="3"/>
        <v>100</v>
      </c>
      <c r="J101" s="2"/>
      <c r="K101" s="48"/>
      <c r="L101" s="48"/>
      <c r="M101" s="48"/>
      <c r="N101" s="48"/>
      <c r="O101" s="48"/>
      <c r="P101" s="49"/>
      <c r="Q101" s="49"/>
      <c r="R101" s="50"/>
      <c r="S101" s="51"/>
      <c r="T101" s="51"/>
    </row>
    <row r="102" spans="1:20" ht="12.75" customHeight="1">
      <c r="A102" s="239"/>
      <c r="B102" s="238" t="s">
        <v>649</v>
      </c>
      <c r="C102" s="252">
        <v>310938920856</v>
      </c>
      <c r="D102" s="252">
        <v>310938920855.99994</v>
      </c>
      <c r="E102" s="252">
        <v>81897603271.520004</v>
      </c>
      <c r="F102" s="252">
        <v>71996230680.130035</v>
      </c>
      <c r="G102" s="11"/>
      <c r="H102" s="277">
        <f t="shared" si="2"/>
        <v>23.154460844569687</v>
      </c>
      <c r="I102" s="277">
        <f t="shared" si="3"/>
        <v>87.910058175251649</v>
      </c>
      <c r="J102" s="2"/>
      <c r="K102" s="48"/>
      <c r="L102" s="48"/>
      <c r="M102" s="48"/>
      <c r="N102" s="48"/>
      <c r="O102" s="48"/>
      <c r="P102" s="49"/>
      <c r="Q102" s="49"/>
      <c r="R102" s="50"/>
      <c r="S102" s="51"/>
      <c r="T102" s="51"/>
    </row>
    <row r="103" spans="1:20" ht="12.75" customHeight="1">
      <c r="A103" s="329" t="s">
        <v>34</v>
      </c>
      <c r="B103" s="329"/>
      <c r="C103" s="255">
        <f>C104</f>
        <v>4736680.8499999996</v>
      </c>
      <c r="D103" s="255">
        <f>D104</f>
        <v>4791411.4799999995</v>
      </c>
      <c r="E103" s="255">
        <f>E104</f>
        <v>1307518.1800000002</v>
      </c>
      <c r="F103" s="255">
        <f>F104</f>
        <v>637142.18999999994</v>
      </c>
      <c r="G103" s="256"/>
      <c r="H103" s="276">
        <f t="shared" si="2"/>
        <v>13.297588667963872</v>
      </c>
      <c r="I103" s="276">
        <f t="shared" si="3"/>
        <v>48.729126657344054</v>
      </c>
      <c r="J103" s="2"/>
      <c r="K103" s="48"/>
      <c r="L103" s="48"/>
      <c r="M103" s="48"/>
      <c r="N103" s="48"/>
      <c r="O103" s="48"/>
      <c r="P103" s="49"/>
      <c r="Q103" s="49"/>
      <c r="R103" s="50"/>
      <c r="S103" s="51"/>
      <c r="T103" s="51"/>
    </row>
    <row r="104" spans="1:20" ht="12.75" customHeight="1">
      <c r="A104" s="239"/>
      <c r="B104" s="238" t="s">
        <v>748</v>
      </c>
      <c r="C104" s="252">
        <v>4736680.8499999996</v>
      </c>
      <c r="D104" s="252">
        <v>4791411.4799999995</v>
      </c>
      <c r="E104" s="252">
        <v>1307518.1800000002</v>
      </c>
      <c r="F104" s="252">
        <v>637142.18999999994</v>
      </c>
      <c r="G104" s="11"/>
      <c r="H104" s="277">
        <f t="shared" si="2"/>
        <v>13.297588667963872</v>
      </c>
      <c r="I104" s="277">
        <f t="shared" si="3"/>
        <v>48.729126657344054</v>
      </c>
      <c r="J104" s="2"/>
      <c r="K104" s="48"/>
      <c r="L104" s="48"/>
      <c r="M104" s="48"/>
      <c r="N104" s="48"/>
      <c r="O104" s="48"/>
      <c r="P104" s="49"/>
      <c r="Q104" s="49"/>
      <c r="R104" s="50"/>
      <c r="S104" s="51"/>
      <c r="T104" s="51"/>
    </row>
    <row r="105" spans="1:20" ht="12.75" customHeight="1">
      <c r="A105" s="329" t="s">
        <v>648</v>
      </c>
      <c r="B105" s="329"/>
      <c r="C105" s="255">
        <f>C106</f>
        <v>5000000</v>
      </c>
      <c r="D105" s="255">
        <f>D106</f>
        <v>5000000</v>
      </c>
      <c r="E105" s="255">
        <f>E106</f>
        <v>0</v>
      </c>
      <c r="F105" s="255">
        <f>F106</f>
        <v>0</v>
      </c>
      <c r="G105" s="256"/>
      <c r="H105" s="276">
        <f t="shared" si="2"/>
        <v>0</v>
      </c>
      <c r="I105" s="276" t="str">
        <f t="shared" si="3"/>
        <v>n.a.</v>
      </c>
      <c r="J105" s="2"/>
      <c r="K105" s="48"/>
      <c r="L105" s="48"/>
      <c r="M105" s="48"/>
      <c r="N105" s="48"/>
      <c r="O105" s="48"/>
      <c r="P105" s="49"/>
      <c r="Q105" s="49"/>
      <c r="R105" s="50"/>
      <c r="S105" s="51"/>
      <c r="T105" s="51"/>
    </row>
    <row r="106" spans="1:20" ht="12.75" customHeight="1">
      <c r="A106" s="239"/>
      <c r="B106" s="238" t="s">
        <v>647</v>
      </c>
      <c r="C106" s="252">
        <v>5000000</v>
      </c>
      <c r="D106" s="252">
        <v>5000000</v>
      </c>
      <c r="E106" s="252">
        <v>0</v>
      </c>
      <c r="F106" s="252">
        <v>0</v>
      </c>
      <c r="G106" s="11"/>
      <c r="H106" s="277">
        <f t="shared" si="2"/>
        <v>0</v>
      </c>
      <c r="I106" s="277" t="str">
        <f t="shared" si="3"/>
        <v>n.a.</v>
      </c>
      <c r="J106" s="2"/>
      <c r="K106" s="48"/>
      <c r="L106" s="48"/>
      <c r="M106" s="48"/>
      <c r="N106" s="48"/>
      <c r="O106" s="48"/>
      <c r="P106" s="49"/>
      <c r="Q106" s="49"/>
      <c r="R106" s="50"/>
      <c r="S106" s="51"/>
      <c r="T106" s="51"/>
    </row>
    <row r="107" spans="1:20" ht="12.75" customHeight="1">
      <c r="A107" s="329" t="s">
        <v>100</v>
      </c>
      <c r="B107" s="329"/>
      <c r="C107" s="255">
        <f>SUM(C108:C109)</f>
        <v>1087341204.1500006</v>
      </c>
      <c r="D107" s="255">
        <f>SUM(D108:D109)</f>
        <v>1087341204.152</v>
      </c>
      <c r="E107" s="255">
        <f>SUM(E108:E109)</f>
        <v>143493576.83778</v>
      </c>
      <c r="F107" s="255">
        <f>SUM(F108:F109)</f>
        <v>142342073.17160997</v>
      </c>
      <c r="G107" s="256"/>
      <c r="H107" s="276">
        <f t="shared" si="2"/>
        <v>13.090837781928835</v>
      </c>
      <c r="I107" s="276">
        <f t="shared" si="3"/>
        <v>99.197522501322965</v>
      </c>
      <c r="J107" s="2"/>
      <c r="K107" s="48"/>
      <c r="L107" s="48"/>
      <c r="M107" s="48"/>
      <c r="N107" s="48"/>
      <c r="O107" s="48"/>
      <c r="P107" s="49"/>
      <c r="Q107" s="49"/>
      <c r="R107" s="50"/>
      <c r="S107" s="51"/>
      <c r="T107" s="51"/>
    </row>
    <row r="108" spans="1:20" ht="12.75" customHeight="1">
      <c r="A108" s="239"/>
      <c r="B108" s="238" t="s">
        <v>413</v>
      </c>
      <c r="C108" s="252">
        <v>5000000</v>
      </c>
      <c r="D108" s="252">
        <v>5000000</v>
      </c>
      <c r="E108" s="252">
        <v>0</v>
      </c>
      <c r="F108" s="252">
        <v>0</v>
      </c>
      <c r="G108" s="11"/>
      <c r="H108" s="277">
        <f t="shared" si="2"/>
        <v>0</v>
      </c>
      <c r="I108" s="277" t="str">
        <f t="shared" si="3"/>
        <v>n.a.</v>
      </c>
      <c r="J108" s="2"/>
      <c r="K108" s="48"/>
      <c r="L108" s="48"/>
      <c r="M108" s="48"/>
      <c r="N108" s="48"/>
      <c r="O108" s="48"/>
      <c r="P108" s="49"/>
      <c r="Q108" s="49"/>
      <c r="R108" s="50"/>
      <c r="S108" s="51"/>
      <c r="T108" s="51"/>
    </row>
    <row r="109" spans="1:20" ht="12.75" customHeight="1">
      <c r="A109" s="239"/>
      <c r="B109" s="238" t="s">
        <v>62</v>
      </c>
      <c r="C109" s="252">
        <v>1082341204.1500006</v>
      </c>
      <c r="D109" s="252">
        <v>1082341204.152</v>
      </c>
      <c r="E109" s="252">
        <v>143493576.83778</v>
      </c>
      <c r="F109" s="252">
        <v>142342073.17160997</v>
      </c>
      <c r="G109" s="11"/>
      <c r="H109" s="277">
        <f t="shared" si="2"/>
        <v>13.151312416599081</v>
      </c>
      <c r="I109" s="277">
        <f t="shared" si="3"/>
        <v>99.197522501322965</v>
      </c>
      <c r="J109" s="2"/>
      <c r="K109" s="48"/>
      <c r="L109" s="48"/>
      <c r="M109" s="48"/>
      <c r="N109" s="48"/>
      <c r="O109" s="48"/>
      <c r="P109" s="49"/>
      <c r="Q109" s="49"/>
      <c r="R109" s="50"/>
      <c r="S109" s="51"/>
      <c r="T109" s="51"/>
    </row>
    <row r="110" spans="1:20" ht="12.75" customHeight="1">
      <c r="A110" s="329" t="s">
        <v>646</v>
      </c>
      <c r="B110" s="329"/>
      <c r="C110" s="255">
        <f>SUM(C111:C114)</f>
        <v>81073089228.699997</v>
      </c>
      <c r="D110" s="255">
        <f>SUM(D111:D114)</f>
        <v>85304797410.323608</v>
      </c>
      <c r="E110" s="255">
        <f>SUM(E111:E114)</f>
        <v>17135960749.633598</v>
      </c>
      <c r="F110" s="255">
        <f>SUM(F111:F114)</f>
        <v>15134279758.026695</v>
      </c>
      <c r="G110" s="256"/>
      <c r="H110" s="276">
        <f t="shared" si="2"/>
        <v>17.741416916131307</v>
      </c>
      <c r="I110" s="276">
        <f t="shared" si="3"/>
        <v>88.318828335028115</v>
      </c>
      <c r="J110" s="2"/>
      <c r="K110" s="48"/>
      <c r="L110" s="48"/>
      <c r="M110" s="48"/>
      <c r="N110" s="48"/>
      <c r="O110" s="48"/>
      <c r="P110" s="49"/>
      <c r="Q110" s="49"/>
      <c r="R110" s="50"/>
      <c r="S110" s="51"/>
      <c r="T110" s="51"/>
    </row>
    <row r="111" spans="1:20" ht="12.75" customHeight="1">
      <c r="A111" s="239"/>
      <c r="B111" s="238" t="s">
        <v>716</v>
      </c>
      <c r="C111" s="252">
        <v>2263154560.9700003</v>
      </c>
      <c r="D111" s="252">
        <v>2520321116.8400002</v>
      </c>
      <c r="E111" s="252">
        <v>476827949.68000001</v>
      </c>
      <c r="F111" s="252">
        <v>659541388.7019999</v>
      </c>
      <c r="G111" s="11"/>
      <c r="H111" s="277">
        <f t="shared" si="2"/>
        <v>26.168942691276513</v>
      </c>
      <c r="I111" s="277">
        <f t="shared" si="3"/>
        <v>138.318525402007</v>
      </c>
      <c r="J111" s="2"/>
      <c r="K111" s="48"/>
      <c r="L111" s="48"/>
      <c r="M111" s="48"/>
      <c r="N111" s="48"/>
      <c r="O111" s="48"/>
      <c r="P111" s="49"/>
      <c r="Q111" s="49"/>
      <c r="R111" s="50"/>
      <c r="S111" s="51"/>
      <c r="T111" s="51"/>
    </row>
    <row r="112" spans="1:20" s="2" customFormat="1" ht="11.25" customHeight="1">
      <c r="A112" s="239"/>
      <c r="B112" s="238" t="s">
        <v>644</v>
      </c>
      <c r="C112" s="252">
        <v>68144100482.860001</v>
      </c>
      <c r="D112" s="252">
        <v>72070861886.663605</v>
      </c>
      <c r="E112" s="252">
        <v>14111726906.703598</v>
      </c>
      <c r="F112" s="252">
        <v>12042743829.098396</v>
      </c>
      <c r="G112" s="11"/>
      <c r="H112" s="277">
        <f t="shared" si="2"/>
        <v>16.709587638949621</v>
      </c>
      <c r="I112" s="277">
        <f t="shared" si="3"/>
        <v>85.338555009717794</v>
      </c>
      <c r="K112" s="48"/>
      <c r="L112" s="48"/>
      <c r="M112" s="48"/>
      <c r="N112" s="48"/>
      <c r="O112" s="48"/>
      <c r="P112" s="49"/>
      <c r="Q112" s="49"/>
      <c r="R112" s="50"/>
      <c r="S112" s="51"/>
      <c r="T112" s="51"/>
    </row>
    <row r="113" spans="1:20" s="2" customFormat="1">
      <c r="A113" s="239"/>
      <c r="B113" s="238" t="s">
        <v>87</v>
      </c>
      <c r="C113" s="252">
        <v>414771981.86999995</v>
      </c>
      <c r="D113" s="252">
        <v>409065683.81999999</v>
      </c>
      <c r="E113" s="252">
        <v>110747430.25</v>
      </c>
      <c r="F113" s="252">
        <v>106123182.17629999</v>
      </c>
      <c r="G113" s="11"/>
      <c r="H113" s="277">
        <f t="shared" si="2"/>
        <v>25.942821990171407</v>
      </c>
      <c r="I113" s="277">
        <f t="shared" si="3"/>
        <v>95.824509820894903</v>
      </c>
      <c r="K113" s="48"/>
      <c r="L113" s="48"/>
      <c r="M113" s="48"/>
      <c r="N113" s="48"/>
      <c r="O113" s="48"/>
      <c r="P113" s="49"/>
      <c r="Q113" s="49"/>
      <c r="R113" s="50"/>
      <c r="S113" s="51"/>
      <c r="T113" s="51"/>
    </row>
    <row r="114" spans="1:20" s="2" customFormat="1">
      <c r="A114" s="239"/>
      <c r="B114" s="238" t="s">
        <v>407</v>
      </c>
      <c r="C114" s="252">
        <v>10251062203</v>
      </c>
      <c r="D114" s="252">
        <v>10304548723</v>
      </c>
      <c r="E114" s="252">
        <v>2436658463</v>
      </c>
      <c r="F114" s="252">
        <v>2325871358.0500002</v>
      </c>
      <c r="G114" s="11"/>
      <c r="H114" s="277">
        <f t="shared" si="2"/>
        <v>22.57130729906298</v>
      </c>
      <c r="I114" s="277">
        <f t="shared" si="3"/>
        <v>95.453318278606872</v>
      </c>
      <c r="K114" s="48"/>
      <c r="L114" s="48"/>
      <c r="M114" s="48"/>
      <c r="N114" s="48"/>
      <c r="O114" s="48"/>
      <c r="P114" s="49"/>
      <c r="Q114" s="49"/>
      <c r="R114" s="50"/>
      <c r="S114" s="51"/>
      <c r="T114" s="51"/>
    </row>
    <row r="115" spans="1:20" s="2" customFormat="1" ht="12" customHeight="1">
      <c r="A115" s="329" t="s">
        <v>607</v>
      </c>
      <c r="B115" s="329"/>
      <c r="C115" s="255">
        <f>SUM(C116:C118)</f>
        <v>3948821059.0000043</v>
      </c>
      <c r="D115" s="255">
        <f>SUM(D116:D118)</f>
        <v>3944317053.9899988</v>
      </c>
      <c r="E115" s="255">
        <f>SUM(E116:E118)</f>
        <v>1240956467.2300005</v>
      </c>
      <c r="F115" s="255">
        <f>SUM(F116:F118)</f>
        <v>1163756345.5399992</v>
      </c>
      <c r="G115" s="256"/>
      <c r="H115" s="276">
        <f t="shared" si="2"/>
        <v>29.504634886355412</v>
      </c>
      <c r="I115" s="276">
        <f t="shared" si="3"/>
        <v>93.778982282728791</v>
      </c>
      <c r="K115" s="48"/>
      <c r="L115" s="48"/>
      <c r="M115" s="48"/>
      <c r="N115" s="48"/>
      <c r="O115" s="48"/>
      <c r="P115" s="49"/>
      <c r="Q115" s="49"/>
      <c r="R115" s="50"/>
      <c r="S115" s="51"/>
      <c r="T115" s="51"/>
    </row>
    <row r="116" spans="1:20" s="2" customFormat="1">
      <c r="A116" s="239"/>
      <c r="B116" s="238" t="s">
        <v>645</v>
      </c>
      <c r="C116" s="252">
        <v>2121143632.0000045</v>
      </c>
      <c r="D116" s="252">
        <v>2057454857.6099987</v>
      </c>
      <c r="E116" s="252">
        <v>584497924.06000042</v>
      </c>
      <c r="F116" s="252">
        <v>510371297.82999927</v>
      </c>
      <c r="G116" s="11"/>
      <c r="H116" s="277">
        <f t="shared" si="2"/>
        <v>24.805953624803312</v>
      </c>
      <c r="I116" s="277">
        <f t="shared" si="3"/>
        <v>87.317897433217937</v>
      </c>
      <c r="K116" s="48"/>
      <c r="L116" s="48"/>
      <c r="M116" s="48"/>
      <c r="N116" s="48"/>
      <c r="O116" s="48"/>
      <c r="P116" s="49"/>
      <c r="Q116" s="49"/>
      <c r="R116" s="50"/>
      <c r="S116" s="51"/>
      <c r="T116" s="51"/>
    </row>
    <row r="117" spans="1:20" s="2" customFormat="1">
      <c r="A117" s="239"/>
      <c r="B117" s="238" t="s">
        <v>644</v>
      </c>
      <c r="C117" s="252">
        <v>1574283019</v>
      </c>
      <c r="D117" s="252">
        <v>1634190861</v>
      </c>
      <c r="E117" s="252">
        <v>590298843</v>
      </c>
      <c r="F117" s="252">
        <v>590298843</v>
      </c>
      <c r="G117" s="11"/>
      <c r="H117" s="277">
        <f t="shared" si="2"/>
        <v>36.121780942942131</v>
      </c>
      <c r="I117" s="277">
        <f t="shared" si="3"/>
        <v>100</v>
      </c>
      <c r="K117" s="48"/>
      <c r="L117" s="48"/>
      <c r="M117" s="48"/>
      <c r="N117" s="48"/>
      <c r="O117" s="48"/>
      <c r="P117" s="49"/>
      <c r="Q117" s="49"/>
      <c r="R117" s="50"/>
      <c r="S117" s="51"/>
      <c r="T117" s="51"/>
    </row>
    <row r="118" spans="1:20" s="2" customFormat="1">
      <c r="A118" s="248"/>
      <c r="B118" s="247" t="s">
        <v>87</v>
      </c>
      <c r="C118" s="253">
        <v>253394407.99999967</v>
      </c>
      <c r="D118" s="253">
        <v>252671335.38000003</v>
      </c>
      <c r="E118" s="253">
        <v>66159700.169999965</v>
      </c>
      <c r="F118" s="253">
        <v>63086204.710000008</v>
      </c>
      <c r="G118" s="246"/>
      <c r="H118" s="280">
        <f t="shared" si="2"/>
        <v>24.967693551436206</v>
      </c>
      <c r="I118" s="280">
        <f t="shared" si="3"/>
        <v>95.354429581599547</v>
      </c>
      <c r="K118" s="48"/>
      <c r="L118" s="48"/>
      <c r="M118" s="48"/>
      <c r="N118" s="48"/>
      <c r="O118" s="48"/>
      <c r="P118" s="49"/>
      <c r="Q118" s="49"/>
      <c r="R118" s="50"/>
      <c r="S118" s="51"/>
      <c r="T118" s="51"/>
    </row>
    <row r="119" spans="1:20" ht="234.75" customHeight="1">
      <c r="A119" s="345" t="s">
        <v>749</v>
      </c>
      <c r="B119" s="346"/>
      <c r="C119" s="346"/>
      <c r="D119" s="346"/>
      <c r="E119" s="346"/>
      <c r="F119" s="346"/>
      <c r="G119" s="346"/>
      <c r="H119" s="346"/>
      <c r="I119" s="346"/>
      <c r="J119" s="236"/>
    </row>
    <row r="120" spans="1:20" ht="12.75" customHeight="1">
      <c r="A120" s="260"/>
      <c r="B120" s="274"/>
      <c r="C120" s="274"/>
      <c r="D120" s="274"/>
      <c r="E120" s="274"/>
      <c r="F120" s="274"/>
      <c r="G120" s="274"/>
      <c r="H120" s="274"/>
      <c r="I120" s="274"/>
      <c r="J120" s="274"/>
    </row>
    <row r="121" spans="1:20" ht="12.75" customHeight="1">
      <c r="A121" s="260"/>
      <c r="B121" s="274"/>
      <c r="C121" s="274"/>
      <c r="D121" s="274"/>
      <c r="E121" s="274"/>
      <c r="F121" s="274"/>
      <c r="G121" s="274"/>
      <c r="H121" s="274"/>
      <c r="I121" s="274"/>
      <c r="J121" s="274"/>
      <c r="K121" s="237"/>
    </row>
    <row r="122" spans="1:20" ht="12.75" customHeight="1">
      <c r="A122" s="260"/>
      <c r="B122" s="274"/>
      <c r="C122" s="274"/>
      <c r="D122" s="274"/>
      <c r="E122" s="274"/>
      <c r="F122" s="274"/>
      <c r="G122" s="274"/>
      <c r="H122" s="274"/>
      <c r="I122" s="274"/>
      <c r="J122" s="274"/>
      <c r="K122" s="237"/>
    </row>
    <row r="123" spans="1:20" ht="12.75" customHeight="1">
      <c r="A123" s="260"/>
      <c r="B123" s="274"/>
      <c r="C123" s="274"/>
      <c r="D123" s="274"/>
      <c r="E123" s="274"/>
      <c r="F123" s="274"/>
      <c r="G123" s="274"/>
      <c r="H123" s="274"/>
      <c r="I123" s="274"/>
      <c r="J123" s="274"/>
    </row>
    <row r="124" spans="1:20" ht="12.75" customHeight="1">
      <c r="A124" s="260"/>
      <c r="B124" s="274"/>
      <c r="C124" s="274"/>
      <c r="D124" s="274"/>
      <c r="E124" s="274"/>
      <c r="F124" s="274"/>
      <c r="G124" s="274"/>
      <c r="H124" s="274"/>
      <c r="I124" s="274"/>
      <c r="J124" s="274"/>
    </row>
    <row r="125" spans="1:20" ht="12.75" customHeight="1">
      <c r="A125" s="260"/>
      <c r="B125" s="274"/>
      <c r="C125" s="274"/>
      <c r="D125" s="274"/>
      <c r="E125" s="274"/>
      <c r="F125" s="274"/>
      <c r="G125" s="274"/>
      <c r="H125" s="274"/>
      <c r="I125" s="274"/>
      <c r="J125" s="274"/>
    </row>
    <row r="126" spans="1:20" ht="12.75" customHeight="1">
      <c r="A126" s="260"/>
      <c r="B126" s="274"/>
      <c r="C126" s="274"/>
      <c r="D126" s="274"/>
      <c r="E126" s="274"/>
      <c r="F126" s="274"/>
      <c r="G126" s="274"/>
      <c r="H126" s="274"/>
      <c r="I126" s="274"/>
      <c r="J126" s="274"/>
    </row>
    <row r="127" spans="1:20" ht="12.75" customHeight="1">
      <c r="A127" s="260"/>
      <c r="B127" s="274"/>
      <c r="C127" s="274"/>
      <c r="D127" s="274"/>
      <c r="E127" s="274"/>
      <c r="F127" s="274"/>
      <c r="G127" s="274"/>
      <c r="H127" s="274"/>
      <c r="I127" s="274"/>
      <c r="J127" s="274"/>
    </row>
    <row r="128" spans="1:20" ht="12.75" customHeight="1">
      <c r="A128" s="260"/>
      <c r="B128" s="274"/>
      <c r="C128" s="274"/>
      <c r="D128" s="274"/>
      <c r="E128" s="274"/>
      <c r="F128" s="274"/>
      <c r="G128" s="274"/>
      <c r="H128" s="274"/>
      <c r="I128" s="274"/>
      <c r="J128" s="274"/>
    </row>
    <row r="129" spans="1:16384" ht="12.75" customHeight="1">
      <c r="A129" s="260"/>
      <c r="B129" s="274"/>
      <c r="C129" s="274"/>
      <c r="D129" s="274"/>
      <c r="E129" s="274"/>
      <c r="F129" s="274"/>
      <c r="G129" s="274"/>
      <c r="H129" s="274"/>
      <c r="I129" s="274"/>
      <c r="J129" s="274"/>
    </row>
    <row r="130" spans="1:16384" ht="12.75" customHeight="1">
      <c r="A130" s="260"/>
      <c r="B130" s="274"/>
      <c r="C130" s="274"/>
      <c r="D130" s="274"/>
      <c r="E130" s="274"/>
      <c r="F130" s="274"/>
      <c r="G130" s="274"/>
      <c r="H130" s="274"/>
      <c r="I130" s="274"/>
      <c r="J130" s="274"/>
    </row>
    <row r="131" spans="1:16384" ht="12.75" customHeight="1">
      <c r="A131" s="260"/>
      <c r="B131" s="274"/>
      <c r="C131" s="274"/>
      <c r="D131" s="274"/>
      <c r="E131" s="274"/>
      <c r="F131" s="274"/>
      <c r="G131" s="274"/>
      <c r="H131" s="274"/>
      <c r="I131" s="274"/>
      <c r="J131" s="274"/>
    </row>
    <row r="132" spans="1:16384" ht="12.75" customHeight="1">
      <c r="A132" s="260"/>
      <c r="B132" s="274"/>
      <c r="C132" s="274"/>
      <c r="D132" s="274"/>
      <c r="E132" s="274"/>
      <c r="F132" s="274"/>
      <c r="G132" s="274"/>
      <c r="H132" s="274"/>
      <c r="I132" s="274"/>
      <c r="J132" s="274"/>
      <c r="K132" s="349"/>
      <c r="L132" s="350"/>
      <c r="M132" s="350"/>
      <c r="N132" s="350"/>
      <c r="O132" s="350"/>
      <c r="P132" s="350"/>
      <c r="Q132" s="350"/>
      <c r="R132" s="350"/>
      <c r="S132" s="350"/>
      <c r="T132" s="350"/>
      <c r="U132" s="349"/>
      <c r="V132" s="350"/>
      <c r="W132" s="350"/>
      <c r="X132" s="350"/>
      <c r="Y132" s="350"/>
      <c r="Z132" s="350"/>
      <c r="AA132" s="350"/>
      <c r="AB132" s="350"/>
      <c r="AC132" s="350"/>
      <c r="AD132" s="350"/>
      <c r="AE132" s="349"/>
      <c r="AF132" s="350"/>
      <c r="AG132" s="350"/>
      <c r="AH132" s="350"/>
      <c r="AI132" s="350"/>
      <c r="AJ132" s="350"/>
      <c r="AK132" s="350"/>
      <c r="AL132" s="350"/>
      <c r="AM132" s="350"/>
      <c r="AN132" s="350"/>
      <c r="AO132" s="349"/>
      <c r="AP132" s="350"/>
      <c r="AQ132" s="350"/>
      <c r="AR132" s="350"/>
      <c r="AS132" s="350"/>
      <c r="AT132" s="350"/>
      <c r="AU132" s="350"/>
      <c r="AV132" s="350"/>
      <c r="AW132" s="350"/>
      <c r="AX132" s="350"/>
      <c r="AY132" s="349"/>
      <c r="AZ132" s="350"/>
      <c r="BA132" s="350"/>
      <c r="BB132" s="350"/>
      <c r="BC132" s="350"/>
      <c r="BD132" s="350"/>
      <c r="BE132" s="350"/>
      <c r="BF132" s="350"/>
      <c r="BG132" s="350"/>
      <c r="BH132" s="350"/>
      <c r="BI132" s="349"/>
      <c r="BJ132" s="350"/>
      <c r="BK132" s="350"/>
      <c r="BL132" s="350"/>
      <c r="BM132" s="350"/>
      <c r="BN132" s="350"/>
      <c r="BO132" s="350"/>
      <c r="BP132" s="350"/>
      <c r="BQ132" s="350"/>
      <c r="BR132" s="350"/>
      <c r="BS132" s="349"/>
      <c r="BT132" s="350"/>
      <c r="BU132" s="350"/>
      <c r="BV132" s="350"/>
      <c r="BW132" s="350"/>
      <c r="BX132" s="350"/>
      <c r="BY132" s="350"/>
      <c r="BZ132" s="350"/>
      <c r="CA132" s="350"/>
      <c r="CB132" s="350"/>
      <c r="CC132" s="349"/>
      <c r="CD132" s="350"/>
      <c r="CE132" s="350"/>
      <c r="CF132" s="350"/>
      <c r="CG132" s="350"/>
      <c r="CH132" s="350"/>
      <c r="CI132" s="350"/>
      <c r="CJ132" s="350"/>
      <c r="CK132" s="350"/>
      <c r="CL132" s="350"/>
      <c r="CM132" s="349"/>
      <c r="CN132" s="350"/>
      <c r="CO132" s="350"/>
      <c r="CP132" s="350"/>
      <c r="CQ132" s="350"/>
      <c r="CR132" s="350"/>
      <c r="CS132" s="350"/>
      <c r="CT132" s="350"/>
      <c r="CU132" s="350"/>
      <c r="CV132" s="350"/>
      <c r="CW132" s="349"/>
      <c r="CX132" s="350"/>
      <c r="CY132" s="350"/>
      <c r="CZ132" s="350"/>
      <c r="DA132" s="350"/>
      <c r="DB132" s="350"/>
      <c r="DC132" s="350"/>
      <c r="DD132" s="350"/>
      <c r="DE132" s="350"/>
      <c r="DF132" s="350"/>
      <c r="DG132" s="349"/>
      <c r="DH132" s="350"/>
      <c r="DI132" s="350"/>
      <c r="DJ132" s="350"/>
      <c r="DK132" s="350"/>
      <c r="DL132" s="350"/>
      <c r="DM132" s="350"/>
      <c r="DN132" s="350"/>
      <c r="DO132" s="350"/>
      <c r="DP132" s="350"/>
      <c r="DQ132" s="349"/>
      <c r="DR132" s="350"/>
      <c r="DS132" s="350"/>
      <c r="DT132" s="350"/>
      <c r="DU132" s="350"/>
      <c r="DV132" s="350"/>
      <c r="DW132" s="350"/>
      <c r="DX132" s="350"/>
      <c r="DY132" s="350"/>
      <c r="DZ132" s="350"/>
      <c r="EA132" s="349"/>
      <c r="EB132" s="350"/>
      <c r="EC132" s="350"/>
      <c r="ED132" s="350"/>
      <c r="EE132" s="350"/>
      <c r="EF132" s="350"/>
      <c r="EG132" s="350"/>
      <c r="EH132" s="350"/>
      <c r="EI132" s="350"/>
      <c r="EJ132" s="350"/>
      <c r="EK132" s="349"/>
      <c r="EL132" s="350"/>
      <c r="EM132" s="350"/>
      <c r="EN132" s="350"/>
      <c r="EO132" s="350"/>
      <c r="EP132" s="350"/>
      <c r="EQ132" s="350"/>
      <c r="ER132" s="350"/>
      <c r="ES132" s="350"/>
      <c r="ET132" s="350"/>
      <c r="EU132" s="349"/>
      <c r="EV132" s="350"/>
      <c r="EW132" s="350"/>
      <c r="EX132" s="350"/>
      <c r="EY132" s="350"/>
      <c r="EZ132" s="350"/>
      <c r="FA132" s="350"/>
      <c r="FB132" s="350"/>
      <c r="FC132" s="350"/>
      <c r="FD132" s="350"/>
      <c r="FE132" s="349"/>
      <c r="FF132" s="350"/>
      <c r="FG132" s="350"/>
      <c r="FH132" s="350"/>
      <c r="FI132" s="350"/>
      <c r="FJ132" s="350"/>
      <c r="FK132" s="350"/>
      <c r="FL132" s="350"/>
      <c r="FM132" s="350"/>
      <c r="FN132" s="350"/>
      <c r="FO132" s="349"/>
      <c r="FP132" s="350"/>
      <c r="FQ132" s="350"/>
      <c r="FR132" s="350"/>
      <c r="FS132" s="350"/>
      <c r="FT132" s="350"/>
      <c r="FU132" s="350"/>
      <c r="FV132" s="350"/>
      <c r="FW132" s="350"/>
      <c r="FX132" s="350"/>
      <c r="FY132" s="349"/>
      <c r="FZ132" s="350"/>
      <c r="GA132" s="350"/>
      <c r="GB132" s="350"/>
      <c r="GC132" s="350"/>
      <c r="GD132" s="350"/>
      <c r="GE132" s="350"/>
      <c r="GF132" s="350"/>
      <c r="GG132" s="350"/>
      <c r="GH132" s="350"/>
      <c r="GI132" s="349"/>
      <c r="GJ132" s="350"/>
      <c r="GK132" s="350"/>
      <c r="GL132" s="350"/>
      <c r="GM132" s="350"/>
      <c r="GN132" s="350"/>
      <c r="GO132" s="350"/>
      <c r="GP132" s="350"/>
      <c r="GQ132" s="350"/>
      <c r="GR132" s="350"/>
      <c r="GS132" s="349"/>
      <c r="GT132" s="350"/>
      <c r="GU132" s="350"/>
      <c r="GV132" s="350"/>
      <c r="GW132" s="350"/>
      <c r="GX132" s="350"/>
      <c r="GY132" s="350"/>
      <c r="GZ132" s="350"/>
      <c r="HA132" s="350"/>
      <c r="HB132" s="350"/>
      <c r="HC132" s="349"/>
      <c r="HD132" s="350"/>
      <c r="HE132" s="350"/>
      <c r="HF132" s="350"/>
      <c r="HG132" s="350"/>
      <c r="HH132" s="350"/>
      <c r="HI132" s="350"/>
      <c r="HJ132" s="350"/>
      <c r="HK132" s="350"/>
      <c r="HL132" s="350"/>
      <c r="HM132" s="349"/>
      <c r="HN132" s="350"/>
      <c r="HO132" s="350"/>
      <c r="HP132" s="350"/>
      <c r="HQ132" s="350"/>
      <c r="HR132" s="350"/>
      <c r="HS132" s="350"/>
      <c r="HT132" s="350"/>
      <c r="HU132" s="350"/>
      <c r="HV132" s="350"/>
      <c r="HW132" s="349"/>
      <c r="HX132" s="350"/>
      <c r="HY132" s="350"/>
      <c r="HZ132" s="350"/>
      <c r="IA132" s="350"/>
      <c r="IB132" s="350"/>
      <c r="IC132" s="350"/>
      <c r="ID132" s="350"/>
      <c r="IE132" s="350"/>
      <c r="IF132" s="350"/>
      <c r="IG132" s="349"/>
      <c r="IH132" s="350"/>
      <c r="II132" s="350"/>
      <c r="IJ132" s="350"/>
      <c r="IK132" s="350"/>
      <c r="IL132" s="350"/>
      <c r="IM132" s="350"/>
      <c r="IN132" s="350"/>
      <c r="IO132" s="350"/>
      <c r="IP132" s="350"/>
      <c r="IQ132" s="349"/>
      <c r="IR132" s="350"/>
      <c r="IS132" s="350"/>
      <c r="IT132" s="350"/>
      <c r="IU132" s="350"/>
      <c r="IV132" s="350"/>
      <c r="IW132" s="350"/>
      <c r="IX132" s="350"/>
      <c r="IY132" s="350"/>
      <c r="IZ132" s="350"/>
      <c r="JA132" s="349"/>
      <c r="JB132" s="350"/>
      <c r="JC132" s="350"/>
      <c r="JD132" s="350"/>
      <c r="JE132" s="350"/>
      <c r="JF132" s="350"/>
      <c r="JG132" s="350"/>
      <c r="JH132" s="350"/>
      <c r="JI132" s="350"/>
      <c r="JJ132" s="350"/>
      <c r="JK132" s="349"/>
      <c r="JL132" s="350"/>
      <c r="JM132" s="350"/>
      <c r="JN132" s="350"/>
      <c r="JO132" s="350"/>
      <c r="JP132" s="350"/>
      <c r="JQ132" s="350"/>
      <c r="JR132" s="350"/>
      <c r="JS132" s="350"/>
      <c r="JT132" s="350"/>
      <c r="JU132" s="349"/>
      <c r="JV132" s="350"/>
      <c r="JW132" s="350"/>
      <c r="JX132" s="350"/>
      <c r="JY132" s="350"/>
      <c r="JZ132" s="350"/>
      <c r="KA132" s="350"/>
      <c r="KB132" s="350"/>
      <c r="KC132" s="350"/>
      <c r="KD132" s="350"/>
      <c r="KE132" s="349"/>
      <c r="KF132" s="350"/>
      <c r="KG132" s="350"/>
      <c r="KH132" s="350"/>
      <c r="KI132" s="350"/>
      <c r="KJ132" s="350"/>
      <c r="KK132" s="350"/>
      <c r="KL132" s="350"/>
      <c r="KM132" s="350"/>
      <c r="KN132" s="350"/>
      <c r="KO132" s="349"/>
      <c r="KP132" s="350"/>
      <c r="KQ132" s="350"/>
      <c r="KR132" s="350"/>
      <c r="KS132" s="350"/>
      <c r="KT132" s="350"/>
      <c r="KU132" s="350"/>
      <c r="KV132" s="350"/>
      <c r="KW132" s="350"/>
      <c r="KX132" s="350"/>
      <c r="KY132" s="349"/>
      <c r="KZ132" s="350"/>
      <c r="LA132" s="350"/>
      <c r="LB132" s="350"/>
      <c r="LC132" s="350"/>
      <c r="LD132" s="350"/>
      <c r="LE132" s="350"/>
      <c r="LF132" s="350"/>
      <c r="LG132" s="350"/>
      <c r="LH132" s="350"/>
      <c r="LI132" s="349"/>
      <c r="LJ132" s="350"/>
      <c r="LK132" s="350"/>
      <c r="LL132" s="350"/>
      <c r="LM132" s="350"/>
      <c r="LN132" s="350"/>
      <c r="LO132" s="350"/>
      <c r="LP132" s="350"/>
      <c r="LQ132" s="350"/>
      <c r="LR132" s="350"/>
      <c r="LS132" s="349"/>
      <c r="LT132" s="350"/>
      <c r="LU132" s="350"/>
      <c r="LV132" s="350"/>
      <c r="LW132" s="350"/>
      <c r="LX132" s="350"/>
      <c r="LY132" s="350"/>
      <c r="LZ132" s="350"/>
      <c r="MA132" s="350"/>
      <c r="MB132" s="350"/>
      <c r="MC132" s="349"/>
      <c r="MD132" s="350"/>
      <c r="ME132" s="350"/>
      <c r="MF132" s="350"/>
      <c r="MG132" s="350"/>
      <c r="MH132" s="350"/>
      <c r="MI132" s="350"/>
      <c r="MJ132" s="350"/>
      <c r="MK132" s="350"/>
      <c r="ML132" s="350"/>
      <c r="MM132" s="349"/>
      <c r="MN132" s="350"/>
      <c r="MO132" s="350"/>
      <c r="MP132" s="350"/>
      <c r="MQ132" s="350"/>
      <c r="MR132" s="350"/>
      <c r="MS132" s="350"/>
      <c r="MT132" s="350"/>
      <c r="MU132" s="350"/>
      <c r="MV132" s="350"/>
      <c r="MW132" s="349"/>
      <c r="MX132" s="350"/>
      <c r="MY132" s="350"/>
      <c r="MZ132" s="350"/>
      <c r="NA132" s="350"/>
      <c r="NB132" s="350"/>
      <c r="NC132" s="350"/>
      <c r="ND132" s="350"/>
      <c r="NE132" s="350"/>
      <c r="NF132" s="350"/>
      <c r="NG132" s="349"/>
      <c r="NH132" s="350"/>
      <c r="NI132" s="350"/>
      <c r="NJ132" s="350"/>
      <c r="NK132" s="350"/>
      <c r="NL132" s="350"/>
      <c r="NM132" s="350"/>
      <c r="NN132" s="350"/>
      <c r="NO132" s="350"/>
      <c r="NP132" s="350"/>
      <c r="NQ132" s="349"/>
      <c r="NR132" s="350"/>
      <c r="NS132" s="350"/>
      <c r="NT132" s="350"/>
      <c r="NU132" s="350"/>
      <c r="NV132" s="350"/>
      <c r="NW132" s="350"/>
      <c r="NX132" s="350"/>
      <c r="NY132" s="350"/>
      <c r="NZ132" s="350"/>
      <c r="OA132" s="349"/>
      <c r="OB132" s="350"/>
      <c r="OC132" s="350"/>
      <c r="OD132" s="350"/>
      <c r="OE132" s="350"/>
      <c r="OF132" s="350"/>
      <c r="OG132" s="350"/>
      <c r="OH132" s="350"/>
      <c r="OI132" s="350"/>
      <c r="OJ132" s="350"/>
      <c r="OK132" s="349"/>
      <c r="OL132" s="350"/>
      <c r="OM132" s="350"/>
      <c r="ON132" s="350"/>
      <c r="OO132" s="350"/>
      <c r="OP132" s="350"/>
      <c r="OQ132" s="350"/>
      <c r="OR132" s="350"/>
      <c r="OS132" s="350"/>
      <c r="OT132" s="350"/>
      <c r="OU132" s="349"/>
      <c r="OV132" s="350"/>
      <c r="OW132" s="350"/>
      <c r="OX132" s="350"/>
      <c r="OY132" s="350"/>
      <c r="OZ132" s="350"/>
      <c r="PA132" s="350"/>
      <c r="PB132" s="350"/>
      <c r="PC132" s="350"/>
      <c r="PD132" s="350"/>
      <c r="PE132" s="349"/>
      <c r="PF132" s="350"/>
      <c r="PG132" s="350"/>
      <c r="PH132" s="350"/>
      <c r="PI132" s="350"/>
      <c r="PJ132" s="350"/>
      <c r="PK132" s="350"/>
      <c r="PL132" s="350"/>
      <c r="PM132" s="350"/>
      <c r="PN132" s="350"/>
      <c r="PO132" s="349"/>
      <c r="PP132" s="350"/>
      <c r="PQ132" s="350"/>
      <c r="PR132" s="350"/>
      <c r="PS132" s="350"/>
      <c r="PT132" s="350"/>
      <c r="PU132" s="350"/>
      <c r="PV132" s="350"/>
      <c r="PW132" s="350"/>
      <c r="PX132" s="350"/>
      <c r="PY132" s="349"/>
      <c r="PZ132" s="350"/>
      <c r="QA132" s="350"/>
      <c r="QB132" s="350"/>
      <c r="QC132" s="350"/>
      <c r="QD132" s="350"/>
      <c r="QE132" s="350"/>
      <c r="QF132" s="350"/>
      <c r="QG132" s="350"/>
      <c r="QH132" s="350"/>
      <c r="QI132" s="349"/>
      <c r="QJ132" s="350"/>
      <c r="QK132" s="350"/>
      <c r="QL132" s="350"/>
      <c r="QM132" s="350"/>
      <c r="QN132" s="350"/>
      <c r="QO132" s="350"/>
      <c r="QP132" s="350"/>
      <c r="QQ132" s="350"/>
      <c r="QR132" s="350"/>
      <c r="QS132" s="349"/>
      <c r="QT132" s="350"/>
      <c r="QU132" s="350"/>
      <c r="QV132" s="350"/>
      <c r="QW132" s="350"/>
      <c r="QX132" s="350"/>
      <c r="QY132" s="350"/>
      <c r="QZ132" s="350"/>
      <c r="RA132" s="350"/>
      <c r="RB132" s="350"/>
      <c r="RC132" s="349"/>
      <c r="RD132" s="350"/>
      <c r="RE132" s="350"/>
      <c r="RF132" s="350"/>
      <c r="RG132" s="350"/>
      <c r="RH132" s="350"/>
      <c r="RI132" s="350"/>
      <c r="RJ132" s="350"/>
      <c r="RK132" s="350"/>
      <c r="RL132" s="350"/>
      <c r="RM132" s="349"/>
      <c r="RN132" s="350"/>
      <c r="RO132" s="350"/>
      <c r="RP132" s="350"/>
      <c r="RQ132" s="350"/>
      <c r="RR132" s="350"/>
      <c r="RS132" s="350"/>
      <c r="RT132" s="350"/>
      <c r="RU132" s="350"/>
      <c r="RV132" s="350"/>
      <c r="RW132" s="349"/>
      <c r="RX132" s="350"/>
      <c r="RY132" s="350"/>
      <c r="RZ132" s="350"/>
      <c r="SA132" s="350"/>
      <c r="SB132" s="350"/>
      <c r="SC132" s="350"/>
      <c r="SD132" s="350"/>
      <c r="SE132" s="350"/>
      <c r="SF132" s="350"/>
      <c r="SG132" s="349"/>
      <c r="SH132" s="350"/>
      <c r="SI132" s="350"/>
      <c r="SJ132" s="350"/>
      <c r="SK132" s="350"/>
      <c r="SL132" s="350"/>
      <c r="SM132" s="350"/>
      <c r="SN132" s="350"/>
      <c r="SO132" s="350"/>
      <c r="SP132" s="350"/>
      <c r="SQ132" s="349"/>
      <c r="SR132" s="350"/>
      <c r="SS132" s="350"/>
      <c r="ST132" s="350"/>
      <c r="SU132" s="350"/>
      <c r="SV132" s="350"/>
      <c r="SW132" s="350"/>
      <c r="SX132" s="350"/>
      <c r="SY132" s="350"/>
      <c r="SZ132" s="350"/>
      <c r="TA132" s="349"/>
      <c r="TB132" s="350"/>
      <c r="TC132" s="350"/>
      <c r="TD132" s="350"/>
      <c r="TE132" s="350"/>
      <c r="TF132" s="350"/>
      <c r="TG132" s="350"/>
      <c r="TH132" s="350"/>
      <c r="TI132" s="350"/>
      <c r="TJ132" s="350"/>
      <c r="TK132" s="349"/>
      <c r="TL132" s="350"/>
      <c r="TM132" s="350"/>
      <c r="TN132" s="350"/>
      <c r="TO132" s="350"/>
      <c r="TP132" s="350"/>
      <c r="TQ132" s="350"/>
      <c r="TR132" s="350"/>
      <c r="TS132" s="350"/>
      <c r="TT132" s="350"/>
      <c r="TU132" s="349"/>
      <c r="TV132" s="350"/>
      <c r="TW132" s="350"/>
      <c r="TX132" s="350"/>
      <c r="TY132" s="350"/>
      <c r="TZ132" s="350"/>
      <c r="UA132" s="350"/>
      <c r="UB132" s="350"/>
      <c r="UC132" s="350"/>
      <c r="UD132" s="350"/>
      <c r="UE132" s="349"/>
      <c r="UF132" s="350"/>
      <c r="UG132" s="350"/>
      <c r="UH132" s="350"/>
      <c r="UI132" s="350"/>
      <c r="UJ132" s="350"/>
      <c r="UK132" s="350"/>
      <c r="UL132" s="350"/>
      <c r="UM132" s="350"/>
      <c r="UN132" s="350"/>
      <c r="UO132" s="349"/>
      <c r="UP132" s="350"/>
      <c r="UQ132" s="350"/>
      <c r="UR132" s="350"/>
      <c r="US132" s="350"/>
      <c r="UT132" s="350"/>
      <c r="UU132" s="350"/>
      <c r="UV132" s="350"/>
      <c r="UW132" s="350"/>
      <c r="UX132" s="350"/>
      <c r="UY132" s="349"/>
      <c r="UZ132" s="350"/>
      <c r="VA132" s="350"/>
      <c r="VB132" s="350"/>
      <c r="VC132" s="350"/>
      <c r="VD132" s="350"/>
      <c r="VE132" s="350"/>
      <c r="VF132" s="350"/>
      <c r="VG132" s="350"/>
      <c r="VH132" s="350"/>
      <c r="VI132" s="349"/>
      <c r="VJ132" s="350"/>
      <c r="VK132" s="350"/>
      <c r="VL132" s="350"/>
      <c r="VM132" s="350"/>
      <c r="VN132" s="350"/>
      <c r="VO132" s="350"/>
      <c r="VP132" s="350"/>
      <c r="VQ132" s="350"/>
      <c r="VR132" s="350"/>
      <c r="VS132" s="349"/>
      <c r="VT132" s="350"/>
      <c r="VU132" s="350"/>
      <c r="VV132" s="350"/>
      <c r="VW132" s="350"/>
      <c r="VX132" s="350"/>
      <c r="VY132" s="350"/>
      <c r="VZ132" s="350"/>
      <c r="WA132" s="350"/>
      <c r="WB132" s="350"/>
      <c r="WC132" s="349"/>
      <c r="WD132" s="350"/>
      <c r="WE132" s="350"/>
      <c r="WF132" s="350"/>
      <c r="WG132" s="350"/>
      <c r="WH132" s="350"/>
      <c r="WI132" s="350"/>
      <c r="WJ132" s="350"/>
      <c r="WK132" s="350"/>
      <c r="WL132" s="350"/>
      <c r="WM132" s="349"/>
      <c r="WN132" s="350"/>
      <c r="WO132" s="350"/>
      <c r="WP132" s="350"/>
      <c r="WQ132" s="350"/>
      <c r="WR132" s="350"/>
      <c r="WS132" s="350"/>
      <c r="WT132" s="350"/>
      <c r="WU132" s="350"/>
      <c r="WV132" s="350"/>
      <c r="WW132" s="349"/>
      <c r="WX132" s="350"/>
      <c r="WY132" s="350"/>
      <c r="WZ132" s="350"/>
      <c r="XA132" s="350"/>
      <c r="XB132" s="350"/>
      <c r="XC132" s="350"/>
      <c r="XD132" s="350"/>
      <c r="XE132" s="350"/>
      <c r="XF132" s="350"/>
      <c r="XG132" s="349"/>
      <c r="XH132" s="350"/>
      <c r="XI132" s="350"/>
      <c r="XJ132" s="350"/>
      <c r="XK132" s="350"/>
      <c r="XL132" s="350"/>
      <c r="XM132" s="350"/>
      <c r="XN132" s="350"/>
      <c r="XO132" s="350"/>
      <c r="XP132" s="350"/>
      <c r="XQ132" s="349"/>
      <c r="XR132" s="350"/>
      <c r="XS132" s="350"/>
      <c r="XT132" s="350"/>
      <c r="XU132" s="350"/>
      <c r="XV132" s="350"/>
      <c r="XW132" s="350"/>
      <c r="XX132" s="350"/>
      <c r="XY132" s="350"/>
      <c r="XZ132" s="350"/>
      <c r="YA132" s="349"/>
      <c r="YB132" s="350"/>
      <c r="YC132" s="350"/>
      <c r="YD132" s="350"/>
      <c r="YE132" s="350"/>
      <c r="YF132" s="350"/>
      <c r="YG132" s="350"/>
      <c r="YH132" s="350"/>
      <c r="YI132" s="350"/>
      <c r="YJ132" s="350"/>
      <c r="YK132" s="349"/>
      <c r="YL132" s="350"/>
      <c r="YM132" s="350"/>
      <c r="YN132" s="350"/>
      <c r="YO132" s="350"/>
      <c r="YP132" s="350"/>
      <c r="YQ132" s="350"/>
      <c r="YR132" s="350"/>
      <c r="YS132" s="350"/>
      <c r="YT132" s="350"/>
      <c r="YU132" s="349"/>
      <c r="YV132" s="350"/>
      <c r="YW132" s="350"/>
      <c r="YX132" s="350"/>
      <c r="YY132" s="350"/>
      <c r="YZ132" s="350"/>
      <c r="ZA132" s="350"/>
      <c r="ZB132" s="350"/>
      <c r="ZC132" s="350"/>
      <c r="ZD132" s="350"/>
      <c r="ZE132" s="349"/>
      <c r="ZF132" s="350"/>
      <c r="ZG132" s="350"/>
      <c r="ZH132" s="350"/>
      <c r="ZI132" s="350"/>
      <c r="ZJ132" s="350"/>
      <c r="ZK132" s="350"/>
      <c r="ZL132" s="350"/>
      <c r="ZM132" s="350"/>
      <c r="ZN132" s="350"/>
      <c r="ZO132" s="349"/>
      <c r="ZP132" s="350"/>
      <c r="ZQ132" s="350"/>
      <c r="ZR132" s="350"/>
      <c r="ZS132" s="350"/>
      <c r="ZT132" s="350"/>
      <c r="ZU132" s="350"/>
      <c r="ZV132" s="350"/>
      <c r="ZW132" s="350"/>
      <c r="ZX132" s="350"/>
      <c r="ZY132" s="349"/>
      <c r="ZZ132" s="350"/>
      <c r="AAA132" s="350"/>
      <c r="AAB132" s="350"/>
      <c r="AAC132" s="350"/>
      <c r="AAD132" s="350"/>
      <c r="AAE132" s="350"/>
      <c r="AAF132" s="350"/>
      <c r="AAG132" s="350"/>
      <c r="AAH132" s="350"/>
      <c r="AAI132" s="349"/>
      <c r="AAJ132" s="350"/>
      <c r="AAK132" s="350"/>
      <c r="AAL132" s="350"/>
      <c r="AAM132" s="350"/>
      <c r="AAN132" s="350"/>
      <c r="AAO132" s="350"/>
      <c r="AAP132" s="350"/>
      <c r="AAQ132" s="350"/>
      <c r="AAR132" s="350"/>
      <c r="AAS132" s="349"/>
      <c r="AAT132" s="350"/>
      <c r="AAU132" s="350"/>
      <c r="AAV132" s="350"/>
      <c r="AAW132" s="350"/>
      <c r="AAX132" s="350"/>
      <c r="AAY132" s="350"/>
      <c r="AAZ132" s="350"/>
      <c r="ABA132" s="350"/>
      <c r="ABB132" s="350"/>
      <c r="ABC132" s="349"/>
      <c r="ABD132" s="350"/>
      <c r="ABE132" s="350"/>
      <c r="ABF132" s="350"/>
      <c r="ABG132" s="350"/>
      <c r="ABH132" s="350"/>
      <c r="ABI132" s="350"/>
      <c r="ABJ132" s="350"/>
      <c r="ABK132" s="350"/>
      <c r="ABL132" s="350"/>
      <c r="ABM132" s="349"/>
      <c r="ABN132" s="350"/>
      <c r="ABO132" s="350"/>
      <c r="ABP132" s="350"/>
      <c r="ABQ132" s="350"/>
      <c r="ABR132" s="350"/>
      <c r="ABS132" s="350"/>
      <c r="ABT132" s="350"/>
      <c r="ABU132" s="350"/>
      <c r="ABV132" s="350"/>
      <c r="ABW132" s="349"/>
      <c r="ABX132" s="350"/>
      <c r="ABY132" s="350"/>
      <c r="ABZ132" s="350"/>
      <c r="ACA132" s="350"/>
      <c r="ACB132" s="350"/>
      <c r="ACC132" s="350"/>
      <c r="ACD132" s="350"/>
      <c r="ACE132" s="350"/>
      <c r="ACF132" s="350"/>
      <c r="ACG132" s="349"/>
      <c r="ACH132" s="350"/>
      <c r="ACI132" s="350"/>
      <c r="ACJ132" s="350"/>
      <c r="ACK132" s="350"/>
      <c r="ACL132" s="350"/>
      <c r="ACM132" s="350"/>
      <c r="ACN132" s="350"/>
      <c r="ACO132" s="350"/>
      <c r="ACP132" s="350"/>
      <c r="ACQ132" s="349"/>
      <c r="ACR132" s="350"/>
      <c r="ACS132" s="350"/>
      <c r="ACT132" s="350"/>
      <c r="ACU132" s="350"/>
      <c r="ACV132" s="350"/>
      <c r="ACW132" s="350"/>
      <c r="ACX132" s="350"/>
      <c r="ACY132" s="350"/>
      <c r="ACZ132" s="350"/>
      <c r="ADA132" s="349"/>
      <c r="ADB132" s="350"/>
      <c r="ADC132" s="350"/>
      <c r="ADD132" s="350"/>
      <c r="ADE132" s="350"/>
      <c r="ADF132" s="350"/>
      <c r="ADG132" s="350"/>
      <c r="ADH132" s="350"/>
      <c r="ADI132" s="350"/>
      <c r="ADJ132" s="350"/>
      <c r="ADK132" s="349"/>
      <c r="ADL132" s="350"/>
      <c r="ADM132" s="350"/>
      <c r="ADN132" s="350"/>
      <c r="ADO132" s="350"/>
      <c r="ADP132" s="350"/>
      <c r="ADQ132" s="350"/>
      <c r="ADR132" s="350"/>
      <c r="ADS132" s="350"/>
      <c r="ADT132" s="350"/>
      <c r="ADU132" s="349"/>
      <c r="ADV132" s="350"/>
      <c r="ADW132" s="350"/>
      <c r="ADX132" s="350"/>
      <c r="ADY132" s="350"/>
      <c r="ADZ132" s="350"/>
      <c r="AEA132" s="350"/>
      <c r="AEB132" s="350"/>
      <c r="AEC132" s="350"/>
      <c r="AED132" s="350"/>
      <c r="AEE132" s="349"/>
      <c r="AEF132" s="350"/>
      <c r="AEG132" s="350"/>
      <c r="AEH132" s="350"/>
      <c r="AEI132" s="350"/>
      <c r="AEJ132" s="350"/>
      <c r="AEK132" s="350"/>
      <c r="AEL132" s="350"/>
      <c r="AEM132" s="350"/>
      <c r="AEN132" s="350"/>
      <c r="AEO132" s="349"/>
      <c r="AEP132" s="350"/>
      <c r="AEQ132" s="350"/>
      <c r="AER132" s="350"/>
      <c r="AES132" s="350"/>
      <c r="AET132" s="350"/>
      <c r="AEU132" s="350"/>
      <c r="AEV132" s="350"/>
      <c r="AEW132" s="350"/>
      <c r="AEX132" s="350"/>
      <c r="AEY132" s="349"/>
      <c r="AEZ132" s="350"/>
      <c r="AFA132" s="350"/>
      <c r="AFB132" s="350"/>
      <c r="AFC132" s="350"/>
      <c r="AFD132" s="350"/>
      <c r="AFE132" s="350"/>
      <c r="AFF132" s="350"/>
      <c r="AFG132" s="350"/>
      <c r="AFH132" s="350"/>
      <c r="AFI132" s="349"/>
      <c r="AFJ132" s="350"/>
      <c r="AFK132" s="350"/>
      <c r="AFL132" s="350"/>
      <c r="AFM132" s="350"/>
      <c r="AFN132" s="350"/>
      <c r="AFO132" s="350"/>
      <c r="AFP132" s="350"/>
      <c r="AFQ132" s="350"/>
      <c r="AFR132" s="350"/>
      <c r="AFS132" s="349"/>
      <c r="AFT132" s="350"/>
      <c r="AFU132" s="350"/>
      <c r="AFV132" s="350"/>
      <c r="AFW132" s="350"/>
      <c r="AFX132" s="350"/>
      <c r="AFY132" s="350"/>
      <c r="AFZ132" s="350"/>
      <c r="AGA132" s="350"/>
      <c r="AGB132" s="350"/>
      <c r="AGC132" s="349"/>
      <c r="AGD132" s="350"/>
      <c r="AGE132" s="350"/>
      <c r="AGF132" s="350"/>
      <c r="AGG132" s="350"/>
      <c r="AGH132" s="350"/>
      <c r="AGI132" s="350"/>
      <c r="AGJ132" s="350"/>
      <c r="AGK132" s="350"/>
      <c r="AGL132" s="350"/>
      <c r="AGM132" s="349"/>
      <c r="AGN132" s="350"/>
      <c r="AGO132" s="350"/>
      <c r="AGP132" s="350"/>
      <c r="AGQ132" s="350"/>
      <c r="AGR132" s="350"/>
      <c r="AGS132" s="350"/>
      <c r="AGT132" s="350"/>
      <c r="AGU132" s="350"/>
      <c r="AGV132" s="350"/>
      <c r="AGW132" s="349"/>
      <c r="AGX132" s="350"/>
      <c r="AGY132" s="350"/>
      <c r="AGZ132" s="350"/>
      <c r="AHA132" s="350"/>
      <c r="AHB132" s="350"/>
      <c r="AHC132" s="350"/>
      <c r="AHD132" s="350"/>
      <c r="AHE132" s="350"/>
      <c r="AHF132" s="350"/>
      <c r="AHG132" s="349"/>
      <c r="AHH132" s="350"/>
      <c r="AHI132" s="350"/>
      <c r="AHJ132" s="350"/>
      <c r="AHK132" s="350"/>
      <c r="AHL132" s="350"/>
      <c r="AHM132" s="350"/>
      <c r="AHN132" s="350"/>
      <c r="AHO132" s="350"/>
      <c r="AHP132" s="350"/>
      <c r="AHQ132" s="349"/>
      <c r="AHR132" s="350"/>
      <c r="AHS132" s="350"/>
      <c r="AHT132" s="350"/>
      <c r="AHU132" s="350"/>
      <c r="AHV132" s="350"/>
      <c r="AHW132" s="350"/>
      <c r="AHX132" s="350"/>
      <c r="AHY132" s="350"/>
      <c r="AHZ132" s="350"/>
      <c r="AIA132" s="349"/>
      <c r="AIB132" s="350"/>
      <c r="AIC132" s="350"/>
      <c r="AID132" s="350"/>
      <c r="AIE132" s="350"/>
      <c r="AIF132" s="350"/>
      <c r="AIG132" s="350"/>
      <c r="AIH132" s="350"/>
      <c r="AII132" s="350"/>
      <c r="AIJ132" s="350"/>
      <c r="AIK132" s="349"/>
      <c r="AIL132" s="350"/>
      <c r="AIM132" s="350"/>
      <c r="AIN132" s="350"/>
      <c r="AIO132" s="350"/>
      <c r="AIP132" s="350"/>
      <c r="AIQ132" s="350"/>
      <c r="AIR132" s="350"/>
      <c r="AIS132" s="350"/>
      <c r="AIT132" s="350"/>
      <c r="AIU132" s="349"/>
      <c r="AIV132" s="350"/>
      <c r="AIW132" s="350"/>
      <c r="AIX132" s="350"/>
      <c r="AIY132" s="350"/>
      <c r="AIZ132" s="350"/>
      <c r="AJA132" s="350"/>
      <c r="AJB132" s="350"/>
      <c r="AJC132" s="350"/>
      <c r="AJD132" s="350"/>
      <c r="AJE132" s="349"/>
      <c r="AJF132" s="350"/>
      <c r="AJG132" s="350"/>
      <c r="AJH132" s="350"/>
      <c r="AJI132" s="350"/>
      <c r="AJJ132" s="350"/>
      <c r="AJK132" s="350"/>
      <c r="AJL132" s="350"/>
      <c r="AJM132" s="350"/>
      <c r="AJN132" s="350"/>
      <c r="AJO132" s="349"/>
      <c r="AJP132" s="350"/>
      <c r="AJQ132" s="350"/>
      <c r="AJR132" s="350"/>
      <c r="AJS132" s="350"/>
      <c r="AJT132" s="350"/>
      <c r="AJU132" s="350"/>
      <c r="AJV132" s="350"/>
      <c r="AJW132" s="350"/>
      <c r="AJX132" s="350"/>
      <c r="AJY132" s="349"/>
      <c r="AJZ132" s="350"/>
      <c r="AKA132" s="350"/>
      <c r="AKB132" s="350"/>
      <c r="AKC132" s="350"/>
      <c r="AKD132" s="350"/>
      <c r="AKE132" s="350"/>
      <c r="AKF132" s="350"/>
      <c r="AKG132" s="350"/>
      <c r="AKH132" s="350"/>
      <c r="AKI132" s="349"/>
      <c r="AKJ132" s="350"/>
      <c r="AKK132" s="350"/>
      <c r="AKL132" s="350"/>
      <c r="AKM132" s="350"/>
      <c r="AKN132" s="350"/>
      <c r="AKO132" s="350"/>
      <c r="AKP132" s="350"/>
      <c r="AKQ132" s="350"/>
      <c r="AKR132" s="350"/>
      <c r="AKS132" s="349"/>
      <c r="AKT132" s="350"/>
      <c r="AKU132" s="350"/>
      <c r="AKV132" s="350"/>
      <c r="AKW132" s="350"/>
      <c r="AKX132" s="350"/>
      <c r="AKY132" s="350"/>
      <c r="AKZ132" s="350"/>
      <c r="ALA132" s="350"/>
      <c r="ALB132" s="350"/>
      <c r="ALC132" s="349"/>
      <c r="ALD132" s="350"/>
      <c r="ALE132" s="350"/>
      <c r="ALF132" s="350"/>
      <c r="ALG132" s="350"/>
      <c r="ALH132" s="350"/>
      <c r="ALI132" s="350"/>
      <c r="ALJ132" s="350"/>
      <c r="ALK132" s="350"/>
      <c r="ALL132" s="350"/>
      <c r="ALM132" s="349"/>
      <c r="ALN132" s="350"/>
      <c r="ALO132" s="350"/>
      <c r="ALP132" s="350"/>
      <c r="ALQ132" s="350"/>
      <c r="ALR132" s="350"/>
      <c r="ALS132" s="350"/>
      <c r="ALT132" s="350"/>
      <c r="ALU132" s="350"/>
      <c r="ALV132" s="350"/>
      <c r="ALW132" s="349"/>
      <c r="ALX132" s="350"/>
      <c r="ALY132" s="350"/>
      <c r="ALZ132" s="350"/>
      <c r="AMA132" s="350"/>
      <c r="AMB132" s="350"/>
      <c r="AMC132" s="350"/>
      <c r="AMD132" s="350"/>
      <c r="AME132" s="350"/>
      <c r="AMF132" s="350"/>
      <c r="AMG132" s="349"/>
      <c r="AMH132" s="350"/>
      <c r="AMI132" s="350"/>
      <c r="AMJ132" s="350"/>
      <c r="AMK132" s="350"/>
      <c r="AML132" s="350"/>
      <c r="AMM132" s="350"/>
      <c r="AMN132" s="350"/>
      <c r="AMO132" s="350"/>
      <c r="AMP132" s="350"/>
      <c r="AMQ132" s="349"/>
      <c r="AMR132" s="350"/>
      <c r="AMS132" s="350"/>
      <c r="AMT132" s="350"/>
      <c r="AMU132" s="350"/>
      <c r="AMV132" s="350"/>
      <c r="AMW132" s="350"/>
      <c r="AMX132" s="350"/>
      <c r="AMY132" s="350"/>
      <c r="AMZ132" s="350"/>
      <c r="ANA132" s="349"/>
      <c r="ANB132" s="350"/>
      <c r="ANC132" s="350"/>
      <c r="AND132" s="350"/>
      <c r="ANE132" s="350"/>
      <c r="ANF132" s="350"/>
      <c r="ANG132" s="350"/>
      <c r="ANH132" s="350"/>
      <c r="ANI132" s="350"/>
      <c r="ANJ132" s="350"/>
      <c r="ANK132" s="349"/>
      <c r="ANL132" s="350"/>
      <c r="ANM132" s="350"/>
      <c r="ANN132" s="350"/>
      <c r="ANO132" s="350"/>
      <c r="ANP132" s="350"/>
      <c r="ANQ132" s="350"/>
      <c r="ANR132" s="350"/>
      <c r="ANS132" s="350"/>
      <c r="ANT132" s="350"/>
      <c r="ANU132" s="349"/>
      <c r="ANV132" s="350"/>
      <c r="ANW132" s="350"/>
      <c r="ANX132" s="350"/>
      <c r="ANY132" s="350"/>
      <c r="ANZ132" s="350"/>
      <c r="AOA132" s="350"/>
      <c r="AOB132" s="350"/>
      <c r="AOC132" s="350"/>
      <c r="AOD132" s="350"/>
      <c r="AOE132" s="349"/>
      <c r="AOF132" s="350"/>
      <c r="AOG132" s="350"/>
      <c r="AOH132" s="350"/>
      <c r="AOI132" s="350"/>
      <c r="AOJ132" s="350"/>
      <c r="AOK132" s="350"/>
      <c r="AOL132" s="350"/>
      <c r="AOM132" s="350"/>
      <c r="AON132" s="350"/>
      <c r="AOO132" s="349"/>
      <c r="AOP132" s="350"/>
      <c r="AOQ132" s="350"/>
      <c r="AOR132" s="350"/>
      <c r="AOS132" s="350"/>
      <c r="AOT132" s="350"/>
      <c r="AOU132" s="350"/>
      <c r="AOV132" s="350"/>
      <c r="AOW132" s="350"/>
      <c r="AOX132" s="350"/>
      <c r="AOY132" s="349"/>
      <c r="AOZ132" s="350"/>
      <c r="APA132" s="350"/>
      <c r="APB132" s="350"/>
      <c r="APC132" s="350"/>
      <c r="APD132" s="350"/>
      <c r="APE132" s="350"/>
      <c r="APF132" s="350"/>
      <c r="APG132" s="350"/>
      <c r="APH132" s="350"/>
      <c r="API132" s="349"/>
      <c r="APJ132" s="350"/>
      <c r="APK132" s="350"/>
      <c r="APL132" s="350"/>
      <c r="APM132" s="350"/>
      <c r="APN132" s="350"/>
      <c r="APO132" s="350"/>
      <c r="APP132" s="350"/>
      <c r="APQ132" s="350"/>
      <c r="APR132" s="350"/>
      <c r="APS132" s="349"/>
      <c r="APT132" s="350"/>
      <c r="APU132" s="350"/>
      <c r="APV132" s="350"/>
      <c r="APW132" s="350"/>
      <c r="APX132" s="350"/>
      <c r="APY132" s="350"/>
      <c r="APZ132" s="350"/>
      <c r="AQA132" s="350"/>
      <c r="AQB132" s="350"/>
      <c r="AQC132" s="349"/>
      <c r="AQD132" s="350"/>
      <c r="AQE132" s="350"/>
      <c r="AQF132" s="350"/>
      <c r="AQG132" s="350"/>
      <c r="AQH132" s="350"/>
      <c r="AQI132" s="350"/>
      <c r="AQJ132" s="350"/>
      <c r="AQK132" s="350"/>
      <c r="AQL132" s="350"/>
      <c r="AQM132" s="349"/>
      <c r="AQN132" s="350"/>
      <c r="AQO132" s="350"/>
      <c r="AQP132" s="350"/>
      <c r="AQQ132" s="350"/>
      <c r="AQR132" s="350"/>
      <c r="AQS132" s="350"/>
      <c r="AQT132" s="350"/>
      <c r="AQU132" s="350"/>
      <c r="AQV132" s="350"/>
      <c r="AQW132" s="349"/>
      <c r="AQX132" s="350"/>
      <c r="AQY132" s="350"/>
      <c r="AQZ132" s="350"/>
      <c r="ARA132" s="350"/>
      <c r="ARB132" s="350"/>
      <c r="ARC132" s="350"/>
      <c r="ARD132" s="350"/>
      <c r="ARE132" s="350"/>
      <c r="ARF132" s="350"/>
      <c r="ARG132" s="349"/>
      <c r="ARH132" s="350"/>
      <c r="ARI132" s="350"/>
      <c r="ARJ132" s="350"/>
      <c r="ARK132" s="350"/>
      <c r="ARL132" s="350"/>
      <c r="ARM132" s="350"/>
      <c r="ARN132" s="350"/>
      <c r="ARO132" s="350"/>
      <c r="ARP132" s="350"/>
      <c r="ARQ132" s="349"/>
      <c r="ARR132" s="350"/>
      <c r="ARS132" s="350"/>
      <c r="ART132" s="350"/>
      <c r="ARU132" s="350"/>
      <c r="ARV132" s="350"/>
      <c r="ARW132" s="350"/>
      <c r="ARX132" s="350"/>
      <c r="ARY132" s="350"/>
      <c r="ARZ132" s="350"/>
      <c r="ASA132" s="349"/>
      <c r="ASB132" s="350"/>
      <c r="ASC132" s="350"/>
      <c r="ASD132" s="350"/>
      <c r="ASE132" s="350"/>
      <c r="ASF132" s="350"/>
      <c r="ASG132" s="350"/>
      <c r="ASH132" s="350"/>
      <c r="ASI132" s="350"/>
      <c r="ASJ132" s="350"/>
      <c r="ASK132" s="349"/>
      <c r="ASL132" s="350"/>
      <c r="ASM132" s="350"/>
      <c r="ASN132" s="350"/>
      <c r="ASO132" s="350"/>
      <c r="ASP132" s="350"/>
      <c r="ASQ132" s="350"/>
      <c r="ASR132" s="350"/>
      <c r="ASS132" s="350"/>
      <c r="AST132" s="350"/>
      <c r="ASU132" s="349"/>
      <c r="ASV132" s="350"/>
      <c r="ASW132" s="350"/>
      <c r="ASX132" s="350"/>
      <c r="ASY132" s="350"/>
      <c r="ASZ132" s="350"/>
      <c r="ATA132" s="350"/>
      <c r="ATB132" s="350"/>
      <c r="ATC132" s="350"/>
      <c r="ATD132" s="350"/>
      <c r="ATE132" s="349"/>
      <c r="ATF132" s="350"/>
      <c r="ATG132" s="350"/>
      <c r="ATH132" s="350"/>
      <c r="ATI132" s="350"/>
      <c r="ATJ132" s="350"/>
      <c r="ATK132" s="350"/>
      <c r="ATL132" s="350"/>
      <c r="ATM132" s="350"/>
      <c r="ATN132" s="350"/>
      <c r="ATO132" s="349"/>
      <c r="ATP132" s="350"/>
      <c r="ATQ132" s="350"/>
      <c r="ATR132" s="350"/>
      <c r="ATS132" s="350"/>
      <c r="ATT132" s="350"/>
      <c r="ATU132" s="350"/>
      <c r="ATV132" s="350"/>
      <c r="ATW132" s="350"/>
      <c r="ATX132" s="350"/>
      <c r="ATY132" s="349"/>
      <c r="ATZ132" s="350"/>
      <c r="AUA132" s="350"/>
      <c r="AUB132" s="350"/>
      <c r="AUC132" s="350"/>
      <c r="AUD132" s="350"/>
      <c r="AUE132" s="350"/>
      <c r="AUF132" s="350"/>
      <c r="AUG132" s="350"/>
      <c r="AUH132" s="350"/>
      <c r="AUI132" s="349"/>
      <c r="AUJ132" s="350"/>
      <c r="AUK132" s="350"/>
      <c r="AUL132" s="350"/>
      <c r="AUM132" s="350"/>
      <c r="AUN132" s="350"/>
      <c r="AUO132" s="350"/>
      <c r="AUP132" s="350"/>
      <c r="AUQ132" s="350"/>
      <c r="AUR132" s="350"/>
      <c r="AUS132" s="349"/>
      <c r="AUT132" s="350"/>
      <c r="AUU132" s="350"/>
      <c r="AUV132" s="350"/>
      <c r="AUW132" s="350"/>
      <c r="AUX132" s="350"/>
      <c r="AUY132" s="350"/>
      <c r="AUZ132" s="350"/>
      <c r="AVA132" s="350"/>
      <c r="AVB132" s="350"/>
      <c r="AVC132" s="349"/>
      <c r="AVD132" s="350"/>
      <c r="AVE132" s="350"/>
      <c r="AVF132" s="350"/>
      <c r="AVG132" s="350"/>
      <c r="AVH132" s="350"/>
      <c r="AVI132" s="350"/>
      <c r="AVJ132" s="350"/>
      <c r="AVK132" s="350"/>
      <c r="AVL132" s="350"/>
      <c r="AVM132" s="349"/>
      <c r="AVN132" s="350"/>
      <c r="AVO132" s="350"/>
      <c r="AVP132" s="350"/>
      <c r="AVQ132" s="350"/>
      <c r="AVR132" s="350"/>
      <c r="AVS132" s="350"/>
      <c r="AVT132" s="350"/>
      <c r="AVU132" s="350"/>
      <c r="AVV132" s="350"/>
      <c r="AVW132" s="349"/>
      <c r="AVX132" s="350"/>
      <c r="AVY132" s="350"/>
      <c r="AVZ132" s="350"/>
      <c r="AWA132" s="350"/>
      <c r="AWB132" s="350"/>
      <c r="AWC132" s="350"/>
      <c r="AWD132" s="350"/>
      <c r="AWE132" s="350"/>
      <c r="AWF132" s="350"/>
      <c r="AWG132" s="349"/>
      <c r="AWH132" s="350"/>
      <c r="AWI132" s="350"/>
      <c r="AWJ132" s="350"/>
      <c r="AWK132" s="350"/>
      <c r="AWL132" s="350"/>
      <c r="AWM132" s="350"/>
      <c r="AWN132" s="350"/>
      <c r="AWO132" s="350"/>
      <c r="AWP132" s="350"/>
      <c r="AWQ132" s="349"/>
      <c r="AWR132" s="350"/>
      <c r="AWS132" s="350"/>
      <c r="AWT132" s="350"/>
      <c r="AWU132" s="350"/>
      <c r="AWV132" s="350"/>
      <c r="AWW132" s="350"/>
      <c r="AWX132" s="350"/>
      <c r="AWY132" s="350"/>
      <c r="AWZ132" s="350"/>
      <c r="AXA132" s="349"/>
      <c r="AXB132" s="350"/>
      <c r="AXC132" s="350"/>
      <c r="AXD132" s="350"/>
      <c r="AXE132" s="350"/>
      <c r="AXF132" s="350"/>
      <c r="AXG132" s="350"/>
      <c r="AXH132" s="350"/>
      <c r="AXI132" s="350"/>
      <c r="AXJ132" s="350"/>
      <c r="AXK132" s="349"/>
      <c r="AXL132" s="350"/>
      <c r="AXM132" s="350"/>
      <c r="AXN132" s="350"/>
      <c r="AXO132" s="350"/>
      <c r="AXP132" s="350"/>
      <c r="AXQ132" s="350"/>
      <c r="AXR132" s="350"/>
      <c r="AXS132" s="350"/>
      <c r="AXT132" s="350"/>
      <c r="AXU132" s="349"/>
      <c r="AXV132" s="350"/>
      <c r="AXW132" s="350"/>
      <c r="AXX132" s="350"/>
      <c r="AXY132" s="350"/>
      <c r="AXZ132" s="350"/>
      <c r="AYA132" s="350"/>
      <c r="AYB132" s="350"/>
      <c r="AYC132" s="350"/>
      <c r="AYD132" s="350"/>
      <c r="AYE132" s="349"/>
      <c r="AYF132" s="350"/>
      <c r="AYG132" s="350"/>
      <c r="AYH132" s="350"/>
      <c r="AYI132" s="350"/>
      <c r="AYJ132" s="350"/>
      <c r="AYK132" s="350"/>
      <c r="AYL132" s="350"/>
      <c r="AYM132" s="350"/>
      <c r="AYN132" s="350"/>
      <c r="AYO132" s="349"/>
      <c r="AYP132" s="350"/>
      <c r="AYQ132" s="350"/>
      <c r="AYR132" s="350"/>
      <c r="AYS132" s="350"/>
      <c r="AYT132" s="350"/>
      <c r="AYU132" s="350"/>
      <c r="AYV132" s="350"/>
      <c r="AYW132" s="350"/>
      <c r="AYX132" s="350"/>
      <c r="AYY132" s="349"/>
      <c r="AYZ132" s="350"/>
      <c r="AZA132" s="350"/>
      <c r="AZB132" s="350"/>
      <c r="AZC132" s="350"/>
      <c r="AZD132" s="350"/>
      <c r="AZE132" s="350"/>
      <c r="AZF132" s="350"/>
      <c r="AZG132" s="350"/>
      <c r="AZH132" s="350"/>
      <c r="AZI132" s="349"/>
      <c r="AZJ132" s="350"/>
      <c r="AZK132" s="350"/>
      <c r="AZL132" s="350"/>
      <c r="AZM132" s="350"/>
      <c r="AZN132" s="350"/>
      <c r="AZO132" s="350"/>
      <c r="AZP132" s="350"/>
      <c r="AZQ132" s="350"/>
      <c r="AZR132" s="350"/>
      <c r="AZS132" s="349"/>
      <c r="AZT132" s="350"/>
      <c r="AZU132" s="350"/>
      <c r="AZV132" s="350"/>
      <c r="AZW132" s="350"/>
      <c r="AZX132" s="350"/>
      <c r="AZY132" s="350"/>
      <c r="AZZ132" s="350"/>
      <c r="BAA132" s="350"/>
      <c r="BAB132" s="350"/>
      <c r="BAC132" s="349"/>
      <c r="BAD132" s="350"/>
      <c r="BAE132" s="350"/>
      <c r="BAF132" s="350"/>
      <c r="BAG132" s="350"/>
      <c r="BAH132" s="350"/>
      <c r="BAI132" s="350"/>
      <c r="BAJ132" s="350"/>
      <c r="BAK132" s="350"/>
      <c r="BAL132" s="350"/>
      <c r="BAM132" s="349"/>
      <c r="BAN132" s="350"/>
      <c r="BAO132" s="350"/>
      <c r="BAP132" s="350"/>
      <c r="BAQ132" s="350"/>
      <c r="BAR132" s="350"/>
      <c r="BAS132" s="350"/>
      <c r="BAT132" s="350"/>
      <c r="BAU132" s="350"/>
      <c r="BAV132" s="350"/>
      <c r="BAW132" s="349"/>
      <c r="BAX132" s="350"/>
      <c r="BAY132" s="350"/>
      <c r="BAZ132" s="350"/>
      <c r="BBA132" s="350"/>
      <c r="BBB132" s="350"/>
      <c r="BBC132" s="350"/>
      <c r="BBD132" s="350"/>
      <c r="BBE132" s="350"/>
      <c r="BBF132" s="350"/>
      <c r="BBG132" s="349"/>
      <c r="BBH132" s="350"/>
      <c r="BBI132" s="350"/>
      <c r="BBJ132" s="350"/>
      <c r="BBK132" s="350"/>
      <c r="BBL132" s="350"/>
      <c r="BBM132" s="350"/>
      <c r="BBN132" s="350"/>
      <c r="BBO132" s="350"/>
      <c r="BBP132" s="350"/>
      <c r="BBQ132" s="349"/>
      <c r="BBR132" s="350"/>
      <c r="BBS132" s="350"/>
      <c r="BBT132" s="350"/>
      <c r="BBU132" s="350"/>
      <c r="BBV132" s="350"/>
      <c r="BBW132" s="350"/>
      <c r="BBX132" s="350"/>
      <c r="BBY132" s="350"/>
      <c r="BBZ132" s="350"/>
      <c r="BCA132" s="349"/>
      <c r="BCB132" s="350"/>
      <c r="BCC132" s="350"/>
      <c r="BCD132" s="350"/>
      <c r="BCE132" s="350"/>
      <c r="BCF132" s="350"/>
      <c r="BCG132" s="350"/>
      <c r="BCH132" s="350"/>
      <c r="BCI132" s="350"/>
      <c r="BCJ132" s="350"/>
      <c r="BCK132" s="349"/>
      <c r="BCL132" s="350"/>
      <c r="BCM132" s="350"/>
      <c r="BCN132" s="350"/>
      <c r="BCO132" s="350"/>
      <c r="BCP132" s="350"/>
      <c r="BCQ132" s="350"/>
      <c r="BCR132" s="350"/>
      <c r="BCS132" s="350"/>
      <c r="BCT132" s="350"/>
      <c r="BCU132" s="349"/>
      <c r="BCV132" s="350"/>
      <c r="BCW132" s="350"/>
      <c r="BCX132" s="350"/>
      <c r="BCY132" s="350"/>
      <c r="BCZ132" s="350"/>
      <c r="BDA132" s="350"/>
      <c r="BDB132" s="350"/>
      <c r="BDC132" s="350"/>
      <c r="BDD132" s="350"/>
      <c r="BDE132" s="349"/>
      <c r="BDF132" s="350"/>
      <c r="BDG132" s="350"/>
      <c r="BDH132" s="350"/>
      <c r="BDI132" s="350"/>
      <c r="BDJ132" s="350"/>
      <c r="BDK132" s="350"/>
      <c r="BDL132" s="350"/>
      <c r="BDM132" s="350"/>
      <c r="BDN132" s="350"/>
      <c r="BDO132" s="349"/>
      <c r="BDP132" s="350"/>
      <c r="BDQ132" s="350"/>
      <c r="BDR132" s="350"/>
      <c r="BDS132" s="350"/>
      <c r="BDT132" s="350"/>
      <c r="BDU132" s="350"/>
      <c r="BDV132" s="350"/>
      <c r="BDW132" s="350"/>
      <c r="BDX132" s="350"/>
      <c r="BDY132" s="349"/>
      <c r="BDZ132" s="350"/>
      <c r="BEA132" s="350"/>
      <c r="BEB132" s="350"/>
      <c r="BEC132" s="350"/>
      <c r="BED132" s="350"/>
      <c r="BEE132" s="350"/>
      <c r="BEF132" s="350"/>
      <c r="BEG132" s="350"/>
      <c r="BEH132" s="350"/>
      <c r="BEI132" s="349"/>
      <c r="BEJ132" s="350"/>
      <c r="BEK132" s="350"/>
      <c r="BEL132" s="350"/>
      <c r="BEM132" s="350"/>
      <c r="BEN132" s="350"/>
      <c r="BEO132" s="350"/>
      <c r="BEP132" s="350"/>
      <c r="BEQ132" s="350"/>
      <c r="BER132" s="350"/>
      <c r="BES132" s="349"/>
      <c r="BET132" s="350"/>
      <c r="BEU132" s="350"/>
      <c r="BEV132" s="350"/>
      <c r="BEW132" s="350"/>
      <c r="BEX132" s="350"/>
      <c r="BEY132" s="350"/>
      <c r="BEZ132" s="350"/>
      <c r="BFA132" s="350"/>
      <c r="BFB132" s="350"/>
      <c r="BFC132" s="349"/>
      <c r="BFD132" s="350"/>
      <c r="BFE132" s="350"/>
      <c r="BFF132" s="350"/>
      <c r="BFG132" s="350"/>
      <c r="BFH132" s="350"/>
      <c r="BFI132" s="350"/>
      <c r="BFJ132" s="350"/>
      <c r="BFK132" s="350"/>
      <c r="BFL132" s="350"/>
      <c r="BFM132" s="349"/>
      <c r="BFN132" s="350"/>
      <c r="BFO132" s="350"/>
      <c r="BFP132" s="350"/>
      <c r="BFQ132" s="350"/>
      <c r="BFR132" s="350"/>
      <c r="BFS132" s="350"/>
      <c r="BFT132" s="350"/>
      <c r="BFU132" s="350"/>
      <c r="BFV132" s="350"/>
      <c r="BFW132" s="349"/>
      <c r="BFX132" s="350"/>
      <c r="BFY132" s="350"/>
      <c r="BFZ132" s="350"/>
      <c r="BGA132" s="350"/>
      <c r="BGB132" s="350"/>
      <c r="BGC132" s="350"/>
      <c r="BGD132" s="350"/>
      <c r="BGE132" s="350"/>
      <c r="BGF132" s="350"/>
      <c r="BGG132" s="349"/>
      <c r="BGH132" s="350"/>
      <c r="BGI132" s="350"/>
      <c r="BGJ132" s="350"/>
      <c r="BGK132" s="350"/>
      <c r="BGL132" s="350"/>
      <c r="BGM132" s="350"/>
      <c r="BGN132" s="350"/>
      <c r="BGO132" s="350"/>
      <c r="BGP132" s="350"/>
      <c r="BGQ132" s="349"/>
      <c r="BGR132" s="350"/>
      <c r="BGS132" s="350"/>
      <c r="BGT132" s="350"/>
      <c r="BGU132" s="350"/>
      <c r="BGV132" s="350"/>
      <c r="BGW132" s="350"/>
      <c r="BGX132" s="350"/>
      <c r="BGY132" s="350"/>
      <c r="BGZ132" s="350"/>
      <c r="BHA132" s="349"/>
      <c r="BHB132" s="350"/>
      <c r="BHC132" s="350"/>
      <c r="BHD132" s="350"/>
      <c r="BHE132" s="350"/>
      <c r="BHF132" s="350"/>
      <c r="BHG132" s="350"/>
      <c r="BHH132" s="350"/>
      <c r="BHI132" s="350"/>
      <c r="BHJ132" s="350"/>
      <c r="BHK132" s="349"/>
      <c r="BHL132" s="350"/>
      <c r="BHM132" s="350"/>
      <c r="BHN132" s="350"/>
      <c r="BHO132" s="350"/>
      <c r="BHP132" s="350"/>
      <c r="BHQ132" s="350"/>
      <c r="BHR132" s="350"/>
      <c r="BHS132" s="350"/>
      <c r="BHT132" s="350"/>
      <c r="BHU132" s="349"/>
      <c r="BHV132" s="350"/>
      <c r="BHW132" s="350"/>
      <c r="BHX132" s="350"/>
      <c r="BHY132" s="350"/>
      <c r="BHZ132" s="350"/>
      <c r="BIA132" s="350"/>
      <c r="BIB132" s="350"/>
      <c r="BIC132" s="350"/>
      <c r="BID132" s="350"/>
      <c r="BIE132" s="349"/>
      <c r="BIF132" s="350"/>
      <c r="BIG132" s="350"/>
      <c r="BIH132" s="350"/>
      <c r="BII132" s="350"/>
      <c r="BIJ132" s="350"/>
      <c r="BIK132" s="350"/>
      <c r="BIL132" s="350"/>
      <c r="BIM132" s="350"/>
      <c r="BIN132" s="350"/>
      <c r="BIO132" s="349"/>
      <c r="BIP132" s="350"/>
      <c r="BIQ132" s="350"/>
      <c r="BIR132" s="350"/>
      <c r="BIS132" s="350"/>
      <c r="BIT132" s="350"/>
      <c r="BIU132" s="350"/>
      <c r="BIV132" s="350"/>
      <c r="BIW132" s="350"/>
      <c r="BIX132" s="350"/>
      <c r="BIY132" s="349"/>
      <c r="BIZ132" s="350"/>
      <c r="BJA132" s="350"/>
      <c r="BJB132" s="350"/>
      <c r="BJC132" s="350"/>
      <c r="BJD132" s="350"/>
      <c r="BJE132" s="350"/>
      <c r="BJF132" s="350"/>
      <c r="BJG132" s="350"/>
      <c r="BJH132" s="350"/>
      <c r="BJI132" s="349"/>
      <c r="BJJ132" s="350"/>
      <c r="BJK132" s="350"/>
      <c r="BJL132" s="350"/>
      <c r="BJM132" s="350"/>
      <c r="BJN132" s="350"/>
      <c r="BJO132" s="350"/>
      <c r="BJP132" s="350"/>
      <c r="BJQ132" s="350"/>
      <c r="BJR132" s="350"/>
      <c r="BJS132" s="349"/>
      <c r="BJT132" s="350"/>
      <c r="BJU132" s="350"/>
      <c r="BJV132" s="350"/>
      <c r="BJW132" s="350"/>
      <c r="BJX132" s="350"/>
      <c r="BJY132" s="350"/>
      <c r="BJZ132" s="350"/>
      <c r="BKA132" s="350"/>
      <c r="BKB132" s="350"/>
      <c r="BKC132" s="349"/>
      <c r="BKD132" s="350"/>
      <c r="BKE132" s="350"/>
      <c r="BKF132" s="350"/>
      <c r="BKG132" s="350"/>
      <c r="BKH132" s="350"/>
      <c r="BKI132" s="350"/>
      <c r="BKJ132" s="350"/>
      <c r="BKK132" s="350"/>
      <c r="BKL132" s="350"/>
      <c r="BKM132" s="349"/>
      <c r="BKN132" s="350"/>
      <c r="BKO132" s="350"/>
      <c r="BKP132" s="350"/>
      <c r="BKQ132" s="350"/>
      <c r="BKR132" s="350"/>
      <c r="BKS132" s="350"/>
      <c r="BKT132" s="350"/>
      <c r="BKU132" s="350"/>
      <c r="BKV132" s="350"/>
      <c r="BKW132" s="349"/>
      <c r="BKX132" s="350"/>
      <c r="BKY132" s="350"/>
      <c r="BKZ132" s="350"/>
      <c r="BLA132" s="350"/>
      <c r="BLB132" s="350"/>
      <c r="BLC132" s="350"/>
      <c r="BLD132" s="350"/>
      <c r="BLE132" s="350"/>
      <c r="BLF132" s="350"/>
      <c r="BLG132" s="349"/>
      <c r="BLH132" s="350"/>
      <c r="BLI132" s="350"/>
      <c r="BLJ132" s="350"/>
      <c r="BLK132" s="350"/>
      <c r="BLL132" s="350"/>
      <c r="BLM132" s="350"/>
      <c r="BLN132" s="350"/>
      <c r="BLO132" s="350"/>
      <c r="BLP132" s="350"/>
      <c r="BLQ132" s="349"/>
      <c r="BLR132" s="350"/>
      <c r="BLS132" s="350"/>
      <c r="BLT132" s="350"/>
      <c r="BLU132" s="350"/>
      <c r="BLV132" s="350"/>
      <c r="BLW132" s="350"/>
      <c r="BLX132" s="350"/>
      <c r="BLY132" s="350"/>
      <c r="BLZ132" s="350"/>
      <c r="BMA132" s="349"/>
      <c r="BMB132" s="350"/>
      <c r="BMC132" s="350"/>
      <c r="BMD132" s="350"/>
      <c r="BME132" s="350"/>
      <c r="BMF132" s="350"/>
      <c r="BMG132" s="350"/>
      <c r="BMH132" s="350"/>
      <c r="BMI132" s="350"/>
      <c r="BMJ132" s="350"/>
      <c r="BMK132" s="349"/>
      <c r="BML132" s="350"/>
      <c r="BMM132" s="350"/>
      <c r="BMN132" s="350"/>
      <c r="BMO132" s="350"/>
      <c r="BMP132" s="350"/>
      <c r="BMQ132" s="350"/>
      <c r="BMR132" s="350"/>
      <c r="BMS132" s="350"/>
      <c r="BMT132" s="350"/>
      <c r="BMU132" s="349"/>
      <c r="BMV132" s="350"/>
      <c r="BMW132" s="350"/>
      <c r="BMX132" s="350"/>
      <c r="BMY132" s="350"/>
      <c r="BMZ132" s="350"/>
      <c r="BNA132" s="350"/>
      <c r="BNB132" s="350"/>
      <c r="BNC132" s="350"/>
      <c r="BND132" s="350"/>
      <c r="BNE132" s="349"/>
      <c r="BNF132" s="350"/>
      <c r="BNG132" s="350"/>
      <c r="BNH132" s="350"/>
      <c r="BNI132" s="350"/>
      <c r="BNJ132" s="350"/>
      <c r="BNK132" s="350"/>
      <c r="BNL132" s="350"/>
      <c r="BNM132" s="350"/>
      <c r="BNN132" s="350"/>
      <c r="BNO132" s="349"/>
      <c r="BNP132" s="350"/>
      <c r="BNQ132" s="350"/>
      <c r="BNR132" s="350"/>
      <c r="BNS132" s="350"/>
      <c r="BNT132" s="350"/>
      <c r="BNU132" s="350"/>
      <c r="BNV132" s="350"/>
      <c r="BNW132" s="350"/>
      <c r="BNX132" s="350"/>
      <c r="BNY132" s="349"/>
      <c r="BNZ132" s="350"/>
      <c r="BOA132" s="350"/>
      <c r="BOB132" s="350"/>
      <c r="BOC132" s="350"/>
      <c r="BOD132" s="350"/>
      <c r="BOE132" s="350"/>
      <c r="BOF132" s="350"/>
      <c r="BOG132" s="350"/>
      <c r="BOH132" s="350"/>
      <c r="BOI132" s="349"/>
      <c r="BOJ132" s="350"/>
      <c r="BOK132" s="350"/>
      <c r="BOL132" s="350"/>
      <c r="BOM132" s="350"/>
      <c r="BON132" s="350"/>
      <c r="BOO132" s="350"/>
      <c r="BOP132" s="350"/>
      <c r="BOQ132" s="350"/>
      <c r="BOR132" s="350"/>
      <c r="BOS132" s="349"/>
      <c r="BOT132" s="350"/>
      <c r="BOU132" s="350"/>
      <c r="BOV132" s="350"/>
      <c r="BOW132" s="350"/>
      <c r="BOX132" s="350"/>
      <c r="BOY132" s="350"/>
      <c r="BOZ132" s="350"/>
      <c r="BPA132" s="350"/>
      <c r="BPB132" s="350"/>
      <c r="BPC132" s="349"/>
      <c r="BPD132" s="350"/>
      <c r="BPE132" s="350"/>
      <c r="BPF132" s="350"/>
      <c r="BPG132" s="350"/>
      <c r="BPH132" s="350"/>
      <c r="BPI132" s="350"/>
      <c r="BPJ132" s="350"/>
      <c r="BPK132" s="350"/>
      <c r="BPL132" s="350"/>
      <c r="BPM132" s="349"/>
      <c r="BPN132" s="350"/>
      <c r="BPO132" s="350"/>
      <c r="BPP132" s="350"/>
      <c r="BPQ132" s="350"/>
      <c r="BPR132" s="350"/>
      <c r="BPS132" s="350"/>
      <c r="BPT132" s="350"/>
      <c r="BPU132" s="350"/>
      <c r="BPV132" s="350"/>
      <c r="BPW132" s="349"/>
      <c r="BPX132" s="350"/>
      <c r="BPY132" s="350"/>
      <c r="BPZ132" s="350"/>
      <c r="BQA132" s="350"/>
      <c r="BQB132" s="350"/>
      <c r="BQC132" s="350"/>
      <c r="BQD132" s="350"/>
      <c r="BQE132" s="350"/>
      <c r="BQF132" s="350"/>
      <c r="BQG132" s="349"/>
      <c r="BQH132" s="350"/>
      <c r="BQI132" s="350"/>
      <c r="BQJ132" s="350"/>
      <c r="BQK132" s="350"/>
      <c r="BQL132" s="350"/>
      <c r="BQM132" s="350"/>
      <c r="BQN132" s="350"/>
      <c r="BQO132" s="350"/>
      <c r="BQP132" s="350"/>
      <c r="BQQ132" s="349"/>
      <c r="BQR132" s="350"/>
      <c r="BQS132" s="350"/>
      <c r="BQT132" s="350"/>
      <c r="BQU132" s="350"/>
      <c r="BQV132" s="350"/>
      <c r="BQW132" s="350"/>
      <c r="BQX132" s="350"/>
      <c r="BQY132" s="350"/>
      <c r="BQZ132" s="350"/>
      <c r="BRA132" s="349"/>
      <c r="BRB132" s="350"/>
      <c r="BRC132" s="350"/>
      <c r="BRD132" s="350"/>
      <c r="BRE132" s="350"/>
      <c r="BRF132" s="350"/>
      <c r="BRG132" s="350"/>
      <c r="BRH132" s="350"/>
      <c r="BRI132" s="350"/>
      <c r="BRJ132" s="350"/>
      <c r="BRK132" s="349"/>
      <c r="BRL132" s="350"/>
      <c r="BRM132" s="350"/>
      <c r="BRN132" s="350"/>
      <c r="BRO132" s="350"/>
      <c r="BRP132" s="350"/>
      <c r="BRQ132" s="350"/>
      <c r="BRR132" s="350"/>
      <c r="BRS132" s="350"/>
      <c r="BRT132" s="350"/>
      <c r="BRU132" s="349"/>
      <c r="BRV132" s="350"/>
      <c r="BRW132" s="350"/>
      <c r="BRX132" s="350"/>
      <c r="BRY132" s="350"/>
      <c r="BRZ132" s="350"/>
      <c r="BSA132" s="350"/>
      <c r="BSB132" s="350"/>
      <c r="BSC132" s="350"/>
      <c r="BSD132" s="350"/>
      <c r="BSE132" s="349"/>
      <c r="BSF132" s="350"/>
      <c r="BSG132" s="350"/>
      <c r="BSH132" s="350"/>
      <c r="BSI132" s="350"/>
      <c r="BSJ132" s="350"/>
      <c r="BSK132" s="350"/>
      <c r="BSL132" s="350"/>
      <c r="BSM132" s="350"/>
      <c r="BSN132" s="350"/>
      <c r="BSO132" s="349"/>
      <c r="BSP132" s="350"/>
      <c r="BSQ132" s="350"/>
      <c r="BSR132" s="350"/>
      <c r="BSS132" s="350"/>
      <c r="BST132" s="350"/>
      <c r="BSU132" s="350"/>
      <c r="BSV132" s="350"/>
      <c r="BSW132" s="350"/>
      <c r="BSX132" s="350"/>
      <c r="BSY132" s="349"/>
      <c r="BSZ132" s="350"/>
      <c r="BTA132" s="350"/>
      <c r="BTB132" s="350"/>
      <c r="BTC132" s="350"/>
      <c r="BTD132" s="350"/>
      <c r="BTE132" s="350"/>
      <c r="BTF132" s="350"/>
      <c r="BTG132" s="350"/>
      <c r="BTH132" s="350"/>
      <c r="BTI132" s="349"/>
      <c r="BTJ132" s="350"/>
      <c r="BTK132" s="350"/>
      <c r="BTL132" s="350"/>
      <c r="BTM132" s="350"/>
      <c r="BTN132" s="350"/>
      <c r="BTO132" s="350"/>
      <c r="BTP132" s="350"/>
      <c r="BTQ132" s="350"/>
      <c r="BTR132" s="350"/>
      <c r="BTS132" s="349"/>
      <c r="BTT132" s="350"/>
      <c r="BTU132" s="350"/>
      <c r="BTV132" s="350"/>
      <c r="BTW132" s="350"/>
      <c r="BTX132" s="350"/>
      <c r="BTY132" s="350"/>
      <c r="BTZ132" s="350"/>
      <c r="BUA132" s="350"/>
      <c r="BUB132" s="350"/>
      <c r="BUC132" s="349"/>
      <c r="BUD132" s="350"/>
      <c r="BUE132" s="350"/>
      <c r="BUF132" s="350"/>
      <c r="BUG132" s="350"/>
      <c r="BUH132" s="350"/>
      <c r="BUI132" s="350"/>
      <c r="BUJ132" s="350"/>
      <c r="BUK132" s="350"/>
      <c r="BUL132" s="350"/>
      <c r="BUM132" s="349"/>
      <c r="BUN132" s="350"/>
      <c r="BUO132" s="350"/>
      <c r="BUP132" s="350"/>
      <c r="BUQ132" s="350"/>
      <c r="BUR132" s="350"/>
      <c r="BUS132" s="350"/>
      <c r="BUT132" s="350"/>
      <c r="BUU132" s="350"/>
      <c r="BUV132" s="350"/>
      <c r="BUW132" s="349"/>
      <c r="BUX132" s="350"/>
      <c r="BUY132" s="350"/>
      <c r="BUZ132" s="350"/>
      <c r="BVA132" s="350"/>
      <c r="BVB132" s="350"/>
      <c r="BVC132" s="350"/>
      <c r="BVD132" s="350"/>
      <c r="BVE132" s="350"/>
      <c r="BVF132" s="350"/>
      <c r="BVG132" s="349"/>
      <c r="BVH132" s="350"/>
      <c r="BVI132" s="350"/>
      <c r="BVJ132" s="350"/>
      <c r="BVK132" s="350"/>
      <c r="BVL132" s="350"/>
      <c r="BVM132" s="350"/>
      <c r="BVN132" s="350"/>
      <c r="BVO132" s="350"/>
      <c r="BVP132" s="350"/>
      <c r="BVQ132" s="349"/>
      <c r="BVR132" s="350"/>
      <c r="BVS132" s="350"/>
      <c r="BVT132" s="350"/>
      <c r="BVU132" s="350"/>
      <c r="BVV132" s="350"/>
      <c r="BVW132" s="350"/>
      <c r="BVX132" s="350"/>
      <c r="BVY132" s="350"/>
      <c r="BVZ132" s="350"/>
      <c r="BWA132" s="349"/>
      <c r="BWB132" s="350"/>
      <c r="BWC132" s="350"/>
      <c r="BWD132" s="350"/>
      <c r="BWE132" s="350"/>
      <c r="BWF132" s="350"/>
      <c r="BWG132" s="350"/>
      <c r="BWH132" s="350"/>
      <c r="BWI132" s="350"/>
      <c r="BWJ132" s="350"/>
      <c r="BWK132" s="349"/>
      <c r="BWL132" s="350"/>
      <c r="BWM132" s="350"/>
      <c r="BWN132" s="350"/>
      <c r="BWO132" s="350"/>
      <c r="BWP132" s="350"/>
      <c r="BWQ132" s="350"/>
      <c r="BWR132" s="350"/>
      <c r="BWS132" s="350"/>
      <c r="BWT132" s="350"/>
      <c r="BWU132" s="349"/>
      <c r="BWV132" s="350"/>
      <c r="BWW132" s="350"/>
      <c r="BWX132" s="350"/>
      <c r="BWY132" s="350"/>
      <c r="BWZ132" s="350"/>
      <c r="BXA132" s="350"/>
      <c r="BXB132" s="350"/>
      <c r="BXC132" s="350"/>
      <c r="BXD132" s="350"/>
      <c r="BXE132" s="349"/>
      <c r="BXF132" s="350"/>
      <c r="BXG132" s="350"/>
      <c r="BXH132" s="350"/>
      <c r="BXI132" s="350"/>
      <c r="BXJ132" s="350"/>
      <c r="BXK132" s="350"/>
      <c r="BXL132" s="350"/>
      <c r="BXM132" s="350"/>
      <c r="BXN132" s="350"/>
      <c r="BXO132" s="349"/>
      <c r="BXP132" s="350"/>
      <c r="BXQ132" s="350"/>
      <c r="BXR132" s="350"/>
      <c r="BXS132" s="350"/>
      <c r="BXT132" s="350"/>
      <c r="BXU132" s="350"/>
      <c r="BXV132" s="350"/>
      <c r="BXW132" s="350"/>
      <c r="BXX132" s="350"/>
      <c r="BXY132" s="349"/>
      <c r="BXZ132" s="350"/>
      <c r="BYA132" s="350"/>
      <c r="BYB132" s="350"/>
      <c r="BYC132" s="350"/>
      <c r="BYD132" s="350"/>
      <c r="BYE132" s="350"/>
      <c r="BYF132" s="350"/>
      <c r="BYG132" s="350"/>
      <c r="BYH132" s="350"/>
      <c r="BYI132" s="349"/>
      <c r="BYJ132" s="350"/>
      <c r="BYK132" s="350"/>
      <c r="BYL132" s="350"/>
      <c r="BYM132" s="350"/>
      <c r="BYN132" s="350"/>
      <c r="BYO132" s="350"/>
      <c r="BYP132" s="350"/>
      <c r="BYQ132" s="350"/>
      <c r="BYR132" s="350"/>
      <c r="BYS132" s="349"/>
      <c r="BYT132" s="350"/>
      <c r="BYU132" s="350"/>
      <c r="BYV132" s="350"/>
      <c r="BYW132" s="350"/>
      <c r="BYX132" s="350"/>
      <c r="BYY132" s="350"/>
      <c r="BYZ132" s="350"/>
      <c r="BZA132" s="350"/>
      <c r="BZB132" s="350"/>
      <c r="BZC132" s="349"/>
      <c r="BZD132" s="350"/>
      <c r="BZE132" s="350"/>
      <c r="BZF132" s="350"/>
      <c r="BZG132" s="350"/>
      <c r="BZH132" s="350"/>
      <c r="BZI132" s="350"/>
      <c r="BZJ132" s="350"/>
      <c r="BZK132" s="350"/>
      <c r="BZL132" s="350"/>
      <c r="BZM132" s="349"/>
      <c r="BZN132" s="350"/>
      <c r="BZO132" s="350"/>
      <c r="BZP132" s="350"/>
      <c r="BZQ132" s="350"/>
      <c r="BZR132" s="350"/>
      <c r="BZS132" s="350"/>
      <c r="BZT132" s="350"/>
      <c r="BZU132" s="350"/>
      <c r="BZV132" s="350"/>
      <c r="BZW132" s="349"/>
      <c r="BZX132" s="350"/>
      <c r="BZY132" s="350"/>
      <c r="BZZ132" s="350"/>
      <c r="CAA132" s="350"/>
      <c r="CAB132" s="350"/>
      <c r="CAC132" s="350"/>
      <c r="CAD132" s="350"/>
      <c r="CAE132" s="350"/>
      <c r="CAF132" s="350"/>
      <c r="CAG132" s="349"/>
      <c r="CAH132" s="350"/>
      <c r="CAI132" s="350"/>
      <c r="CAJ132" s="350"/>
      <c r="CAK132" s="350"/>
      <c r="CAL132" s="350"/>
      <c r="CAM132" s="350"/>
      <c r="CAN132" s="350"/>
      <c r="CAO132" s="350"/>
      <c r="CAP132" s="350"/>
      <c r="CAQ132" s="349"/>
      <c r="CAR132" s="350"/>
      <c r="CAS132" s="350"/>
      <c r="CAT132" s="350"/>
      <c r="CAU132" s="350"/>
      <c r="CAV132" s="350"/>
      <c r="CAW132" s="350"/>
      <c r="CAX132" s="350"/>
      <c r="CAY132" s="350"/>
      <c r="CAZ132" s="350"/>
      <c r="CBA132" s="349"/>
      <c r="CBB132" s="350"/>
      <c r="CBC132" s="350"/>
      <c r="CBD132" s="350"/>
      <c r="CBE132" s="350"/>
      <c r="CBF132" s="350"/>
      <c r="CBG132" s="350"/>
      <c r="CBH132" s="350"/>
      <c r="CBI132" s="350"/>
      <c r="CBJ132" s="350"/>
      <c r="CBK132" s="349"/>
      <c r="CBL132" s="350"/>
      <c r="CBM132" s="350"/>
      <c r="CBN132" s="350"/>
      <c r="CBO132" s="350"/>
      <c r="CBP132" s="350"/>
      <c r="CBQ132" s="350"/>
      <c r="CBR132" s="350"/>
      <c r="CBS132" s="350"/>
      <c r="CBT132" s="350"/>
      <c r="CBU132" s="349"/>
      <c r="CBV132" s="350"/>
      <c r="CBW132" s="350"/>
      <c r="CBX132" s="350"/>
      <c r="CBY132" s="350"/>
      <c r="CBZ132" s="350"/>
      <c r="CCA132" s="350"/>
      <c r="CCB132" s="350"/>
      <c r="CCC132" s="350"/>
      <c r="CCD132" s="350"/>
      <c r="CCE132" s="349"/>
      <c r="CCF132" s="350"/>
      <c r="CCG132" s="350"/>
      <c r="CCH132" s="350"/>
      <c r="CCI132" s="350"/>
      <c r="CCJ132" s="350"/>
      <c r="CCK132" s="350"/>
      <c r="CCL132" s="350"/>
      <c r="CCM132" s="350"/>
      <c r="CCN132" s="350"/>
      <c r="CCO132" s="349"/>
      <c r="CCP132" s="350"/>
      <c r="CCQ132" s="350"/>
      <c r="CCR132" s="350"/>
      <c r="CCS132" s="350"/>
      <c r="CCT132" s="350"/>
      <c r="CCU132" s="350"/>
      <c r="CCV132" s="350"/>
      <c r="CCW132" s="350"/>
      <c r="CCX132" s="350"/>
      <c r="CCY132" s="349"/>
      <c r="CCZ132" s="350"/>
      <c r="CDA132" s="350"/>
      <c r="CDB132" s="350"/>
      <c r="CDC132" s="350"/>
      <c r="CDD132" s="350"/>
      <c r="CDE132" s="350"/>
      <c r="CDF132" s="350"/>
      <c r="CDG132" s="350"/>
      <c r="CDH132" s="350"/>
      <c r="CDI132" s="349"/>
      <c r="CDJ132" s="350"/>
      <c r="CDK132" s="350"/>
      <c r="CDL132" s="350"/>
      <c r="CDM132" s="350"/>
      <c r="CDN132" s="350"/>
      <c r="CDO132" s="350"/>
      <c r="CDP132" s="350"/>
      <c r="CDQ132" s="350"/>
      <c r="CDR132" s="350"/>
      <c r="CDS132" s="349"/>
      <c r="CDT132" s="350"/>
      <c r="CDU132" s="350"/>
      <c r="CDV132" s="350"/>
      <c r="CDW132" s="350"/>
      <c r="CDX132" s="350"/>
      <c r="CDY132" s="350"/>
      <c r="CDZ132" s="350"/>
      <c r="CEA132" s="350"/>
      <c r="CEB132" s="350"/>
      <c r="CEC132" s="349"/>
      <c r="CED132" s="350"/>
      <c r="CEE132" s="350"/>
      <c r="CEF132" s="350"/>
      <c r="CEG132" s="350"/>
      <c r="CEH132" s="350"/>
      <c r="CEI132" s="350"/>
      <c r="CEJ132" s="350"/>
      <c r="CEK132" s="350"/>
      <c r="CEL132" s="350"/>
      <c r="CEM132" s="349"/>
      <c r="CEN132" s="350"/>
      <c r="CEO132" s="350"/>
      <c r="CEP132" s="350"/>
      <c r="CEQ132" s="350"/>
      <c r="CER132" s="350"/>
      <c r="CES132" s="350"/>
      <c r="CET132" s="350"/>
      <c r="CEU132" s="350"/>
      <c r="CEV132" s="350"/>
      <c r="CEW132" s="349"/>
      <c r="CEX132" s="350"/>
      <c r="CEY132" s="350"/>
      <c r="CEZ132" s="350"/>
      <c r="CFA132" s="350"/>
      <c r="CFB132" s="350"/>
      <c r="CFC132" s="350"/>
      <c r="CFD132" s="350"/>
      <c r="CFE132" s="350"/>
      <c r="CFF132" s="350"/>
      <c r="CFG132" s="349"/>
      <c r="CFH132" s="350"/>
      <c r="CFI132" s="350"/>
      <c r="CFJ132" s="350"/>
      <c r="CFK132" s="350"/>
      <c r="CFL132" s="350"/>
      <c r="CFM132" s="350"/>
      <c r="CFN132" s="350"/>
      <c r="CFO132" s="350"/>
      <c r="CFP132" s="350"/>
      <c r="CFQ132" s="349"/>
      <c r="CFR132" s="350"/>
      <c r="CFS132" s="350"/>
      <c r="CFT132" s="350"/>
      <c r="CFU132" s="350"/>
      <c r="CFV132" s="350"/>
      <c r="CFW132" s="350"/>
      <c r="CFX132" s="350"/>
      <c r="CFY132" s="350"/>
      <c r="CFZ132" s="350"/>
      <c r="CGA132" s="349"/>
      <c r="CGB132" s="350"/>
      <c r="CGC132" s="350"/>
      <c r="CGD132" s="350"/>
      <c r="CGE132" s="350"/>
      <c r="CGF132" s="350"/>
      <c r="CGG132" s="350"/>
      <c r="CGH132" s="350"/>
      <c r="CGI132" s="350"/>
      <c r="CGJ132" s="350"/>
      <c r="CGK132" s="349"/>
      <c r="CGL132" s="350"/>
      <c r="CGM132" s="350"/>
      <c r="CGN132" s="350"/>
      <c r="CGO132" s="350"/>
      <c r="CGP132" s="350"/>
      <c r="CGQ132" s="350"/>
      <c r="CGR132" s="350"/>
      <c r="CGS132" s="350"/>
      <c r="CGT132" s="350"/>
      <c r="CGU132" s="349"/>
      <c r="CGV132" s="350"/>
      <c r="CGW132" s="350"/>
      <c r="CGX132" s="350"/>
      <c r="CGY132" s="350"/>
      <c r="CGZ132" s="350"/>
      <c r="CHA132" s="350"/>
      <c r="CHB132" s="350"/>
      <c r="CHC132" s="350"/>
      <c r="CHD132" s="350"/>
      <c r="CHE132" s="349"/>
      <c r="CHF132" s="350"/>
      <c r="CHG132" s="350"/>
      <c r="CHH132" s="350"/>
      <c r="CHI132" s="350"/>
      <c r="CHJ132" s="350"/>
      <c r="CHK132" s="350"/>
      <c r="CHL132" s="350"/>
      <c r="CHM132" s="350"/>
      <c r="CHN132" s="350"/>
      <c r="CHO132" s="349"/>
      <c r="CHP132" s="350"/>
      <c r="CHQ132" s="350"/>
      <c r="CHR132" s="350"/>
      <c r="CHS132" s="350"/>
      <c r="CHT132" s="350"/>
      <c r="CHU132" s="350"/>
      <c r="CHV132" s="350"/>
      <c r="CHW132" s="350"/>
      <c r="CHX132" s="350"/>
      <c r="CHY132" s="349"/>
      <c r="CHZ132" s="350"/>
      <c r="CIA132" s="350"/>
      <c r="CIB132" s="350"/>
      <c r="CIC132" s="350"/>
      <c r="CID132" s="350"/>
      <c r="CIE132" s="350"/>
      <c r="CIF132" s="350"/>
      <c r="CIG132" s="350"/>
      <c r="CIH132" s="350"/>
      <c r="CII132" s="349"/>
      <c r="CIJ132" s="350"/>
      <c r="CIK132" s="350"/>
      <c r="CIL132" s="350"/>
      <c r="CIM132" s="350"/>
      <c r="CIN132" s="350"/>
      <c r="CIO132" s="350"/>
      <c r="CIP132" s="350"/>
      <c r="CIQ132" s="350"/>
      <c r="CIR132" s="350"/>
      <c r="CIS132" s="349"/>
      <c r="CIT132" s="350"/>
      <c r="CIU132" s="350"/>
      <c r="CIV132" s="350"/>
      <c r="CIW132" s="350"/>
      <c r="CIX132" s="350"/>
      <c r="CIY132" s="350"/>
      <c r="CIZ132" s="350"/>
      <c r="CJA132" s="350"/>
      <c r="CJB132" s="350"/>
      <c r="CJC132" s="349"/>
      <c r="CJD132" s="350"/>
      <c r="CJE132" s="350"/>
      <c r="CJF132" s="350"/>
      <c r="CJG132" s="350"/>
      <c r="CJH132" s="350"/>
      <c r="CJI132" s="350"/>
      <c r="CJJ132" s="350"/>
      <c r="CJK132" s="350"/>
      <c r="CJL132" s="350"/>
      <c r="CJM132" s="349"/>
      <c r="CJN132" s="350"/>
      <c r="CJO132" s="350"/>
      <c r="CJP132" s="350"/>
      <c r="CJQ132" s="350"/>
      <c r="CJR132" s="350"/>
      <c r="CJS132" s="350"/>
      <c r="CJT132" s="350"/>
      <c r="CJU132" s="350"/>
      <c r="CJV132" s="350"/>
      <c r="CJW132" s="349"/>
      <c r="CJX132" s="350"/>
      <c r="CJY132" s="350"/>
      <c r="CJZ132" s="350"/>
      <c r="CKA132" s="350"/>
      <c r="CKB132" s="350"/>
      <c r="CKC132" s="350"/>
      <c r="CKD132" s="350"/>
      <c r="CKE132" s="350"/>
      <c r="CKF132" s="350"/>
      <c r="CKG132" s="349"/>
      <c r="CKH132" s="350"/>
      <c r="CKI132" s="350"/>
      <c r="CKJ132" s="350"/>
      <c r="CKK132" s="350"/>
      <c r="CKL132" s="350"/>
      <c r="CKM132" s="350"/>
      <c r="CKN132" s="350"/>
      <c r="CKO132" s="350"/>
      <c r="CKP132" s="350"/>
      <c r="CKQ132" s="349"/>
      <c r="CKR132" s="350"/>
      <c r="CKS132" s="350"/>
      <c r="CKT132" s="350"/>
      <c r="CKU132" s="350"/>
      <c r="CKV132" s="350"/>
      <c r="CKW132" s="350"/>
      <c r="CKX132" s="350"/>
      <c r="CKY132" s="350"/>
      <c r="CKZ132" s="350"/>
      <c r="CLA132" s="349"/>
      <c r="CLB132" s="350"/>
      <c r="CLC132" s="350"/>
      <c r="CLD132" s="350"/>
      <c r="CLE132" s="350"/>
      <c r="CLF132" s="350"/>
      <c r="CLG132" s="350"/>
      <c r="CLH132" s="350"/>
      <c r="CLI132" s="350"/>
      <c r="CLJ132" s="350"/>
      <c r="CLK132" s="349"/>
      <c r="CLL132" s="350"/>
      <c r="CLM132" s="350"/>
      <c r="CLN132" s="350"/>
      <c r="CLO132" s="350"/>
      <c r="CLP132" s="350"/>
      <c r="CLQ132" s="350"/>
      <c r="CLR132" s="350"/>
      <c r="CLS132" s="350"/>
      <c r="CLT132" s="350"/>
      <c r="CLU132" s="349"/>
      <c r="CLV132" s="350"/>
      <c r="CLW132" s="350"/>
      <c r="CLX132" s="350"/>
      <c r="CLY132" s="350"/>
      <c r="CLZ132" s="350"/>
      <c r="CMA132" s="350"/>
      <c r="CMB132" s="350"/>
      <c r="CMC132" s="350"/>
      <c r="CMD132" s="350"/>
      <c r="CME132" s="349"/>
      <c r="CMF132" s="350"/>
      <c r="CMG132" s="350"/>
      <c r="CMH132" s="350"/>
      <c r="CMI132" s="350"/>
      <c r="CMJ132" s="350"/>
      <c r="CMK132" s="350"/>
      <c r="CML132" s="350"/>
      <c r="CMM132" s="350"/>
      <c r="CMN132" s="350"/>
      <c r="CMO132" s="349"/>
      <c r="CMP132" s="350"/>
      <c r="CMQ132" s="350"/>
      <c r="CMR132" s="350"/>
      <c r="CMS132" s="350"/>
      <c r="CMT132" s="350"/>
      <c r="CMU132" s="350"/>
      <c r="CMV132" s="350"/>
      <c r="CMW132" s="350"/>
      <c r="CMX132" s="350"/>
      <c r="CMY132" s="349"/>
      <c r="CMZ132" s="350"/>
      <c r="CNA132" s="350"/>
      <c r="CNB132" s="350"/>
      <c r="CNC132" s="350"/>
      <c r="CND132" s="350"/>
      <c r="CNE132" s="350"/>
      <c r="CNF132" s="350"/>
      <c r="CNG132" s="350"/>
      <c r="CNH132" s="350"/>
      <c r="CNI132" s="349"/>
      <c r="CNJ132" s="350"/>
      <c r="CNK132" s="350"/>
      <c r="CNL132" s="350"/>
      <c r="CNM132" s="350"/>
      <c r="CNN132" s="350"/>
      <c r="CNO132" s="350"/>
      <c r="CNP132" s="350"/>
      <c r="CNQ132" s="350"/>
      <c r="CNR132" s="350"/>
      <c r="CNS132" s="349"/>
      <c r="CNT132" s="350"/>
      <c r="CNU132" s="350"/>
      <c r="CNV132" s="350"/>
      <c r="CNW132" s="350"/>
      <c r="CNX132" s="350"/>
      <c r="CNY132" s="350"/>
      <c r="CNZ132" s="350"/>
      <c r="COA132" s="350"/>
      <c r="COB132" s="350"/>
      <c r="COC132" s="349"/>
      <c r="COD132" s="350"/>
      <c r="COE132" s="350"/>
      <c r="COF132" s="350"/>
      <c r="COG132" s="350"/>
      <c r="COH132" s="350"/>
      <c r="COI132" s="350"/>
      <c r="COJ132" s="350"/>
      <c r="COK132" s="350"/>
      <c r="COL132" s="350"/>
      <c r="COM132" s="349"/>
      <c r="CON132" s="350"/>
      <c r="COO132" s="350"/>
      <c r="COP132" s="350"/>
      <c r="COQ132" s="350"/>
      <c r="COR132" s="350"/>
      <c r="COS132" s="350"/>
      <c r="COT132" s="350"/>
      <c r="COU132" s="350"/>
      <c r="COV132" s="350"/>
      <c r="COW132" s="349"/>
      <c r="COX132" s="350"/>
      <c r="COY132" s="350"/>
      <c r="COZ132" s="350"/>
      <c r="CPA132" s="350"/>
      <c r="CPB132" s="350"/>
      <c r="CPC132" s="350"/>
      <c r="CPD132" s="350"/>
      <c r="CPE132" s="350"/>
      <c r="CPF132" s="350"/>
      <c r="CPG132" s="349"/>
      <c r="CPH132" s="350"/>
      <c r="CPI132" s="350"/>
      <c r="CPJ132" s="350"/>
      <c r="CPK132" s="350"/>
      <c r="CPL132" s="350"/>
      <c r="CPM132" s="350"/>
      <c r="CPN132" s="350"/>
      <c r="CPO132" s="350"/>
      <c r="CPP132" s="350"/>
      <c r="CPQ132" s="349"/>
      <c r="CPR132" s="350"/>
      <c r="CPS132" s="350"/>
      <c r="CPT132" s="350"/>
      <c r="CPU132" s="350"/>
      <c r="CPV132" s="350"/>
      <c r="CPW132" s="350"/>
      <c r="CPX132" s="350"/>
      <c r="CPY132" s="350"/>
      <c r="CPZ132" s="350"/>
      <c r="CQA132" s="349"/>
      <c r="CQB132" s="350"/>
      <c r="CQC132" s="350"/>
      <c r="CQD132" s="350"/>
      <c r="CQE132" s="350"/>
      <c r="CQF132" s="350"/>
      <c r="CQG132" s="350"/>
      <c r="CQH132" s="350"/>
      <c r="CQI132" s="350"/>
      <c r="CQJ132" s="350"/>
      <c r="CQK132" s="349"/>
      <c r="CQL132" s="350"/>
      <c r="CQM132" s="350"/>
      <c r="CQN132" s="350"/>
      <c r="CQO132" s="350"/>
      <c r="CQP132" s="350"/>
      <c r="CQQ132" s="350"/>
      <c r="CQR132" s="350"/>
      <c r="CQS132" s="350"/>
      <c r="CQT132" s="350"/>
      <c r="CQU132" s="349"/>
      <c r="CQV132" s="350"/>
      <c r="CQW132" s="350"/>
      <c r="CQX132" s="350"/>
      <c r="CQY132" s="350"/>
      <c r="CQZ132" s="350"/>
      <c r="CRA132" s="350"/>
      <c r="CRB132" s="350"/>
      <c r="CRC132" s="350"/>
      <c r="CRD132" s="350"/>
      <c r="CRE132" s="349"/>
      <c r="CRF132" s="350"/>
      <c r="CRG132" s="350"/>
      <c r="CRH132" s="350"/>
      <c r="CRI132" s="350"/>
      <c r="CRJ132" s="350"/>
      <c r="CRK132" s="350"/>
      <c r="CRL132" s="350"/>
      <c r="CRM132" s="350"/>
      <c r="CRN132" s="350"/>
      <c r="CRO132" s="349"/>
      <c r="CRP132" s="350"/>
      <c r="CRQ132" s="350"/>
      <c r="CRR132" s="350"/>
      <c r="CRS132" s="350"/>
      <c r="CRT132" s="350"/>
      <c r="CRU132" s="350"/>
      <c r="CRV132" s="350"/>
      <c r="CRW132" s="350"/>
      <c r="CRX132" s="350"/>
      <c r="CRY132" s="349"/>
      <c r="CRZ132" s="350"/>
      <c r="CSA132" s="350"/>
      <c r="CSB132" s="350"/>
      <c r="CSC132" s="350"/>
      <c r="CSD132" s="350"/>
      <c r="CSE132" s="350"/>
      <c r="CSF132" s="350"/>
      <c r="CSG132" s="350"/>
      <c r="CSH132" s="350"/>
      <c r="CSI132" s="349"/>
      <c r="CSJ132" s="350"/>
      <c r="CSK132" s="350"/>
      <c r="CSL132" s="350"/>
      <c r="CSM132" s="350"/>
      <c r="CSN132" s="350"/>
      <c r="CSO132" s="350"/>
      <c r="CSP132" s="350"/>
      <c r="CSQ132" s="350"/>
      <c r="CSR132" s="350"/>
      <c r="CSS132" s="349"/>
      <c r="CST132" s="350"/>
      <c r="CSU132" s="350"/>
      <c r="CSV132" s="350"/>
      <c r="CSW132" s="350"/>
      <c r="CSX132" s="350"/>
      <c r="CSY132" s="350"/>
      <c r="CSZ132" s="350"/>
      <c r="CTA132" s="350"/>
      <c r="CTB132" s="350"/>
      <c r="CTC132" s="349"/>
      <c r="CTD132" s="350"/>
      <c r="CTE132" s="350"/>
      <c r="CTF132" s="350"/>
      <c r="CTG132" s="350"/>
      <c r="CTH132" s="350"/>
      <c r="CTI132" s="350"/>
      <c r="CTJ132" s="350"/>
      <c r="CTK132" s="350"/>
      <c r="CTL132" s="350"/>
      <c r="CTM132" s="349"/>
      <c r="CTN132" s="350"/>
      <c r="CTO132" s="350"/>
      <c r="CTP132" s="350"/>
      <c r="CTQ132" s="350"/>
      <c r="CTR132" s="350"/>
      <c r="CTS132" s="350"/>
      <c r="CTT132" s="350"/>
      <c r="CTU132" s="350"/>
      <c r="CTV132" s="350"/>
      <c r="CTW132" s="349"/>
      <c r="CTX132" s="350"/>
      <c r="CTY132" s="350"/>
      <c r="CTZ132" s="350"/>
      <c r="CUA132" s="350"/>
      <c r="CUB132" s="350"/>
      <c r="CUC132" s="350"/>
      <c r="CUD132" s="350"/>
      <c r="CUE132" s="350"/>
      <c r="CUF132" s="350"/>
      <c r="CUG132" s="349"/>
      <c r="CUH132" s="350"/>
      <c r="CUI132" s="350"/>
      <c r="CUJ132" s="350"/>
      <c r="CUK132" s="350"/>
      <c r="CUL132" s="350"/>
      <c r="CUM132" s="350"/>
      <c r="CUN132" s="350"/>
      <c r="CUO132" s="350"/>
      <c r="CUP132" s="350"/>
      <c r="CUQ132" s="349"/>
      <c r="CUR132" s="350"/>
      <c r="CUS132" s="350"/>
      <c r="CUT132" s="350"/>
      <c r="CUU132" s="350"/>
      <c r="CUV132" s="350"/>
      <c r="CUW132" s="350"/>
      <c r="CUX132" s="350"/>
      <c r="CUY132" s="350"/>
      <c r="CUZ132" s="350"/>
      <c r="CVA132" s="349"/>
      <c r="CVB132" s="350"/>
      <c r="CVC132" s="350"/>
      <c r="CVD132" s="350"/>
      <c r="CVE132" s="350"/>
      <c r="CVF132" s="350"/>
      <c r="CVG132" s="350"/>
      <c r="CVH132" s="350"/>
      <c r="CVI132" s="350"/>
      <c r="CVJ132" s="350"/>
      <c r="CVK132" s="349"/>
      <c r="CVL132" s="350"/>
      <c r="CVM132" s="350"/>
      <c r="CVN132" s="350"/>
      <c r="CVO132" s="350"/>
      <c r="CVP132" s="350"/>
      <c r="CVQ132" s="350"/>
      <c r="CVR132" s="350"/>
      <c r="CVS132" s="350"/>
      <c r="CVT132" s="350"/>
      <c r="CVU132" s="349"/>
      <c r="CVV132" s="350"/>
      <c r="CVW132" s="350"/>
      <c r="CVX132" s="350"/>
      <c r="CVY132" s="350"/>
      <c r="CVZ132" s="350"/>
      <c r="CWA132" s="350"/>
      <c r="CWB132" s="350"/>
      <c r="CWC132" s="350"/>
      <c r="CWD132" s="350"/>
      <c r="CWE132" s="349"/>
      <c r="CWF132" s="350"/>
      <c r="CWG132" s="350"/>
      <c r="CWH132" s="350"/>
      <c r="CWI132" s="350"/>
      <c r="CWJ132" s="350"/>
      <c r="CWK132" s="350"/>
      <c r="CWL132" s="350"/>
      <c r="CWM132" s="350"/>
      <c r="CWN132" s="350"/>
      <c r="CWO132" s="349"/>
      <c r="CWP132" s="350"/>
      <c r="CWQ132" s="350"/>
      <c r="CWR132" s="350"/>
      <c r="CWS132" s="350"/>
      <c r="CWT132" s="350"/>
      <c r="CWU132" s="350"/>
      <c r="CWV132" s="350"/>
      <c r="CWW132" s="350"/>
      <c r="CWX132" s="350"/>
      <c r="CWY132" s="349"/>
      <c r="CWZ132" s="350"/>
      <c r="CXA132" s="350"/>
      <c r="CXB132" s="350"/>
      <c r="CXC132" s="350"/>
      <c r="CXD132" s="350"/>
      <c r="CXE132" s="350"/>
      <c r="CXF132" s="350"/>
      <c r="CXG132" s="350"/>
      <c r="CXH132" s="350"/>
      <c r="CXI132" s="349"/>
      <c r="CXJ132" s="350"/>
      <c r="CXK132" s="350"/>
      <c r="CXL132" s="350"/>
      <c r="CXM132" s="350"/>
      <c r="CXN132" s="350"/>
      <c r="CXO132" s="350"/>
      <c r="CXP132" s="350"/>
      <c r="CXQ132" s="350"/>
      <c r="CXR132" s="350"/>
      <c r="CXS132" s="349"/>
      <c r="CXT132" s="350"/>
      <c r="CXU132" s="350"/>
      <c r="CXV132" s="350"/>
      <c r="CXW132" s="350"/>
      <c r="CXX132" s="350"/>
      <c r="CXY132" s="350"/>
      <c r="CXZ132" s="350"/>
      <c r="CYA132" s="350"/>
      <c r="CYB132" s="350"/>
      <c r="CYC132" s="349"/>
      <c r="CYD132" s="350"/>
      <c r="CYE132" s="350"/>
      <c r="CYF132" s="350"/>
      <c r="CYG132" s="350"/>
      <c r="CYH132" s="350"/>
      <c r="CYI132" s="350"/>
      <c r="CYJ132" s="350"/>
      <c r="CYK132" s="350"/>
      <c r="CYL132" s="350"/>
      <c r="CYM132" s="349"/>
      <c r="CYN132" s="350"/>
      <c r="CYO132" s="350"/>
      <c r="CYP132" s="350"/>
      <c r="CYQ132" s="350"/>
      <c r="CYR132" s="350"/>
      <c r="CYS132" s="350"/>
      <c r="CYT132" s="350"/>
      <c r="CYU132" s="350"/>
      <c r="CYV132" s="350"/>
      <c r="CYW132" s="349"/>
      <c r="CYX132" s="350"/>
      <c r="CYY132" s="350"/>
      <c r="CYZ132" s="350"/>
      <c r="CZA132" s="350"/>
      <c r="CZB132" s="350"/>
      <c r="CZC132" s="350"/>
      <c r="CZD132" s="350"/>
      <c r="CZE132" s="350"/>
      <c r="CZF132" s="350"/>
      <c r="CZG132" s="349"/>
      <c r="CZH132" s="350"/>
      <c r="CZI132" s="350"/>
      <c r="CZJ132" s="350"/>
      <c r="CZK132" s="350"/>
      <c r="CZL132" s="350"/>
      <c r="CZM132" s="350"/>
      <c r="CZN132" s="350"/>
      <c r="CZO132" s="350"/>
      <c r="CZP132" s="350"/>
      <c r="CZQ132" s="349"/>
      <c r="CZR132" s="350"/>
      <c r="CZS132" s="350"/>
      <c r="CZT132" s="350"/>
      <c r="CZU132" s="350"/>
      <c r="CZV132" s="350"/>
      <c r="CZW132" s="350"/>
      <c r="CZX132" s="350"/>
      <c r="CZY132" s="350"/>
      <c r="CZZ132" s="350"/>
      <c r="DAA132" s="349"/>
      <c r="DAB132" s="350"/>
      <c r="DAC132" s="350"/>
      <c r="DAD132" s="350"/>
      <c r="DAE132" s="350"/>
      <c r="DAF132" s="350"/>
      <c r="DAG132" s="350"/>
      <c r="DAH132" s="350"/>
      <c r="DAI132" s="350"/>
      <c r="DAJ132" s="350"/>
      <c r="DAK132" s="349"/>
      <c r="DAL132" s="350"/>
      <c r="DAM132" s="350"/>
      <c r="DAN132" s="350"/>
      <c r="DAO132" s="350"/>
      <c r="DAP132" s="350"/>
      <c r="DAQ132" s="350"/>
      <c r="DAR132" s="350"/>
      <c r="DAS132" s="350"/>
      <c r="DAT132" s="350"/>
      <c r="DAU132" s="349"/>
      <c r="DAV132" s="350"/>
      <c r="DAW132" s="350"/>
      <c r="DAX132" s="350"/>
      <c r="DAY132" s="350"/>
      <c r="DAZ132" s="350"/>
      <c r="DBA132" s="350"/>
      <c r="DBB132" s="350"/>
      <c r="DBC132" s="350"/>
      <c r="DBD132" s="350"/>
      <c r="DBE132" s="349"/>
      <c r="DBF132" s="350"/>
      <c r="DBG132" s="350"/>
      <c r="DBH132" s="350"/>
      <c r="DBI132" s="350"/>
      <c r="DBJ132" s="350"/>
      <c r="DBK132" s="350"/>
      <c r="DBL132" s="350"/>
      <c r="DBM132" s="350"/>
      <c r="DBN132" s="350"/>
      <c r="DBO132" s="349"/>
      <c r="DBP132" s="350"/>
      <c r="DBQ132" s="350"/>
      <c r="DBR132" s="350"/>
      <c r="DBS132" s="350"/>
      <c r="DBT132" s="350"/>
      <c r="DBU132" s="350"/>
      <c r="DBV132" s="350"/>
      <c r="DBW132" s="350"/>
      <c r="DBX132" s="350"/>
      <c r="DBY132" s="349"/>
      <c r="DBZ132" s="350"/>
      <c r="DCA132" s="350"/>
      <c r="DCB132" s="350"/>
      <c r="DCC132" s="350"/>
      <c r="DCD132" s="350"/>
      <c r="DCE132" s="350"/>
      <c r="DCF132" s="350"/>
      <c r="DCG132" s="350"/>
      <c r="DCH132" s="350"/>
      <c r="DCI132" s="349"/>
      <c r="DCJ132" s="350"/>
      <c r="DCK132" s="350"/>
      <c r="DCL132" s="350"/>
      <c r="DCM132" s="350"/>
      <c r="DCN132" s="350"/>
      <c r="DCO132" s="350"/>
      <c r="DCP132" s="350"/>
      <c r="DCQ132" s="350"/>
      <c r="DCR132" s="350"/>
      <c r="DCS132" s="349"/>
      <c r="DCT132" s="350"/>
      <c r="DCU132" s="350"/>
      <c r="DCV132" s="350"/>
      <c r="DCW132" s="350"/>
      <c r="DCX132" s="350"/>
      <c r="DCY132" s="350"/>
      <c r="DCZ132" s="350"/>
      <c r="DDA132" s="350"/>
      <c r="DDB132" s="350"/>
      <c r="DDC132" s="349"/>
      <c r="DDD132" s="350"/>
      <c r="DDE132" s="350"/>
      <c r="DDF132" s="350"/>
      <c r="DDG132" s="350"/>
      <c r="DDH132" s="350"/>
      <c r="DDI132" s="350"/>
      <c r="DDJ132" s="350"/>
      <c r="DDK132" s="350"/>
      <c r="DDL132" s="350"/>
      <c r="DDM132" s="349"/>
      <c r="DDN132" s="350"/>
      <c r="DDO132" s="350"/>
      <c r="DDP132" s="350"/>
      <c r="DDQ132" s="350"/>
      <c r="DDR132" s="350"/>
      <c r="DDS132" s="350"/>
      <c r="DDT132" s="350"/>
      <c r="DDU132" s="350"/>
      <c r="DDV132" s="350"/>
      <c r="DDW132" s="349"/>
      <c r="DDX132" s="350"/>
      <c r="DDY132" s="350"/>
      <c r="DDZ132" s="350"/>
      <c r="DEA132" s="350"/>
      <c r="DEB132" s="350"/>
      <c r="DEC132" s="350"/>
      <c r="DED132" s="350"/>
      <c r="DEE132" s="350"/>
      <c r="DEF132" s="350"/>
      <c r="DEG132" s="349"/>
      <c r="DEH132" s="350"/>
      <c r="DEI132" s="350"/>
      <c r="DEJ132" s="350"/>
      <c r="DEK132" s="350"/>
      <c r="DEL132" s="350"/>
      <c r="DEM132" s="350"/>
      <c r="DEN132" s="350"/>
      <c r="DEO132" s="350"/>
      <c r="DEP132" s="350"/>
      <c r="DEQ132" s="349"/>
      <c r="DER132" s="350"/>
      <c r="DES132" s="350"/>
      <c r="DET132" s="350"/>
      <c r="DEU132" s="350"/>
      <c r="DEV132" s="350"/>
      <c r="DEW132" s="350"/>
      <c r="DEX132" s="350"/>
      <c r="DEY132" s="350"/>
      <c r="DEZ132" s="350"/>
      <c r="DFA132" s="349"/>
      <c r="DFB132" s="350"/>
      <c r="DFC132" s="350"/>
      <c r="DFD132" s="350"/>
      <c r="DFE132" s="350"/>
      <c r="DFF132" s="350"/>
      <c r="DFG132" s="350"/>
      <c r="DFH132" s="350"/>
      <c r="DFI132" s="350"/>
      <c r="DFJ132" s="350"/>
      <c r="DFK132" s="349"/>
      <c r="DFL132" s="350"/>
      <c r="DFM132" s="350"/>
      <c r="DFN132" s="350"/>
      <c r="DFO132" s="350"/>
      <c r="DFP132" s="350"/>
      <c r="DFQ132" s="350"/>
      <c r="DFR132" s="350"/>
      <c r="DFS132" s="350"/>
      <c r="DFT132" s="350"/>
      <c r="DFU132" s="349"/>
      <c r="DFV132" s="350"/>
      <c r="DFW132" s="350"/>
      <c r="DFX132" s="350"/>
      <c r="DFY132" s="350"/>
      <c r="DFZ132" s="350"/>
      <c r="DGA132" s="350"/>
      <c r="DGB132" s="350"/>
      <c r="DGC132" s="350"/>
      <c r="DGD132" s="350"/>
      <c r="DGE132" s="349"/>
      <c r="DGF132" s="350"/>
      <c r="DGG132" s="350"/>
      <c r="DGH132" s="350"/>
      <c r="DGI132" s="350"/>
      <c r="DGJ132" s="350"/>
      <c r="DGK132" s="350"/>
      <c r="DGL132" s="350"/>
      <c r="DGM132" s="350"/>
      <c r="DGN132" s="350"/>
      <c r="DGO132" s="349"/>
      <c r="DGP132" s="350"/>
      <c r="DGQ132" s="350"/>
      <c r="DGR132" s="350"/>
      <c r="DGS132" s="350"/>
      <c r="DGT132" s="350"/>
      <c r="DGU132" s="350"/>
      <c r="DGV132" s="350"/>
      <c r="DGW132" s="350"/>
      <c r="DGX132" s="350"/>
      <c r="DGY132" s="349"/>
      <c r="DGZ132" s="350"/>
      <c r="DHA132" s="350"/>
      <c r="DHB132" s="350"/>
      <c r="DHC132" s="350"/>
      <c r="DHD132" s="350"/>
      <c r="DHE132" s="350"/>
      <c r="DHF132" s="350"/>
      <c r="DHG132" s="350"/>
      <c r="DHH132" s="350"/>
      <c r="DHI132" s="349"/>
      <c r="DHJ132" s="350"/>
      <c r="DHK132" s="350"/>
      <c r="DHL132" s="350"/>
      <c r="DHM132" s="350"/>
      <c r="DHN132" s="350"/>
      <c r="DHO132" s="350"/>
      <c r="DHP132" s="350"/>
      <c r="DHQ132" s="350"/>
      <c r="DHR132" s="350"/>
      <c r="DHS132" s="349"/>
      <c r="DHT132" s="350"/>
      <c r="DHU132" s="350"/>
      <c r="DHV132" s="350"/>
      <c r="DHW132" s="350"/>
      <c r="DHX132" s="350"/>
      <c r="DHY132" s="350"/>
      <c r="DHZ132" s="350"/>
      <c r="DIA132" s="350"/>
      <c r="DIB132" s="350"/>
      <c r="DIC132" s="349"/>
      <c r="DID132" s="350"/>
      <c r="DIE132" s="350"/>
      <c r="DIF132" s="350"/>
      <c r="DIG132" s="350"/>
      <c r="DIH132" s="350"/>
      <c r="DII132" s="350"/>
      <c r="DIJ132" s="350"/>
      <c r="DIK132" s="350"/>
      <c r="DIL132" s="350"/>
      <c r="DIM132" s="349"/>
      <c r="DIN132" s="350"/>
      <c r="DIO132" s="350"/>
      <c r="DIP132" s="350"/>
      <c r="DIQ132" s="350"/>
      <c r="DIR132" s="350"/>
      <c r="DIS132" s="350"/>
      <c r="DIT132" s="350"/>
      <c r="DIU132" s="350"/>
      <c r="DIV132" s="350"/>
      <c r="DIW132" s="349"/>
      <c r="DIX132" s="350"/>
      <c r="DIY132" s="350"/>
      <c r="DIZ132" s="350"/>
      <c r="DJA132" s="350"/>
      <c r="DJB132" s="350"/>
      <c r="DJC132" s="350"/>
      <c r="DJD132" s="350"/>
      <c r="DJE132" s="350"/>
      <c r="DJF132" s="350"/>
      <c r="DJG132" s="349"/>
      <c r="DJH132" s="350"/>
      <c r="DJI132" s="350"/>
      <c r="DJJ132" s="350"/>
      <c r="DJK132" s="350"/>
      <c r="DJL132" s="350"/>
      <c r="DJM132" s="350"/>
      <c r="DJN132" s="350"/>
      <c r="DJO132" s="350"/>
      <c r="DJP132" s="350"/>
      <c r="DJQ132" s="349"/>
      <c r="DJR132" s="350"/>
      <c r="DJS132" s="350"/>
      <c r="DJT132" s="350"/>
      <c r="DJU132" s="350"/>
      <c r="DJV132" s="350"/>
      <c r="DJW132" s="350"/>
      <c r="DJX132" s="350"/>
      <c r="DJY132" s="350"/>
      <c r="DJZ132" s="350"/>
      <c r="DKA132" s="349"/>
      <c r="DKB132" s="350"/>
      <c r="DKC132" s="350"/>
      <c r="DKD132" s="350"/>
      <c r="DKE132" s="350"/>
      <c r="DKF132" s="350"/>
      <c r="DKG132" s="350"/>
      <c r="DKH132" s="350"/>
      <c r="DKI132" s="350"/>
      <c r="DKJ132" s="350"/>
      <c r="DKK132" s="349"/>
      <c r="DKL132" s="350"/>
      <c r="DKM132" s="350"/>
      <c r="DKN132" s="350"/>
      <c r="DKO132" s="350"/>
      <c r="DKP132" s="350"/>
      <c r="DKQ132" s="350"/>
      <c r="DKR132" s="350"/>
      <c r="DKS132" s="350"/>
      <c r="DKT132" s="350"/>
      <c r="DKU132" s="349"/>
      <c r="DKV132" s="350"/>
      <c r="DKW132" s="350"/>
      <c r="DKX132" s="350"/>
      <c r="DKY132" s="350"/>
      <c r="DKZ132" s="350"/>
      <c r="DLA132" s="350"/>
      <c r="DLB132" s="350"/>
      <c r="DLC132" s="350"/>
      <c r="DLD132" s="350"/>
      <c r="DLE132" s="349"/>
      <c r="DLF132" s="350"/>
      <c r="DLG132" s="350"/>
      <c r="DLH132" s="350"/>
      <c r="DLI132" s="350"/>
      <c r="DLJ132" s="350"/>
      <c r="DLK132" s="350"/>
      <c r="DLL132" s="350"/>
      <c r="DLM132" s="350"/>
      <c r="DLN132" s="350"/>
      <c r="DLO132" s="349"/>
      <c r="DLP132" s="350"/>
      <c r="DLQ132" s="350"/>
      <c r="DLR132" s="350"/>
      <c r="DLS132" s="350"/>
      <c r="DLT132" s="350"/>
      <c r="DLU132" s="350"/>
      <c r="DLV132" s="350"/>
      <c r="DLW132" s="350"/>
      <c r="DLX132" s="350"/>
      <c r="DLY132" s="349"/>
      <c r="DLZ132" s="350"/>
      <c r="DMA132" s="350"/>
      <c r="DMB132" s="350"/>
      <c r="DMC132" s="350"/>
      <c r="DMD132" s="350"/>
      <c r="DME132" s="350"/>
      <c r="DMF132" s="350"/>
      <c r="DMG132" s="350"/>
      <c r="DMH132" s="350"/>
      <c r="DMI132" s="349"/>
      <c r="DMJ132" s="350"/>
      <c r="DMK132" s="350"/>
      <c r="DML132" s="350"/>
      <c r="DMM132" s="350"/>
      <c r="DMN132" s="350"/>
      <c r="DMO132" s="350"/>
      <c r="DMP132" s="350"/>
      <c r="DMQ132" s="350"/>
      <c r="DMR132" s="350"/>
      <c r="DMS132" s="349"/>
      <c r="DMT132" s="350"/>
      <c r="DMU132" s="350"/>
      <c r="DMV132" s="350"/>
      <c r="DMW132" s="350"/>
      <c r="DMX132" s="350"/>
      <c r="DMY132" s="350"/>
      <c r="DMZ132" s="350"/>
      <c r="DNA132" s="350"/>
      <c r="DNB132" s="350"/>
      <c r="DNC132" s="349"/>
      <c r="DND132" s="350"/>
      <c r="DNE132" s="350"/>
      <c r="DNF132" s="350"/>
      <c r="DNG132" s="350"/>
      <c r="DNH132" s="350"/>
      <c r="DNI132" s="350"/>
      <c r="DNJ132" s="350"/>
      <c r="DNK132" s="350"/>
      <c r="DNL132" s="350"/>
      <c r="DNM132" s="349"/>
      <c r="DNN132" s="350"/>
      <c r="DNO132" s="350"/>
      <c r="DNP132" s="350"/>
      <c r="DNQ132" s="350"/>
      <c r="DNR132" s="350"/>
      <c r="DNS132" s="350"/>
      <c r="DNT132" s="350"/>
      <c r="DNU132" s="350"/>
      <c r="DNV132" s="350"/>
      <c r="DNW132" s="349"/>
      <c r="DNX132" s="350"/>
      <c r="DNY132" s="350"/>
      <c r="DNZ132" s="350"/>
      <c r="DOA132" s="350"/>
      <c r="DOB132" s="350"/>
      <c r="DOC132" s="350"/>
      <c r="DOD132" s="350"/>
      <c r="DOE132" s="350"/>
      <c r="DOF132" s="350"/>
      <c r="DOG132" s="349"/>
      <c r="DOH132" s="350"/>
      <c r="DOI132" s="350"/>
      <c r="DOJ132" s="350"/>
      <c r="DOK132" s="350"/>
      <c r="DOL132" s="350"/>
      <c r="DOM132" s="350"/>
      <c r="DON132" s="350"/>
      <c r="DOO132" s="350"/>
      <c r="DOP132" s="350"/>
      <c r="DOQ132" s="349"/>
      <c r="DOR132" s="350"/>
      <c r="DOS132" s="350"/>
      <c r="DOT132" s="350"/>
      <c r="DOU132" s="350"/>
      <c r="DOV132" s="350"/>
      <c r="DOW132" s="350"/>
      <c r="DOX132" s="350"/>
      <c r="DOY132" s="350"/>
      <c r="DOZ132" s="350"/>
      <c r="DPA132" s="349"/>
      <c r="DPB132" s="350"/>
      <c r="DPC132" s="350"/>
      <c r="DPD132" s="350"/>
      <c r="DPE132" s="350"/>
      <c r="DPF132" s="350"/>
      <c r="DPG132" s="350"/>
      <c r="DPH132" s="350"/>
      <c r="DPI132" s="350"/>
      <c r="DPJ132" s="350"/>
      <c r="DPK132" s="349"/>
      <c r="DPL132" s="350"/>
      <c r="DPM132" s="350"/>
      <c r="DPN132" s="350"/>
      <c r="DPO132" s="350"/>
      <c r="DPP132" s="350"/>
      <c r="DPQ132" s="350"/>
      <c r="DPR132" s="350"/>
      <c r="DPS132" s="350"/>
      <c r="DPT132" s="350"/>
      <c r="DPU132" s="349"/>
      <c r="DPV132" s="350"/>
      <c r="DPW132" s="350"/>
      <c r="DPX132" s="350"/>
      <c r="DPY132" s="350"/>
      <c r="DPZ132" s="350"/>
      <c r="DQA132" s="350"/>
      <c r="DQB132" s="350"/>
      <c r="DQC132" s="350"/>
      <c r="DQD132" s="350"/>
      <c r="DQE132" s="349"/>
      <c r="DQF132" s="350"/>
      <c r="DQG132" s="350"/>
      <c r="DQH132" s="350"/>
      <c r="DQI132" s="350"/>
      <c r="DQJ132" s="350"/>
      <c r="DQK132" s="350"/>
      <c r="DQL132" s="350"/>
      <c r="DQM132" s="350"/>
      <c r="DQN132" s="350"/>
      <c r="DQO132" s="349"/>
      <c r="DQP132" s="350"/>
      <c r="DQQ132" s="350"/>
      <c r="DQR132" s="350"/>
      <c r="DQS132" s="350"/>
      <c r="DQT132" s="350"/>
      <c r="DQU132" s="350"/>
      <c r="DQV132" s="350"/>
      <c r="DQW132" s="350"/>
      <c r="DQX132" s="350"/>
      <c r="DQY132" s="349"/>
      <c r="DQZ132" s="350"/>
      <c r="DRA132" s="350"/>
      <c r="DRB132" s="350"/>
      <c r="DRC132" s="350"/>
      <c r="DRD132" s="350"/>
      <c r="DRE132" s="350"/>
      <c r="DRF132" s="350"/>
      <c r="DRG132" s="350"/>
      <c r="DRH132" s="350"/>
      <c r="DRI132" s="349"/>
      <c r="DRJ132" s="350"/>
      <c r="DRK132" s="350"/>
      <c r="DRL132" s="350"/>
      <c r="DRM132" s="350"/>
      <c r="DRN132" s="350"/>
      <c r="DRO132" s="350"/>
      <c r="DRP132" s="350"/>
      <c r="DRQ132" s="350"/>
      <c r="DRR132" s="350"/>
      <c r="DRS132" s="349"/>
      <c r="DRT132" s="350"/>
      <c r="DRU132" s="350"/>
      <c r="DRV132" s="350"/>
      <c r="DRW132" s="350"/>
      <c r="DRX132" s="350"/>
      <c r="DRY132" s="350"/>
      <c r="DRZ132" s="350"/>
      <c r="DSA132" s="350"/>
      <c r="DSB132" s="350"/>
      <c r="DSC132" s="349"/>
      <c r="DSD132" s="350"/>
      <c r="DSE132" s="350"/>
      <c r="DSF132" s="350"/>
      <c r="DSG132" s="350"/>
      <c r="DSH132" s="350"/>
      <c r="DSI132" s="350"/>
      <c r="DSJ132" s="350"/>
      <c r="DSK132" s="350"/>
      <c r="DSL132" s="350"/>
      <c r="DSM132" s="349"/>
      <c r="DSN132" s="350"/>
      <c r="DSO132" s="350"/>
      <c r="DSP132" s="350"/>
      <c r="DSQ132" s="350"/>
      <c r="DSR132" s="350"/>
      <c r="DSS132" s="350"/>
      <c r="DST132" s="350"/>
      <c r="DSU132" s="350"/>
      <c r="DSV132" s="350"/>
      <c r="DSW132" s="349"/>
      <c r="DSX132" s="350"/>
      <c r="DSY132" s="350"/>
      <c r="DSZ132" s="350"/>
      <c r="DTA132" s="350"/>
      <c r="DTB132" s="350"/>
      <c r="DTC132" s="350"/>
      <c r="DTD132" s="350"/>
      <c r="DTE132" s="350"/>
      <c r="DTF132" s="350"/>
      <c r="DTG132" s="349"/>
      <c r="DTH132" s="350"/>
      <c r="DTI132" s="350"/>
      <c r="DTJ132" s="350"/>
      <c r="DTK132" s="350"/>
      <c r="DTL132" s="350"/>
      <c r="DTM132" s="350"/>
      <c r="DTN132" s="350"/>
      <c r="DTO132" s="350"/>
      <c r="DTP132" s="350"/>
      <c r="DTQ132" s="349"/>
      <c r="DTR132" s="350"/>
      <c r="DTS132" s="350"/>
      <c r="DTT132" s="350"/>
      <c r="DTU132" s="350"/>
      <c r="DTV132" s="350"/>
      <c r="DTW132" s="350"/>
      <c r="DTX132" s="350"/>
      <c r="DTY132" s="350"/>
      <c r="DTZ132" s="350"/>
      <c r="DUA132" s="349"/>
      <c r="DUB132" s="350"/>
      <c r="DUC132" s="350"/>
      <c r="DUD132" s="350"/>
      <c r="DUE132" s="350"/>
      <c r="DUF132" s="350"/>
      <c r="DUG132" s="350"/>
      <c r="DUH132" s="350"/>
      <c r="DUI132" s="350"/>
      <c r="DUJ132" s="350"/>
      <c r="DUK132" s="349"/>
      <c r="DUL132" s="350"/>
      <c r="DUM132" s="350"/>
      <c r="DUN132" s="350"/>
      <c r="DUO132" s="350"/>
      <c r="DUP132" s="350"/>
      <c r="DUQ132" s="350"/>
      <c r="DUR132" s="350"/>
      <c r="DUS132" s="350"/>
      <c r="DUT132" s="350"/>
      <c r="DUU132" s="349"/>
      <c r="DUV132" s="350"/>
      <c r="DUW132" s="350"/>
      <c r="DUX132" s="350"/>
      <c r="DUY132" s="350"/>
      <c r="DUZ132" s="350"/>
      <c r="DVA132" s="350"/>
      <c r="DVB132" s="350"/>
      <c r="DVC132" s="350"/>
      <c r="DVD132" s="350"/>
      <c r="DVE132" s="349"/>
      <c r="DVF132" s="350"/>
      <c r="DVG132" s="350"/>
      <c r="DVH132" s="350"/>
      <c r="DVI132" s="350"/>
      <c r="DVJ132" s="350"/>
      <c r="DVK132" s="350"/>
      <c r="DVL132" s="350"/>
      <c r="DVM132" s="350"/>
      <c r="DVN132" s="350"/>
      <c r="DVO132" s="349"/>
      <c r="DVP132" s="350"/>
      <c r="DVQ132" s="350"/>
      <c r="DVR132" s="350"/>
      <c r="DVS132" s="350"/>
      <c r="DVT132" s="350"/>
      <c r="DVU132" s="350"/>
      <c r="DVV132" s="350"/>
      <c r="DVW132" s="350"/>
      <c r="DVX132" s="350"/>
      <c r="DVY132" s="349"/>
      <c r="DVZ132" s="350"/>
      <c r="DWA132" s="350"/>
      <c r="DWB132" s="350"/>
      <c r="DWC132" s="350"/>
      <c r="DWD132" s="350"/>
      <c r="DWE132" s="350"/>
      <c r="DWF132" s="350"/>
      <c r="DWG132" s="350"/>
      <c r="DWH132" s="350"/>
      <c r="DWI132" s="349"/>
      <c r="DWJ132" s="350"/>
      <c r="DWK132" s="350"/>
      <c r="DWL132" s="350"/>
      <c r="DWM132" s="350"/>
      <c r="DWN132" s="350"/>
      <c r="DWO132" s="350"/>
      <c r="DWP132" s="350"/>
      <c r="DWQ132" s="350"/>
      <c r="DWR132" s="350"/>
      <c r="DWS132" s="349"/>
      <c r="DWT132" s="350"/>
      <c r="DWU132" s="350"/>
      <c r="DWV132" s="350"/>
      <c r="DWW132" s="350"/>
      <c r="DWX132" s="350"/>
      <c r="DWY132" s="350"/>
      <c r="DWZ132" s="350"/>
      <c r="DXA132" s="350"/>
      <c r="DXB132" s="350"/>
      <c r="DXC132" s="349"/>
      <c r="DXD132" s="350"/>
      <c r="DXE132" s="350"/>
      <c r="DXF132" s="350"/>
      <c r="DXG132" s="350"/>
      <c r="DXH132" s="350"/>
      <c r="DXI132" s="350"/>
      <c r="DXJ132" s="350"/>
      <c r="DXK132" s="350"/>
      <c r="DXL132" s="350"/>
      <c r="DXM132" s="349"/>
      <c r="DXN132" s="350"/>
      <c r="DXO132" s="350"/>
      <c r="DXP132" s="350"/>
      <c r="DXQ132" s="350"/>
      <c r="DXR132" s="350"/>
      <c r="DXS132" s="350"/>
      <c r="DXT132" s="350"/>
      <c r="DXU132" s="350"/>
      <c r="DXV132" s="350"/>
      <c r="DXW132" s="349"/>
      <c r="DXX132" s="350"/>
      <c r="DXY132" s="350"/>
      <c r="DXZ132" s="350"/>
      <c r="DYA132" s="350"/>
      <c r="DYB132" s="350"/>
      <c r="DYC132" s="350"/>
      <c r="DYD132" s="350"/>
      <c r="DYE132" s="350"/>
      <c r="DYF132" s="350"/>
      <c r="DYG132" s="349"/>
      <c r="DYH132" s="350"/>
      <c r="DYI132" s="350"/>
      <c r="DYJ132" s="350"/>
      <c r="DYK132" s="350"/>
      <c r="DYL132" s="350"/>
      <c r="DYM132" s="350"/>
      <c r="DYN132" s="350"/>
      <c r="DYO132" s="350"/>
      <c r="DYP132" s="350"/>
      <c r="DYQ132" s="349"/>
      <c r="DYR132" s="350"/>
      <c r="DYS132" s="350"/>
      <c r="DYT132" s="350"/>
      <c r="DYU132" s="350"/>
      <c r="DYV132" s="350"/>
      <c r="DYW132" s="350"/>
      <c r="DYX132" s="350"/>
      <c r="DYY132" s="350"/>
      <c r="DYZ132" s="350"/>
      <c r="DZA132" s="349"/>
      <c r="DZB132" s="350"/>
      <c r="DZC132" s="350"/>
      <c r="DZD132" s="350"/>
      <c r="DZE132" s="350"/>
      <c r="DZF132" s="350"/>
      <c r="DZG132" s="350"/>
      <c r="DZH132" s="350"/>
      <c r="DZI132" s="350"/>
      <c r="DZJ132" s="350"/>
      <c r="DZK132" s="349"/>
      <c r="DZL132" s="350"/>
      <c r="DZM132" s="350"/>
      <c r="DZN132" s="350"/>
      <c r="DZO132" s="350"/>
      <c r="DZP132" s="350"/>
      <c r="DZQ132" s="350"/>
      <c r="DZR132" s="350"/>
      <c r="DZS132" s="350"/>
      <c r="DZT132" s="350"/>
      <c r="DZU132" s="349"/>
      <c r="DZV132" s="350"/>
      <c r="DZW132" s="350"/>
      <c r="DZX132" s="350"/>
      <c r="DZY132" s="350"/>
      <c r="DZZ132" s="350"/>
      <c r="EAA132" s="350"/>
      <c r="EAB132" s="350"/>
      <c r="EAC132" s="350"/>
      <c r="EAD132" s="350"/>
      <c r="EAE132" s="349"/>
      <c r="EAF132" s="350"/>
      <c r="EAG132" s="350"/>
      <c r="EAH132" s="350"/>
      <c r="EAI132" s="350"/>
      <c r="EAJ132" s="350"/>
      <c r="EAK132" s="350"/>
      <c r="EAL132" s="350"/>
      <c r="EAM132" s="350"/>
      <c r="EAN132" s="350"/>
      <c r="EAO132" s="349"/>
      <c r="EAP132" s="350"/>
      <c r="EAQ132" s="350"/>
      <c r="EAR132" s="350"/>
      <c r="EAS132" s="350"/>
      <c r="EAT132" s="350"/>
      <c r="EAU132" s="350"/>
      <c r="EAV132" s="350"/>
      <c r="EAW132" s="350"/>
      <c r="EAX132" s="350"/>
      <c r="EAY132" s="349"/>
      <c r="EAZ132" s="350"/>
      <c r="EBA132" s="350"/>
      <c r="EBB132" s="350"/>
      <c r="EBC132" s="350"/>
      <c r="EBD132" s="350"/>
      <c r="EBE132" s="350"/>
      <c r="EBF132" s="350"/>
      <c r="EBG132" s="350"/>
      <c r="EBH132" s="350"/>
      <c r="EBI132" s="349"/>
      <c r="EBJ132" s="350"/>
      <c r="EBK132" s="350"/>
      <c r="EBL132" s="350"/>
      <c r="EBM132" s="350"/>
      <c r="EBN132" s="350"/>
      <c r="EBO132" s="350"/>
      <c r="EBP132" s="350"/>
      <c r="EBQ132" s="350"/>
      <c r="EBR132" s="350"/>
      <c r="EBS132" s="349"/>
      <c r="EBT132" s="350"/>
      <c r="EBU132" s="350"/>
      <c r="EBV132" s="350"/>
      <c r="EBW132" s="350"/>
      <c r="EBX132" s="350"/>
      <c r="EBY132" s="350"/>
      <c r="EBZ132" s="350"/>
      <c r="ECA132" s="350"/>
      <c r="ECB132" s="350"/>
      <c r="ECC132" s="349"/>
      <c r="ECD132" s="350"/>
      <c r="ECE132" s="350"/>
      <c r="ECF132" s="350"/>
      <c r="ECG132" s="350"/>
      <c r="ECH132" s="350"/>
      <c r="ECI132" s="350"/>
      <c r="ECJ132" s="350"/>
      <c r="ECK132" s="350"/>
      <c r="ECL132" s="350"/>
      <c r="ECM132" s="349"/>
      <c r="ECN132" s="350"/>
      <c r="ECO132" s="350"/>
      <c r="ECP132" s="350"/>
      <c r="ECQ132" s="350"/>
      <c r="ECR132" s="350"/>
      <c r="ECS132" s="350"/>
      <c r="ECT132" s="350"/>
      <c r="ECU132" s="350"/>
      <c r="ECV132" s="350"/>
      <c r="ECW132" s="349"/>
      <c r="ECX132" s="350"/>
      <c r="ECY132" s="350"/>
      <c r="ECZ132" s="350"/>
      <c r="EDA132" s="350"/>
      <c r="EDB132" s="350"/>
      <c r="EDC132" s="350"/>
      <c r="EDD132" s="350"/>
      <c r="EDE132" s="350"/>
      <c r="EDF132" s="350"/>
      <c r="EDG132" s="349"/>
      <c r="EDH132" s="350"/>
      <c r="EDI132" s="350"/>
      <c r="EDJ132" s="350"/>
      <c r="EDK132" s="350"/>
      <c r="EDL132" s="350"/>
      <c r="EDM132" s="350"/>
      <c r="EDN132" s="350"/>
      <c r="EDO132" s="350"/>
      <c r="EDP132" s="350"/>
      <c r="EDQ132" s="349"/>
      <c r="EDR132" s="350"/>
      <c r="EDS132" s="350"/>
      <c r="EDT132" s="350"/>
      <c r="EDU132" s="350"/>
      <c r="EDV132" s="350"/>
      <c r="EDW132" s="350"/>
      <c r="EDX132" s="350"/>
      <c r="EDY132" s="350"/>
      <c r="EDZ132" s="350"/>
      <c r="EEA132" s="349"/>
      <c r="EEB132" s="350"/>
      <c r="EEC132" s="350"/>
      <c r="EED132" s="350"/>
      <c r="EEE132" s="350"/>
      <c r="EEF132" s="350"/>
      <c r="EEG132" s="350"/>
      <c r="EEH132" s="350"/>
      <c r="EEI132" s="350"/>
      <c r="EEJ132" s="350"/>
      <c r="EEK132" s="349"/>
      <c r="EEL132" s="350"/>
      <c r="EEM132" s="350"/>
      <c r="EEN132" s="350"/>
      <c r="EEO132" s="350"/>
      <c r="EEP132" s="350"/>
      <c r="EEQ132" s="350"/>
      <c r="EER132" s="350"/>
      <c r="EES132" s="350"/>
      <c r="EET132" s="350"/>
      <c r="EEU132" s="349"/>
      <c r="EEV132" s="350"/>
      <c r="EEW132" s="350"/>
      <c r="EEX132" s="350"/>
      <c r="EEY132" s="350"/>
      <c r="EEZ132" s="350"/>
      <c r="EFA132" s="350"/>
      <c r="EFB132" s="350"/>
      <c r="EFC132" s="350"/>
      <c r="EFD132" s="350"/>
      <c r="EFE132" s="349"/>
      <c r="EFF132" s="350"/>
      <c r="EFG132" s="350"/>
      <c r="EFH132" s="350"/>
      <c r="EFI132" s="350"/>
      <c r="EFJ132" s="350"/>
      <c r="EFK132" s="350"/>
      <c r="EFL132" s="350"/>
      <c r="EFM132" s="350"/>
      <c r="EFN132" s="350"/>
      <c r="EFO132" s="349"/>
      <c r="EFP132" s="350"/>
      <c r="EFQ132" s="350"/>
      <c r="EFR132" s="350"/>
      <c r="EFS132" s="350"/>
      <c r="EFT132" s="350"/>
      <c r="EFU132" s="350"/>
      <c r="EFV132" s="350"/>
      <c r="EFW132" s="350"/>
      <c r="EFX132" s="350"/>
      <c r="EFY132" s="349"/>
      <c r="EFZ132" s="350"/>
      <c r="EGA132" s="350"/>
      <c r="EGB132" s="350"/>
      <c r="EGC132" s="350"/>
      <c r="EGD132" s="350"/>
      <c r="EGE132" s="350"/>
      <c r="EGF132" s="350"/>
      <c r="EGG132" s="350"/>
      <c r="EGH132" s="350"/>
      <c r="EGI132" s="349"/>
      <c r="EGJ132" s="350"/>
      <c r="EGK132" s="350"/>
      <c r="EGL132" s="350"/>
      <c r="EGM132" s="350"/>
      <c r="EGN132" s="350"/>
      <c r="EGO132" s="350"/>
      <c r="EGP132" s="350"/>
      <c r="EGQ132" s="350"/>
      <c r="EGR132" s="350"/>
      <c r="EGS132" s="349"/>
      <c r="EGT132" s="350"/>
      <c r="EGU132" s="350"/>
      <c r="EGV132" s="350"/>
      <c r="EGW132" s="350"/>
      <c r="EGX132" s="350"/>
      <c r="EGY132" s="350"/>
      <c r="EGZ132" s="350"/>
      <c r="EHA132" s="350"/>
      <c r="EHB132" s="350"/>
      <c r="EHC132" s="349"/>
      <c r="EHD132" s="350"/>
      <c r="EHE132" s="350"/>
      <c r="EHF132" s="350"/>
      <c r="EHG132" s="350"/>
      <c r="EHH132" s="350"/>
      <c r="EHI132" s="350"/>
      <c r="EHJ132" s="350"/>
      <c r="EHK132" s="350"/>
      <c r="EHL132" s="350"/>
      <c r="EHM132" s="349"/>
      <c r="EHN132" s="350"/>
      <c r="EHO132" s="350"/>
      <c r="EHP132" s="350"/>
      <c r="EHQ132" s="350"/>
      <c r="EHR132" s="350"/>
      <c r="EHS132" s="350"/>
      <c r="EHT132" s="350"/>
      <c r="EHU132" s="350"/>
      <c r="EHV132" s="350"/>
      <c r="EHW132" s="349"/>
      <c r="EHX132" s="350"/>
      <c r="EHY132" s="350"/>
      <c r="EHZ132" s="350"/>
      <c r="EIA132" s="350"/>
      <c r="EIB132" s="350"/>
      <c r="EIC132" s="350"/>
      <c r="EID132" s="350"/>
      <c r="EIE132" s="350"/>
      <c r="EIF132" s="350"/>
      <c r="EIG132" s="349"/>
      <c r="EIH132" s="350"/>
      <c r="EII132" s="350"/>
      <c r="EIJ132" s="350"/>
      <c r="EIK132" s="350"/>
      <c r="EIL132" s="350"/>
      <c r="EIM132" s="350"/>
      <c r="EIN132" s="350"/>
      <c r="EIO132" s="350"/>
      <c r="EIP132" s="350"/>
      <c r="EIQ132" s="349"/>
      <c r="EIR132" s="350"/>
      <c r="EIS132" s="350"/>
      <c r="EIT132" s="350"/>
      <c r="EIU132" s="350"/>
      <c r="EIV132" s="350"/>
      <c r="EIW132" s="350"/>
      <c r="EIX132" s="350"/>
      <c r="EIY132" s="350"/>
      <c r="EIZ132" s="350"/>
      <c r="EJA132" s="349"/>
      <c r="EJB132" s="350"/>
      <c r="EJC132" s="350"/>
      <c r="EJD132" s="350"/>
      <c r="EJE132" s="350"/>
      <c r="EJF132" s="350"/>
      <c r="EJG132" s="350"/>
      <c r="EJH132" s="350"/>
      <c r="EJI132" s="350"/>
      <c r="EJJ132" s="350"/>
      <c r="EJK132" s="349"/>
      <c r="EJL132" s="350"/>
      <c r="EJM132" s="350"/>
      <c r="EJN132" s="350"/>
      <c r="EJO132" s="350"/>
      <c r="EJP132" s="350"/>
      <c r="EJQ132" s="350"/>
      <c r="EJR132" s="350"/>
      <c r="EJS132" s="350"/>
      <c r="EJT132" s="350"/>
      <c r="EJU132" s="349"/>
      <c r="EJV132" s="350"/>
      <c r="EJW132" s="350"/>
      <c r="EJX132" s="350"/>
      <c r="EJY132" s="350"/>
      <c r="EJZ132" s="350"/>
      <c r="EKA132" s="350"/>
      <c r="EKB132" s="350"/>
      <c r="EKC132" s="350"/>
      <c r="EKD132" s="350"/>
      <c r="EKE132" s="349"/>
      <c r="EKF132" s="350"/>
      <c r="EKG132" s="350"/>
      <c r="EKH132" s="350"/>
      <c r="EKI132" s="350"/>
      <c r="EKJ132" s="350"/>
      <c r="EKK132" s="350"/>
      <c r="EKL132" s="350"/>
      <c r="EKM132" s="350"/>
      <c r="EKN132" s="350"/>
      <c r="EKO132" s="349"/>
      <c r="EKP132" s="350"/>
      <c r="EKQ132" s="350"/>
      <c r="EKR132" s="350"/>
      <c r="EKS132" s="350"/>
      <c r="EKT132" s="350"/>
      <c r="EKU132" s="350"/>
      <c r="EKV132" s="350"/>
      <c r="EKW132" s="350"/>
      <c r="EKX132" s="350"/>
      <c r="EKY132" s="349"/>
      <c r="EKZ132" s="350"/>
      <c r="ELA132" s="350"/>
      <c r="ELB132" s="350"/>
      <c r="ELC132" s="350"/>
      <c r="ELD132" s="350"/>
      <c r="ELE132" s="350"/>
      <c r="ELF132" s="350"/>
      <c r="ELG132" s="350"/>
      <c r="ELH132" s="350"/>
      <c r="ELI132" s="349"/>
      <c r="ELJ132" s="350"/>
      <c r="ELK132" s="350"/>
      <c r="ELL132" s="350"/>
      <c r="ELM132" s="350"/>
      <c r="ELN132" s="350"/>
      <c r="ELO132" s="350"/>
      <c r="ELP132" s="350"/>
      <c r="ELQ132" s="350"/>
      <c r="ELR132" s="350"/>
      <c r="ELS132" s="349"/>
      <c r="ELT132" s="350"/>
      <c r="ELU132" s="350"/>
      <c r="ELV132" s="350"/>
      <c r="ELW132" s="350"/>
      <c r="ELX132" s="350"/>
      <c r="ELY132" s="350"/>
      <c r="ELZ132" s="350"/>
      <c r="EMA132" s="350"/>
      <c r="EMB132" s="350"/>
      <c r="EMC132" s="349"/>
      <c r="EMD132" s="350"/>
      <c r="EME132" s="350"/>
      <c r="EMF132" s="350"/>
      <c r="EMG132" s="350"/>
      <c r="EMH132" s="350"/>
      <c r="EMI132" s="350"/>
      <c r="EMJ132" s="350"/>
      <c r="EMK132" s="350"/>
      <c r="EML132" s="350"/>
      <c r="EMM132" s="349"/>
      <c r="EMN132" s="350"/>
      <c r="EMO132" s="350"/>
      <c r="EMP132" s="350"/>
      <c r="EMQ132" s="350"/>
      <c r="EMR132" s="350"/>
      <c r="EMS132" s="350"/>
      <c r="EMT132" s="350"/>
      <c r="EMU132" s="350"/>
      <c r="EMV132" s="350"/>
      <c r="EMW132" s="349"/>
      <c r="EMX132" s="350"/>
      <c r="EMY132" s="350"/>
      <c r="EMZ132" s="350"/>
      <c r="ENA132" s="350"/>
      <c r="ENB132" s="350"/>
      <c r="ENC132" s="350"/>
      <c r="END132" s="350"/>
      <c r="ENE132" s="350"/>
      <c r="ENF132" s="350"/>
      <c r="ENG132" s="349"/>
      <c r="ENH132" s="350"/>
      <c r="ENI132" s="350"/>
      <c r="ENJ132" s="350"/>
      <c r="ENK132" s="350"/>
      <c r="ENL132" s="350"/>
      <c r="ENM132" s="350"/>
      <c r="ENN132" s="350"/>
      <c r="ENO132" s="350"/>
      <c r="ENP132" s="350"/>
      <c r="ENQ132" s="349"/>
      <c r="ENR132" s="350"/>
      <c r="ENS132" s="350"/>
      <c r="ENT132" s="350"/>
      <c r="ENU132" s="350"/>
      <c r="ENV132" s="350"/>
      <c r="ENW132" s="350"/>
      <c r="ENX132" s="350"/>
      <c r="ENY132" s="350"/>
      <c r="ENZ132" s="350"/>
      <c r="EOA132" s="349"/>
      <c r="EOB132" s="350"/>
      <c r="EOC132" s="350"/>
      <c r="EOD132" s="350"/>
      <c r="EOE132" s="350"/>
      <c r="EOF132" s="350"/>
      <c r="EOG132" s="350"/>
      <c r="EOH132" s="350"/>
      <c r="EOI132" s="350"/>
      <c r="EOJ132" s="350"/>
      <c r="EOK132" s="349"/>
      <c r="EOL132" s="350"/>
      <c r="EOM132" s="350"/>
      <c r="EON132" s="350"/>
      <c r="EOO132" s="350"/>
      <c r="EOP132" s="350"/>
      <c r="EOQ132" s="350"/>
      <c r="EOR132" s="350"/>
      <c r="EOS132" s="350"/>
      <c r="EOT132" s="350"/>
      <c r="EOU132" s="349"/>
      <c r="EOV132" s="350"/>
      <c r="EOW132" s="350"/>
      <c r="EOX132" s="350"/>
      <c r="EOY132" s="350"/>
      <c r="EOZ132" s="350"/>
      <c r="EPA132" s="350"/>
      <c r="EPB132" s="350"/>
      <c r="EPC132" s="350"/>
      <c r="EPD132" s="350"/>
      <c r="EPE132" s="349"/>
      <c r="EPF132" s="350"/>
      <c r="EPG132" s="350"/>
      <c r="EPH132" s="350"/>
      <c r="EPI132" s="350"/>
      <c r="EPJ132" s="350"/>
      <c r="EPK132" s="350"/>
      <c r="EPL132" s="350"/>
      <c r="EPM132" s="350"/>
      <c r="EPN132" s="350"/>
      <c r="EPO132" s="349"/>
      <c r="EPP132" s="350"/>
      <c r="EPQ132" s="350"/>
      <c r="EPR132" s="350"/>
      <c r="EPS132" s="350"/>
      <c r="EPT132" s="350"/>
      <c r="EPU132" s="350"/>
      <c r="EPV132" s="350"/>
      <c r="EPW132" s="350"/>
      <c r="EPX132" s="350"/>
      <c r="EPY132" s="349"/>
      <c r="EPZ132" s="350"/>
      <c r="EQA132" s="350"/>
      <c r="EQB132" s="350"/>
      <c r="EQC132" s="350"/>
      <c r="EQD132" s="350"/>
      <c r="EQE132" s="350"/>
      <c r="EQF132" s="350"/>
      <c r="EQG132" s="350"/>
      <c r="EQH132" s="350"/>
      <c r="EQI132" s="349"/>
      <c r="EQJ132" s="350"/>
      <c r="EQK132" s="350"/>
      <c r="EQL132" s="350"/>
      <c r="EQM132" s="350"/>
      <c r="EQN132" s="350"/>
      <c r="EQO132" s="350"/>
      <c r="EQP132" s="350"/>
      <c r="EQQ132" s="350"/>
      <c r="EQR132" s="350"/>
      <c r="EQS132" s="349"/>
      <c r="EQT132" s="350"/>
      <c r="EQU132" s="350"/>
      <c r="EQV132" s="350"/>
      <c r="EQW132" s="350"/>
      <c r="EQX132" s="350"/>
      <c r="EQY132" s="350"/>
      <c r="EQZ132" s="350"/>
      <c r="ERA132" s="350"/>
      <c r="ERB132" s="350"/>
      <c r="ERC132" s="349"/>
      <c r="ERD132" s="350"/>
      <c r="ERE132" s="350"/>
      <c r="ERF132" s="350"/>
      <c r="ERG132" s="350"/>
      <c r="ERH132" s="350"/>
      <c r="ERI132" s="350"/>
      <c r="ERJ132" s="350"/>
      <c r="ERK132" s="350"/>
      <c r="ERL132" s="350"/>
      <c r="ERM132" s="349"/>
      <c r="ERN132" s="350"/>
      <c r="ERO132" s="350"/>
      <c r="ERP132" s="350"/>
      <c r="ERQ132" s="350"/>
      <c r="ERR132" s="350"/>
      <c r="ERS132" s="350"/>
      <c r="ERT132" s="350"/>
      <c r="ERU132" s="350"/>
      <c r="ERV132" s="350"/>
      <c r="ERW132" s="349"/>
      <c r="ERX132" s="350"/>
      <c r="ERY132" s="350"/>
      <c r="ERZ132" s="350"/>
      <c r="ESA132" s="350"/>
      <c r="ESB132" s="350"/>
      <c r="ESC132" s="350"/>
      <c r="ESD132" s="350"/>
      <c r="ESE132" s="350"/>
      <c r="ESF132" s="350"/>
      <c r="ESG132" s="349"/>
      <c r="ESH132" s="350"/>
      <c r="ESI132" s="350"/>
      <c r="ESJ132" s="350"/>
      <c r="ESK132" s="350"/>
      <c r="ESL132" s="350"/>
      <c r="ESM132" s="350"/>
      <c r="ESN132" s="350"/>
      <c r="ESO132" s="350"/>
      <c r="ESP132" s="350"/>
      <c r="ESQ132" s="349"/>
      <c r="ESR132" s="350"/>
      <c r="ESS132" s="350"/>
      <c r="EST132" s="350"/>
      <c r="ESU132" s="350"/>
      <c r="ESV132" s="350"/>
      <c r="ESW132" s="350"/>
      <c r="ESX132" s="350"/>
      <c r="ESY132" s="350"/>
      <c r="ESZ132" s="350"/>
      <c r="ETA132" s="349"/>
      <c r="ETB132" s="350"/>
      <c r="ETC132" s="350"/>
      <c r="ETD132" s="350"/>
      <c r="ETE132" s="350"/>
      <c r="ETF132" s="350"/>
      <c r="ETG132" s="350"/>
      <c r="ETH132" s="350"/>
      <c r="ETI132" s="350"/>
      <c r="ETJ132" s="350"/>
      <c r="ETK132" s="349"/>
      <c r="ETL132" s="350"/>
      <c r="ETM132" s="350"/>
      <c r="ETN132" s="350"/>
      <c r="ETO132" s="350"/>
      <c r="ETP132" s="350"/>
      <c r="ETQ132" s="350"/>
      <c r="ETR132" s="350"/>
      <c r="ETS132" s="350"/>
      <c r="ETT132" s="350"/>
      <c r="ETU132" s="349"/>
      <c r="ETV132" s="350"/>
      <c r="ETW132" s="350"/>
      <c r="ETX132" s="350"/>
      <c r="ETY132" s="350"/>
      <c r="ETZ132" s="350"/>
      <c r="EUA132" s="350"/>
      <c r="EUB132" s="350"/>
      <c r="EUC132" s="350"/>
      <c r="EUD132" s="350"/>
      <c r="EUE132" s="349"/>
      <c r="EUF132" s="350"/>
      <c r="EUG132" s="350"/>
      <c r="EUH132" s="350"/>
      <c r="EUI132" s="350"/>
      <c r="EUJ132" s="350"/>
      <c r="EUK132" s="350"/>
      <c r="EUL132" s="350"/>
      <c r="EUM132" s="350"/>
      <c r="EUN132" s="350"/>
      <c r="EUO132" s="349"/>
      <c r="EUP132" s="350"/>
      <c r="EUQ132" s="350"/>
      <c r="EUR132" s="350"/>
      <c r="EUS132" s="350"/>
      <c r="EUT132" s="350"/>
      <c r="EUU132" s="350"/>
      <c r="EUV132" s="350"/>
      <c r="EUW132" s="350"/>
      <c r="EUX132" s="350"/>
      <c r="EUY132" s="349"/>
      <c r="EUZ132" s="350"/>
      <c r="EVA132" s="350"/>
      <c r="EVB132" s="350"/>
      <c r="EVC132" s="350"/>
      <c r="EVD132" s="350"/>
      <c r="EVE132" s="350"/>
      <c r="EVF132" s="350"/>
      <c r="EVG132" s="350"/>
      <c r="EVH132" s="350"/>
      <c r="EVI132" s="349"/>
      <c r="EVJ132" s="350"/>
      <c r="EVK132" s="350"/>
      <c r="EVL132" s="350"/>
      <c r="EVM132" s="350"/>
      <c r="EVN132" s="350"/>
      <c r="EVO132" s="350"/>
      <c r="EVP132" s="350"/>
      <c r="EVQ132" s="350"/>
      <c r="EVR132" s="350"/>
      <c r="EVS132" s="349"/>
      <c r="EVT132" s="350"/>
      <c r="EVU132" s="350"/>
      <c r="EVV132" s="350"/>
      <c r="EVW132" s="350"/>
      <c r="EVX132" s="350"/>
      <c r="EVY132" s="350"/>
      <c r="EVZ132" s="350"/>
      <c r="EWA132" s="350"/>
      <c r="EWB132" s="350"/>
      <c r="EWC132" s="349"/>
      <c r="EWD132" s="350"/>
      <c r="EWE132" s="350"/>
      <c r="EWF132" s="350"/>
      <c r="EWG132" s="350"/>
      <c r="EWH132" s="350"/>
      <c r="EWI132" s="350"/>
      <c r="EWJ132" s="350"/>
      <c r="EWK132" s="350"/>
      <c r="EWL132" s="350"/>
      <c r="EWM132" s="349"/>
      <c r="EWN132" s="350"/>
      <c r="EWO132" s="350"/>
      <c r="EWP132" s="350"/>
      <c r="EWQ132" s="350"/>
      <c r="EWR132" s="350"/>
      <c r="EWS132" s="350"/>
      <c r="EWT132" s="350"/>
      <c r="EWU132" s="350"/>
      <c r="EWV132" s="350"/>
      <c r="EWW132" s="349"/>
      <c r="EWX132" s="350"/>
      <c r="EWY132" s="350"/>
      <c r="EWZ132" s="350"/>
      <c r="EXA132" s="350"/>
      <c r="EXB132" s="350"/>
      <c r="EXC132" s="350"/>
      <c r="EXD132" s="350"/>
      <c r="EXE132" s="350"/>
      <c r="EXF132" s="350"/>
      <c r="EXG132" s="349"/>
      <c r="EXH132" s="350"/>
      <c r="EXI132" s="350"/>
      <c r="EXJ132" s="350"/>
      <c r="EXK132" s="350"/>
      <c r="EXL132" s="350"/>
      <c r="EXM132" s="350"/>
      <c r="EXN132" s="350"/>
      <c r="EXO132" s="350"/>
      <c r="EXP132" s="350"/>
      <c r="EXQ132" s="349"/>
      <c r="EXR132" s="350"/>
      <c r="EXS132" s="350"/>
      <c r="EXT132" s="350"/>
      <c r="EXU132" s="350"/>
      <c r="EXV132" s="350"/>
      <c r="EXW132" s="350"/>
      <c r="EXX132" s="350"/>
      <c r="EXY132" s="350"/>
      <c r="EXZ132" s="350"/>
      <c r="EYA132" s="349"/>
      <c r="EYB132" s="350"/>
      <c r="EYC132" s="350"/>
      <c r="EYD132" s="350"/>
      <c r="EYE132" s="350"/>
      <c r="EYF132" s="350"/>
      <c r="EYG132" s="350"/>
      <c r="EYH132" s="350"/>
      <c r="EYI132" s="350"/>
      <c r="EYJ132" s="350"/>
      <c r="EYK132" s="349"/>
      <c r="EYL132" s="350"/>
      <c r="EYM132" s="350"/>
      <c r="EYN132" s="350"/>
      <c r="EYO132" s="350"/>
      <c r="EYP132" s="350"/>
      <c r="EYQ132" s="350"/>
      <c r="EYR132" s="350"/>
      <c r="EYS132" s="350"/>
      <c r="EYT132" s="350"/>
      <c r="EYU132" s="349"/>
      <c r="EYV132" s="350"/>
      <c r="EYW132" s="350"/>
      <c r="EYX132" s="350"/>
      <c r="EYY132" s="350"/>
      <c r="EYZ132" s="350"/>
      <c r="EZA132" s="350"/>
      <c r="EZB132" s="350"/>
      <c r="EZC132" s="350"/>
      <c r="EZD132" s="350"/>
      <c r="EZE132" s="349"/>
      <c r="EZF132" s="350"/>
      <c r="EZG132" s="350"/>
      <c r="EZH132" s="350"/>
      <c r="EZI132" s="350"/>
      <c r="EZJ132" s="350"/>
      <c r="EZK132" s="350"/>
      <c r="EZL132" s="350"/>
      <c r="EZM132" s="350"/>
      <c r="EZN132" s="350"/>
      <c r="EZO132" s="349"/>
      <c r="EZP132" s="350"/>
      <c r="EZQ132" s="350"/>
      <c r="EZR132" s="350"/>
      <c r="EZS132" s="350"/>
      <c r="EZT132" s="350"/>
      <c r="EZU132" s="350"/>
      <c r="EZV132" s="350"/>
      <c r="EZW132" s="350"/>
      <c r="EZX132" s="350"/>
      <c r="EZY132" s="349"/>
      <c r="EZZ132" s="350"/>
      <c r="FAA132" s="350"/>
      <c r="FAB132" s="350"/>
      <c r="FAC132" s="350"/>
      <c r="FAD132" s="350"/>
      <c r="FAE132" s="350"/>
      <c r="FAF132" s="350"/>
      <c r="FAG132" s="350"/>
      <c r="FAH132" s="350"/>
      <c r="FAI132" s="349"/>
      <c r="FAJ132" s="350"/>
      <c r="FAK132" s="350"/>
      <c r="FAL132" s="350"/>
      <c r="FAM132" s="350"/>
      <c r="FAN132" s="350"/>
      <c r="FAO132" s="350"/>
      <c r="FAP132" s="350"/>
      <c r="FAQ132" s="350"/>
      <c r="FAR132" s="350"/>
      <c r="FAS132" s="349"/>
      <c r="FAT132" s="350"/>
      <c r="FAU132" s="350"/>
      <c r="FAV132" s="350"/>
      <c r="FAW132" s="350"/>
      <c r="FAX132" s="350"/>
      <c r="FAY132" s="350"/>
      <c r="FAZ132" s="350"/>
      <c r="FBA132" s="350"/>
      <c r="FBB132" s="350"/>
      <c r="FBC132" s="349"/>
      <c r="FBD132" s="350"/>
      <c r="FBE132" s="350"/>
      <c r="FBF132" s="350"/>
      <c r="FBG132" s="350"/>
      <c r="FBH132" s="350"/>
      <c r="FBI132" s="350"/>
      <c r="FBJ132" s="350"/>
      <c r="FBK132" s="350"/>
      <c r="FBL132" s="350"/>
      <c r="FBM132" s="349"/>
      <c r="FBN132" s="350"/>
      <c r="FBO132" s="350"/>
      <c r="FBP132" s="350"/>
      <c r="FBQ132" s="350"/>
      <c r="FBR132" s="350"/>
      <c r="FBS132" s="350"/>
      <c r="FBT132" s="350"/>
      <c r="FBU132" s="350"/>
      <c r="FBV132" s="350"/>
      <c r="FBW132" s="349"/>
      <c r="FBX132" s="350"/>
      <c r="FBY132" s="350"/>
      <c r="FBZ132" s="350"/>
      <c r="FCA132" s="350"/>
      <c r="FCB132" s="350"/>
      <c r="FCC132" s="350"/>
      <c r="FCD132" s="350"/>
      <c r="FCE132" s="350"/>
      <c r="FCF132" s="350"/>
      <c r="FCG132" s="349"/>
      <c r="FCH132" s="350"/>
      <c r="FCI132" s="350"/>
      <c r="FCJ132" s="350"/>
      <c r="FCK132" s="350"/>
      <c r="FCL132" s="350"/>
      <c r="FCM132" s="350"/>
      <c r="FCN132" s="350"/>
      <c r="FCO132" s="350"/>
      <c r="FCP132" s="350"/>
      <c r="FCQ132" s="349"/>
      <c r="FCR132" s="350"/>
      <c r="FCS132" s="350"/>
      <c r="FCT132" s="350"/>
      <c r="FCU132" s="350"/>
      <c r="FCV132" s="350"/>
      <c r="FCW132" s="350"/>
      <c r="FCX132" s="350"/>
      <c r="FCY132" s="350"/>
      <c r="FCZ132" s="350"/>
      <c r="FDA132" s="349"/>
      <c r="FDB132" s="350"/>
      <c r="FDC132" s="350"/>
      <c r="FDD132" s="350"/>
      <c r="FDE132" s="350"/>
      <c r="FDF132" s="350"/>
      <c r="FDG132" s="350"/>
      <c r="FDH132" s="350"/>
      <c r="FDI132" s="350"/>
      <c r="FDJ132" s="350"/>
      <c r="FDK132" s="349"/>
      <c r="FDL132" s="350"/>
      <c r="FDM132" s="350"/>
      <c r="FDN132" s="350"/>
      <c r="FDO132" s="350"/>
      <c r="FDP132" s="350"/>
      <c r="FDQ132" s="350"/>
      <c r="FDR132" s="350"/>
      <c r="FDS132" s="350"/>
      <c r="FDT132" s="350"/>
      <c r="FDU132" s="349"/>
      <c r="FDV132" s="350"/>
      <c r="FDW132" s="350"/>
      <c r="FDX132" s="350"/>
      <c r="FDY132" s="350"/>
      <c r="FDZ132" s="350"/>
      <c r="FEA132" s="350"/>
      <c r="FEB132" s="350"/>
      <c r="FEC132" s="350"/>
      <c r="FED132" s="350"/>
      <c r="FEE132" s="349"/>
      <c r="FEF132" s="350"/>
      <c r="FEG132" s="350"/>
      <c r="FEH132" s="350"/>
      <c r="FEI132" s="350"/>
      <c r="FEJ132" s="350"/>
      <c r="FEK132" s="350"/>
      <c r="FEL132" s="350"/>
      <c r="FEM132" s="350"/>
      <c r="FEN132" s="350"/>
      <c r="FEO132" s="349"/>
      <c r="FEP132" s="350"/>
      <c r="FEQ132" s="350"/>
      <c r="FER132" s="350"/>
      <c r="FES132" s="350"/>
      <c r="FET132" s="350"/>
      <c r="FEU132" s="350"/>
      <c r="FEV132" s="350"/>
      <c r="FEW132" s="350"/>
      <c r="FEX132" s="350"/>
      <c r="FEY132" s="349"/>
      <c r="FEZ132" s="350"/>
      <c r="FFA132" s="350"/>
      <c r="FFB132" s="350"/>
      <c r="FFC132" s="350"/>
      <c r="FFD132" s="350"/>
      <c r="FFE132" s="350"/>
      <c r="FFF132" s="350"/>
      <c r="FFG132" s="350"/>
      <c r="FFH132" s="350"/>
      <c r="FFI132" s="349"/>
      <c r="FFJ132" s="350"/>
      <c r="FFK132" s="350"/>
      <c r="FFL132" s="350"/>
      <c r="FFM132" s="350"/>
      <c r="FFN132" s="350"/>
      <c r="FFO132" s="350"/>
      <c r="FFP132" s="350"/>
      <c r="FFQ132" s="350"/>
      <c r="FFR132" s="350"/>
      <c r="FFS132" s="349"/>
      <c r="FFT132" s="350"/>
      <c r="FFU132" s="350"/>
      <c r="FFV132" s="350"/>
      <c r="FFW132" s="350"/>
      <c r="FFX132" s="350"/>
      <c r="FFY132" s="350"/>
      <c r="FFZ132" s="350"/>
      <c r="FGA132" s="350"/>
      <c r="FGB132" s="350"/>
      <c r="FGC132" s="349"/>
      <c r="FGD132" s="350"/>
      <c r="FGE132" s="350"/>
      <c r="FGF132" s="350"/>
      <c r="FGG132" s="350"/>
      <c r="FGH132" s="350"/>
      <c r="FGI132" s="350"/>
      <c r="FGJ132" s="350"/>
      <c r="FGK132" s="350"/>
      <c r="FGL132" s="350"/>
      <c r="FGM132" s="349"/>
      <c r="FGN132" s="350"/>
      <c r="FGO132" s="350"/>
      <c r="FGP132" s="350"/>
      <c r="FGQ132" s="350"/>
      <c r="FGR132" s="350"/>
      <c r="FGS132" s="350"/>
      <c r="FGT132" s="350"/>
      <c r="FGU132" s="350"/>
      <c r="FGV132" s="350"/>
      <c r="FGW132" s="349"/>
      <c r="FGX132" s="350"/>
      <c r="FGY132" s="350"/>
      <c r="FGZ132" s="350"/>
      <c r="FHA132" s="350"/>
      <c r="FHB132" s="350"/>
      <c r="FHC132" s="350"/>
      <c r="FHD132" s="350"/>
      <c r="FHE132" s="350"/>
      <c r="FHF132" s="350"/>
      <c r="FHG132" s="349"/>
      <c r="FHH132" s="350"/>
      <c r="FHI132" s="350"/>
      <c r="FHJ132" s="350"/>
      <c r="FHK132" s="350"/>
      <c r="FHL132" s="350"/>
      <c r="FHM132" s="350"/>
      <c r="FHN132" s="350"/>
      <c r="FHO132" s="350"/>
      <c r="FHP132" s="350"/>
      <c r="FHQ132" s="349"/>
      <c r="FHR132" s="350"/>
      <c r="FHS132" s="350"/>
      <c r="FHT132" s="350"/>
      <c r="FHU132" s="350"/>
      <c r="FHV132" s="350"/>
      <c r="FHW132" s="350"/>
      <c r="FHX132" s="350"/>
      <c r="FHY132" s="350"/>
      <c r="FHZ132" s="350"/>
      <c r="FIA132" s="349"/>
      <c r="FIB132" s="350"/>
      <c r="FIC132" s="350"/>
      <c r="FID132" s="350"/>
      <c r="FIE132" s="350"/>
      <c r="FIF132" s="350"/>
      <c r="FIG132" s="350"/>
      <c r="FIH132" s="350"/>
      <c r="FII132" s="350"/>
      <c r="FIJ132" s="350"/>
      <c r="FIK132" s="349"/>
      <c r="FIL132" s="350"/>
      <c r="FIM132" s="350"/>
      <c r="FIN132" s="350"/>
      <c r="FIO132" s="350"/>
      <c r="FIP132" s="350"/>
      <c r="FIQ132" s="350"/>
      <c r="FIR132" s="350"/>
      <c r="FIS132" s="350"/>
      <c r="FIT132" s="350"/>
      <c r="FIU132" s="349"/>
      <c r="FIV132" s="350"/>
      <c r="FIW132" s="350"/>
      <c r="FIX132" s="350"/>
      <c r="FIY132" s="350"/>
      <c r="FIZ132" s="350"/>
      <c r="FJA132" s="350"/>
      <c r="FJB132" s="350"/>
      <c r="FJC132" s="350"/>
      <c r="FJD132" s="350"/>
      <c r="FJE132" s="349"/>
      <c r="FJF132" s="350"/>
      <c r="FJG132" s="350"/>
      <c r="FJH132" s="350"/>
      <c r="FJI132" s="350"/>
      <c r="FJJ132" s="350"/>
      <c r="FJK132" s="350"/>
      <c r="FJL132" s="350"/>
      <c r="FJM132" s="350"/>
      <c r="FJN132" s="350"/>
      <c r="FJO132" s="349"/>
      <c r="FJP132" s="350"/>
      <c r="FJQ132" s="350"/>
      <c r="FJR132" s="350"/>
      <c r="FJS132" s="350"/>
      <c r="FJT132" s="350"/>
      <c r="FJU132" s="350"/>
      <c r="FJV132" s="350"/>
      <c r="FJW132" s="350"/>
      <c r="FJX132" s="350"/>
      <c r="FJY132" s="349"/>
      <c r="FJZ132" s="350"/>
      <c r="FKA132" s="350"/>
      <c r="FKB132" s="350"/>
      <c r="FKC132" s="350"/>
      <c r="FKD132" s="350"/>
      <c r="FKE132" s="350"/>
      <c r="FKF132" s="350"/>
      <c r="FKG132" s="350"/>
      <c r="FKH132" s="350"/>
      <c r="FKI132" s="349"/>
      <c r="FKJ132" s="350"/>
      <c r="FKK132" s="350"/>
      <c r="FKL132" s="350"/>
      <c r="FKM132" s="350"/>
      <c r="FKN132" s="350"/>
      <c r="FKO132" s="350"/>
      <c r="FKP132" s="350"/>
      <c r="FKQ132" s="350"/>
      <c r="FKR132" s="350"/>
      <c r="FKS132" s="349"/>
      <c r="FKT132" s="350"/>
      <c r="FKU132" s="350"/>
      <c r="FKV132" s="350"/>
      <c r="FKW132" s="350"/>
      <c r="FKX132" s="350"/>
      <c r="FKY132" s="350"/>
      <c r="FKZ132" s="350"/>
      <c r="FLA132" s="350"/>
      <c r="FLB132" s="350"/>
      <c r="FLC132" s="349"/>
      <c r="FLD132" s="350"/>
      <c r="FLE132" s="350"/>
      <c r="FLF132" s="350"/>
      <c r="FLG132" s="350"/>
      <c r="FLH132" s="350"/>
      <c r="FLI132" s="350"/>
      <c r="FLJ132" s="350"/>
      <c r="FLK132" s="350"/>
      <c r="FLL132" s="350"/>
      <c r="FLM132" s="349"/>
      <c r="FLN132" s="350"/>
      <c r="FLO132" s="350"/>
      <c r="FLP132" s="350"/>
      <c r="FLQ132" s="350"/>
      <c r="FLR132" s="350"/>
      <c r="FLS132" s="350"/>
      <c r="FLT132" s="350"/>
      <c r="FLU132" s="350"/>
      <c r="FLV132" s="350"/>
      <c r="FLW132" s="349"/>
      <c r="FLX132" s="350"/>
      <c r="FLY132" s="350"/>
      <c r="FLZ132" s="350"/>
      <c r="FMA132" s="350"/>
      <c r="FMB132" s="350"/>
      <c r="FMC132" s="350"/>
      <c r="FMD132" s="350"/>
      <c r="FME132" s="350"/>
      <c r="FMF132" s="350"/>
      <c r="FMG132" s="349"/>
      <c r="FMH132" s="350"/>
      <c r="FMI132" s="350"/>
      <c r="FMJ132" s="350"/>
      <c r="FMK132" s="350"/>
      <c r="FML132" s="350"/>
      <c r="FMM132" s="350"/>
      <c r="FMN132" s="350"/>
      <c r="FMO132" s="350"/>
      <c r="FMP132" s="350"/>
      <c r="FMQ132" s="349"/>
      <c r="FMR132" s="350"/>
      <c r="FMS132" s="350"/>
      <c r="FMT132" s="350"/>
      <c r="FMU132" s="350"/>
      <c r="FMV132" s="350"/>
      <c r="FMW132" s="350"/>
      <c r="FMX132" s="350"/>
      <c r="FMY132" s="350"/>
      <c r="FMZ132" s="350"/>
      <c r="FNA132" s="349"/>
      <c r="FNB132" s="350"/>
      <c r="FNC132" s="350"/>
      <c r="FND132" s="350"/>
      <c r="FNE132" s="350"/>
      <c r="FNF132" s="350"/>
      <c r="FNG132" s="350"/>
      <c r="FNH132" s="350"/>
      <c r="FNI132" s="350"/>
      <c r="FNJ132" s="350"/>
      <c r="FNK132" s="349"/>
      <c r="FNL132" s="350"/>
      <c r="FNM132" s="350"/>
      <c r="FNN132" s="350"/>
      <c r="FNO132" s="350"/>
      <c r="FNP132" s="350"/>
      <c r="FNQ132" s="350"/>
      <c r="FNR132" s="350"/>
      <c r="FNS132" s="350"/>
      <c r="FNT132" s="350"/>
      <c r="FNU132" s="349"/>
      <c r="FNV132" s="350"/>
      <c r="FNW132" s="350"/>
      <c r="FNX132" s="350"/>
      <c r="FNY132" s="350"/>
      <c r="FNZ132" s="350"/>
      <c r="FOA132" s="350"/>
      <c r="FOB132" s="350"/>
      <c r="FOC132" s="350"/>
      <c r="FOD132" s="350"/>
      <c r="FOE132" s="349"/>
      <c r="FOF132" s="350"/>
      <c r="FOG132" s="350"/>
      <c r="FOH132" s="350"/>
      <c r="FOI132" s="350"/>
      <c r="FOJ132" s="350"/>
      <c r="FOK132" s="350"/>
      <c r="FOL132" s="350"/>
      <c r="FOM132" s="350"/>
      <c r="FON132" s="350"/>
      <c r="FOO132" s="349"/>
      <c r="FOP132" s="350"/>
      <c r="FOQ132" s="350"/>
      <c r="FOR132" s="350"/>
      <c r="FOS132" s="350"/>
      <c r="FOT132" s="350"/>
      <c r="FOU132" s="350"/>
      <c r="FOV132" s="350"/>
      <c r="FOW132" s="350"/>
      <c r="FOX132" s="350"/>
      <c r="FOY132" s="349"/>
      <c r="FOZ132" s="350"/>
      <c r="FPA132" s="350"/>
      <c r="FPB132" s="350"/>
      <c r="FPC132" s="350"/>
      <c r="FPD132" s="350"/>
      <c r="FPE132" s="350"/>
      <c r="FPF132" s="350"/>
      <c r="FPG132" s="350"/>
      <c r="FPH132" s="350"/>
      <c r="FPI132" s="349"/>
      <c r="FPJ132" s="350"/>
      <c r="FPK132" s="350"/>
      <c r="FPL132" s="350"/>
      <c r="FPM132" s="350"/>
      <c r="FPN132" s="350"/>
      <c r="FPO132" s="350"/>
      <c r="FPP132" s="350"/>
      <c r="FPQ132" s="350"/>
      <c r="FPR132" s="350"/>
      <c r="FPS132" s="349"/>
      <c r="FPT132" s="350"/>
      <c r="FPU132" s="350"/>
      <c r="FPV132" s="350"/>
      <c r="FPW132" s="350"/>
      <c r="FPX132" s="350"/>
      <c r="FPY132" s="350"/>
      <c r="FPZ132" s="350"/>
      <c r="FQA132" s="350"/>
      <c r="FQB132" s="350"/>
      <c r="FQC132" s="349"/>
      <c r="FQD132" s="350"/>
      <c r="FQE132" s="350"/>
      <c r="FQF132" s="350"/>
      <c r="FQG132" s="350"/>
      <c r="FQH132" s="350"/>
      <c r="FQI132" s="350"/>
      <c r="FQJ132" s="350"/>
      <c r="FQK132" s="350"/>
      <c r="FQL132" s="350"/>
      <c r="FQM132" s="349"/>
      <c r="FQN132" s="350"/>
      <c r="FQO132" s="350"/>
      <c r="FQP132" s="350"/>
      <c r="FQQ132" s="350"/>
      <c r="FQR132" s="350"/>
      <c r="FQS132" s="350"/>
      <c r="FQT132" s="350"/>
      <c r="FQU132" s="350"/>
      <c r="FQV132" s="350"/>
      <c r="FQW132" s="349"/>
      <c r="FQX132" s="350"/>
      <c r="FQY132" s="350"/>
      <c r="FQZ132" s="350"/>
      <c r="FRA132" s="350"/>
      <c r="FRB132" s="350"/>
      <c r="FRC132" s="350"/>
      <c r="FRD132" s="350"/>
      <c r="FRE132" s="350"/>
      <c r="FRF132" s="350"/>
      <c r="FRG132" s="349"/>
      <c r="FRH132" s="350"/>
      <c r="FRI132" s="350"/>
      <c r="FRJ132" s="350"/>
      <c r="FRK132" s="350"/>
      <c r="FRL132" s="350"/>
      <c r="FRM132" s="350"/>
      <c r="FRN132" s="350"/>
      <c r="FRO132" s="350"/>
      <c r="FRP132" s="350"/>
      <c r="FRQ132" s="349"/>
      <c r="FRR132" s="350"/>
      <c r="FRS132" s="350"/>
      <c r="FRT132" s="350"/>
      <c r="FRU132" s="350"/>
      <c r="FRV132" s="350"/>
      <c r="FRW132" s="350"/>
      <c r="FRX132" s="350"/>
      <c r="FRY132" s="350"/>
      <c r="FRZ132" s="350"/>
      <c r="FSA132" s="349"/>
      <c r="FSB132" s="350"/>
      <c r="FSC132" s="350"/>
      <c r="FSD132" s="350"/>
      <c r="FSE132" s="350"/>
      <c r="FSF132" s="350"/>
      <c r="FSG132" s="350"/>
      <c r="FSH132" s="350"/>
      <c r="FSI132" s="350"/>
      <c r="FSJ132" s="350"/>
      <c r="FSK132" s="349"/>
      <c r="FSL132" s="350"/>
      <c r="FSM132" s="350"/>
      <c r="FSN132" s="350"/>
      <c r="FSO132" s="350"/>
      <c r="FSP132" s="350"/>
      <c r="FSQ132" s="350"/>
      <c r="FSR132" s="350"/>
      <c r="FSS132" s="350"/>
      <c r="FST132" s="350"/>
      <c r="FSU132" s="349"/>
      <c r="FSV132" s="350"/>
      <c r="FSW132" s="350"/>
      <c r="FSX132" s="350"/>
      <c r="FSY132" s="350"/>
      <c r="FSZ132" s="350"/>
      <c r="FTA132" s="350"/>
      <c r="FTB132" s="350"/>
      <c r="FTC132" s="350"/>
      <c r="FTD132" s="350"/>
      <c r="FTE132" s="349"/>
      <c r="FTF132" s="350"/>
      <c r="FTG132" s="350"/>
      <c r="FTH132" s="350"/>
      <c r="FTI132" s="350"/>
      <c r="FTJ132" s="350"/>
      <c r="FTK132" s="350"/>
      <c r="FTL132" s="350"/>
      <c r="FTM132" s="350"/>
      <c r="FTN132" s="350"/>
      <c r="FTO132" s="349"/>
      <c r="FTP132" s="350"/>
      <c r="FTQ132" s="350"/>
      <c r="FTR132" s="350"/>
      <c r="FTS132" s="350"/>
      <c r="FTT132" s="350"/>
      <c r="FTU132" s="350"/>
      <c r="FTV132" s="350"/>
      <c r="FTW132" s="350"/>
      <c r="FTX132" s="350"/>
      <c r="FTY132" s="349"/>
      <c r="FTZ132" s="350"/>
      <c r="FUA132" s="350"/>
      <c r="FUB132" s="350"/>
      <c r="FUC132" s="350"/>
      <c r="FUD132" s="350"/>
      <c r="FUE132" s="350"/>
      <c r="FUF132" s="350"/>
      <c r="FUG132" s="350"/>
      <c r="FUH132" s="350"/>
      <c r="FUI132" s="349"/>
      <c r="FUJ132" s="350"/>
      <c r="FUK132" s="350"/>
      <c r="FUL132" s="350"/>
      <c r="FUM132" s="350"/>
      <c r="FUN132" s="350"/>
      <c r="FUO132" s="350"/>
      <c r="FUP132" s="350"/>
      <c r="FUQ132" s="350"/>
      <c r="FUR132" s="350"/>
      <c r="FUS132" s="349"/>
      <c r="FUT132" s="350"/>
      <c r="FUU132" s="350"/>
      <c r="FUV132" s="350"/>
      <c r="FUW132" s="350"/>
      <c r="FUX132" s="350"/>
      <c r="FUY132" s="350"/>
      <c r="FUZ132" s="350"/>
      <c r="FVA132" s="350"/>
      <c r="FVB132" s="350"/>
      <c r="FVC132" s="349"/>
      <c r="FVD132" s="350"/>
      <c r="FVE132" s="350"/>
      <c r="FVF132" s="350"/>
      <c r="FVG132" s="350"/>
      <c r="FVH132" s="350"/>
      <c r="FVI132" s="350"/>
      <c r="FVJ132" s="350"/>
      <c r="FVK132" s="350"/>
      <c r="FVL132" s="350"/>
      <c r="FVM132" s="349"/>
      <c r="FVN132" s="350"/>
      <c r="FVO132" s="350"/>
      <c r="FVP132" s="350"/>
      <c r="FVQ132" s="350"/>
      <c r="FVR132" s="350"/>
      <c r="FVS132" s="350"/>
      <c r="FVT132" s="350"/>
      <c r="FVU132" s="350"/>
      <c r="FVV132" s="350"/>
      <c r="FVW132" s="349"/>
      <c r="FVX132" s="350"/>
      <c r="FVY132" s="350"/>
      <c r="FVZ132" s="350"/>
      <c r="FWA132" s="350"/>
      <c r="FWB132" s="350"/>
      <c r="FWC132" s="350"/>
      <c r="FWD132" s="350"/>
      <c r="FWE132" s="350"/>
      <c r="FWF132" s="350"/>
      <c r="FWG132" s="349"/>
      <c r="FWH132" s="350"/>
      <c r="FWI132" s="350"/>
      <c r="FWJ132" s="350"/>
      <c r="FWK132" s="350"/>
      <c r="FWL132" s="350"/>
      <c r="FWM132" s="350"/>
      <c r="FWN132" s="350"/>
      <c r="FWO132" s="350"/>
      <c r="FWP132" s="350"/>
      <c r="FWQ132" s="349"/>
      <c r="FWR132" s="350"/>
      <c r="FWS132" s="350"/>
      <c r="FWT132" s="350"/>
      <c r="FWU132" s="350"/>
      <c r="FWV132" s="350"/>
      <c r="FWW132" s="350"/>
      <c r="FWX132" s="350"/>
      <c r="FWY132" s="350"/>
      <c r="FWZ132" s="350"/>
      <c r="FXA132" s="349"/>
      <c r="FXB132" s="350"/>
      <c r="FXC132" s="350"/>
      <c r="FXD132" s="350"/>
      <c r="FXE132" s="350"/>
      <c r="FXF132" s="350"/>
      <c r="FXG132" s="350"/>
      <c r="FXH132" s="350"/>
      <c r="FXI132" s="350"/>
      <c r="FXJ132" s="350"/>
      <c r="FXK132" s="349"/>
      <c r="FXL132" s="350"/>
      <c r="FXM132" s="350"/>
      <c r="FXN132" s="350"/>
      <c r="FXO132" s="350"/>
      <c r="FXP132" s="350"/>
      <c r="FXQ132" s="350"/>
      <c r="FXR132" s="350"/>
      <c r="FXS132" s="350"/>
      <c r="FXT132" s="350"/>
      <c r="FXU132" s="349"/>
      <c r="FXV132" s="350"/>
      <c r="FXW132" s="350"/>
      <c r="FXX132" s="350"/>
      <c r="FXY132" s="350"/>
      <c r="FXZ132" s="350"/>
      <c r="FYA132" s="350"/>
      <c r="FYB132" s="350"/>
      <c r="FYC132" s="350"/>
      <c r="FYD132" s="350"/>
      <c r="FYE132" s="349"/>
      <c r="FYF132" s="350"/>
      <c r="FYG132" s="350"/>
      <c r="FYH132" s="350"/>
      <c r="FYI132" s="350"/>
      <c r="FYJ132" s="350"/>
      <c r="FYK132" s="350"/>
      <c r="FYL132" s="350"/>
      <c r="FYM132" s="350"/>
      <c r="FYN132" s="350"/>
      <c r="FYO132" s="349"/>
      <c r="FYP132" s="350"/>
      <c r="FYQ132" s="350"/>
      <c r="FYR132" s="350"/>
      <c r="FYS132" s="350"/>
      <c r="FYT132" s="350"/>
      <c r="FYU132" s="350"/>
      <c r="FYV132" s="350"/>
      <c r="FYW132" s="350"/>
      <c r="FYX132" s="350"/>
      <c r="FYY132" s="349"/>
      <c r="FYZ132" s="350"/>
      <c r="FZA132" s="350"/>
      <c r="FZB132" s="350"/>
      <c r="FZC132" s="350"/>
      <c r="FZD132" s="350"/>
      <c r="FZE132" s="350"/>
      <c r="FZF132" s="350"/>
      <c r="FZG132" s="350"/>
      <c r="FZH132" s="350"/>
      <c r="FZI132" s="349"/>
      <c r="FZJ132" s="350"/>
      <c r="FZK132" s="350"/>
      <c r="FZL132" s="350"/>
      <c r="FZM132" s="350"/>
      <c r="FZN132" s="350"/>
      <c r="FZO132" s="350"/>
      <c r="FZP132" s="350"/>
      <c r="FZQ132" s="350"/>
      <c r="FZR132" s="350"/>
      <c r="FZS132" s="349"/>
      <c r="FZT132" s="350"/>
      <c r="FZU132" s="350"/>
      <c r="FZV132" s="350"/>
      <c r="FZW132" s="350"/>
      <c r="FZX132" s="350"/>
      <c r="FZY132" s="350"/>
      <c r="FZZ132" s="350"/>
      <c r="GAA132" s="350"/>
      <c r="GAB132" s="350"/>
      <c r="GAC132" s="349"/>
      <c r="GAD132" s="350"/>
      <c r="GAE132" s="350"/>
      <c r="GAF132" s="350"/>
      <c r="GAG132" s="350"/>
      <c r="GAH132" s="350"/>
      <c r="GAI132" s="350"/>
      <c r="GAJ132" s="350"/>
      <c r="GAK132" s="350"/>
      <c r="GAL132" s="350"/>
      <c r="GAM132" s="349"/>
      <c r="GAN132" s="350"/>
      <c r="GAO132" s="350"/>
      <c r="GAP132" s="350"/>
      <c r="GAQ132" s="350"/>
      <c r="GAR132" s="350"/>
      <c r="GAS132" s="350"/>
      <c r="GAT132" s="350"/>
      <c r="GAU132" s="350"/>
      <c r="GAV132" s="350"/>
      <c r="GAW132" s="349"/>
      <c r="GAX132" s="350"/>
      <c r="GAY132" s="350"/>
      <c r="GAZ132" s="350"/>
      <c r="GBA132" s="350"/>
      <c r="GBB132" s="350"/>
      <c r="GBC132" s="350"/>
      <c r="GBD132" s="350"/>
      <c r="GBE132" s="350"/>
      <c r="GBF132" s="350"/>
      <c r="GBG132" s="349"/>
      <c r="GBH132" s="350"/>
      <c r="GBI132" s="350"/>
      <c r="GBJ132" s="350"/>
      <c r="GBK132" s="350"/>
      <c r="GBL132" s="350"/>
      <c r="GBM132" s="350"/>
      <c r="GBN132" s="350"/>
      <c r="GBO132" s="350"/>
      <c r="GBP132" s="350"/>
      <c r="GBQ132" s="349"/>
      <c r="GBR132" s="350"/>
      <c r="GBS132" s="350"/>
      <c r="GBT132" s="350"/>
      <c r="GBU132" s="350"/>
      <c r="GBV132" s="350"/>
      <c r="GBW132" s="350"/>
      <c r="GBX132" s="350"/>
      <c r="GBY132" s="350"/>
      <c r="GBZ132" s="350"/>
      <c r="GCA132" s="349"/>
      <c r="GCB132" s="350"/>
      <c r="GCC132" s="350"/>
      <c r="GCD132" s="350"/>
      <c r="GCE132" s="350"/>
      <c r="GCF132" s="350"/>
      <c r="GCG132" s="350"/>
      <c r="GCH132" s="350"/>
      <c r="GCI132" s="350"/>
      <c r="GCJ132" s="350"/>
      <c r="GCK132" s="349"/>
      <c r="GCL132" s="350"/>
      <c r="GCM132" s="350"/>
      <c r="GCN132" s="350"/>
      <c r="GCO132" s="350"/>
      <c r="GCP132" s="350"/>
      <c r="GCQ132" s="350"/>
      <c r="GCR132" s="350"/>
      <c r="GCS132" s="350"/>
      <c r="GCT132" s="350"/>
      <c r="GCU132" s="349"/>
      <c r="GCV132" s="350"/>
      <c r="GCW132" s="350"/>
      <c r="GCX132" s="350"/>
      <c r="GCY132" s="350"/>
      <c r="GCZ132" s="350"/>
      <c r="GDA132" s="350"/>
      <c r="GDB132" s="350"/>
      <c r="GDC132" s="350"/>
      <c r="GDD132" s="350"/>
      <c r="GDE132" s="349"/>
      <c r="GDF132" s="350"/>
      <c r="GDG132" s="350"/>
      <c r="GDH132" s="350"/>
      <c r="GDI132" s="350"/>
      <c r="GDJ132" s="350"/>
      <c r="GDK132" s="350"/>
      <c r="GDL132" s="350"/>
      <c r="GDM132" s="350"/>
      <c r="GDN132" s="350"/>
      <c r="GDO132" s="349"/>
      <c r="GDP132" s="350"/>
      <c r="GDQ132" s="350"/>
      <c r="GDR132" s="350"/>
      <c r="GDS132" s="350"/>
      <c r="GDT132" s="350"/>
      <c r="GDU132" s="350"/>
      <c r="GDV132" s="350"/>
      <c r="GDW132" s="350"/>
      <c r="GDX132" s="350"/>
      <c r="GDY132" s="349"/>
      <c r="GDZ132" s="350"/>
      <c r="GEA132" s="350"/>
      <c r="GEB132" s="350"/>
      <c r="GEC132" s="350"/>
      <c r="GED132" s="350"/>
      <c r="GEE132" s="350"/>
      <c r="GEF132" s="350"/>
      <c r="GEG132" s="350"/>
      <c r="GEH132" s="350"/>
      <c r="GEI132" s="349"/>
      <c r="GEJ132" s="350"/>
      <c r="GEK132" s="350"/>
      <c r="GEL132" s="350"/>
      <c r="GEM132" s="350"/>
      <c r="GEN132" s="350"/>
      <c r="GEO132" s="350"/>
      <c r="GEP132" s="350"/>
      <c r="GEQ132" s="350"/>
      <c r="GER132" s="350"/>
      <c r="GES132" s="349"/>
      <c r="GET132" s="350"/>
      <c r="GEU132" s="350"/>
      <c r="GEV132" s="350"/>
      <c r="GEW132" s="350"/>
      <c r="GEX132" s="350"/>
      <c r="GEY132" s="350"/>
      <c r="GEZ132" s="350"/>
      <c r="GFA132" s="350"/>
      <c r="GFB132" s="350"/>
      <c r="GFC132" s="349"/>
      <c r="GFD132" s="350"/>
      <c r="GFE132" s="350"/>
      <c r="GFF132" s="350"/>
      <c r="GFG132" s="350"/>
      <c r="GFH132" s="350"/>
      <c r="GFI132" s="350"/>
      <c r="GFJ132" s="350"/>
      <c r="GFK132" s="350"/>
      <c r="GFL132" s="350"/>
      <c r="GFM132" s="349"/>
      <c r="GFN132" s="350"/>
      <c r="GFO132" s="350"/>
      <c r="GFP132" s="350"/>
      <c r="GFQ132" s="350"/>
      <c r="GFR132" s="350"/>
      <c r="GFS132" s="350"/>
      <c r="GFT132" s="350"/>
      <c r="GFU132" s="350"/>
      <c r="GFV132" s="350"/>
      <c r="GFW132" s="349"/>
      <c r="GFX132" s="350"/>
      <c r="GFY132" s="350"/>
      <c r="GFZ132" s="350"/>
      <c r="GGA132" s="350"/>
      <c r="GGB132" s="350"/>
      <c r="GGC132" s="350"/>
      <c r="GGD132" s="350"/>
      <c r="GGE132" s="350"/>
      <c r="GGF132" s="350"/>
      <c r="GGG132" s="349"/>
      <c r="GGH132" s="350"/>
      <c r="GGI132" s="350"/>
      <c r="GGJ132" s="350"/>
      <c r="GGK132" s="350"/>
      <c r="GGL132" s="350"/>
      <c r="GGM132" s="350"/>
      <c r="GGN132" s="350"/>
      <c r="GGO132" s="350"/>
      <c r="GGP132" s="350"/>
      <c r="GGQ132" s="349"/>
      <c r="GGR132" s="350"/>
      <c r="GGS132" s="350"/>
      <c r="GGT132" s="350"/>
      <c r="GGU132" s="350"/>
      <c r="GGV132" s="350"/>
      <c r="GGW132" s="350"/>
      <c r="GGX132" s="350"/>
      <c r="GGY132" s="350"/>
      <c r="GGZ132" s="350"/>
      <c r="GHA132" s="349"/>
      <c r="GHB132" s="350"/>
      <c r="GHC132" s="350"/>
      <c r="GHD132" s="350"/>
      <c r="GHE132" s="350"/>
      <c r="GHF132" s="350"/>
      <c r="GHG132" s="350"/>
      <c r="GHH132" s="350"/>
      <c r="GHI132" s="350"/>
      <c r="GHJ132" s="350"/>
      <c r="GHK132" s="349"/>
      <c r="GHL132" s="350"/>
      <c r="GHM132" s="350"/>
      <c r="GHN132" s="350"/>
      <c r="GHO132" s="350"/>
      <c r="GHP132" s="350"/>
      <c r="GHQ132" s="350"/>
      <c r="GHR132" s="350"/>
      <c r="GHS132" s="350"/>
      <c r="GHT132" s="350"/>
      <c r="GHU132" s="349"/>
      <c r="GHV132" s="350"/>
      <c r="GHW132" s="350"/>
      <c r="GHX132" s="350"/>
      <c r="GHY132" s="350"/>
      <c r="GHZ132" s="350"/>
      <c r="GIA132" s="350"/>
      <c r="GIB132" s="350"/>
      <c r="GIC132" s="350"/>
      <c r="GID132" s="350"/>
      <c r="GIE132" s="349"/>
      <c r="GIF132" s="350"/>
      <c r="GIG132" s="350"/>
      <c r="GIH132" s="350"/>
      <c r="GII132" s="350"/>
      <c r="GIJ132" s="350"/>
      <c r="GIK132" s="350"/>
      <c r="GIL132" s="350"/>
      <c r="GIM132" s="350"/>
      <c r="GIN132" s="350"/>
      <c r="GIO132" s="349"/>
      <c r="GIP132" s="350"/>
      <c r="GIQ132" s="350"/>
      <c r="GIR132" s="350"/>
      <c r="GIS132" s="350"/>
      <c r="GIT132" s="350"/>
      <c r="GIU132" s="350"/>
      <c r="GIV132" s="350"/>
      <c r="GIW132" s="350"/>
      <c r="GIX132" s="350"/>
      <c r="GIY132" s="349"/>
      <c r="GIZ132" s="350"/>
      <c r="GJA132" s="350"/>
      <c r="GJB132" s="350"/>
      <c r="GJC132" s="350"/>
      <c r="GJD132" s="350"/>
      <c r="GJE132" s="350"/>
      <c r="GJF132" s="350"/>
      <c r="GJG132" s="350"/>
      <c r="GJH132" s="350"/>
      <c r="GJI132" s="349"/>
      <c r="GJJ132" s="350"/>
      <c r="GJK132" s="350"/>
      <c r="GJL132" s="350"/>
      <c r="GJM132" s="350"/>
      <c r="GJN132" s="350"/>
      <c r="GJO132" s="350"/>
      <c r="GJP132" s="350"/>
      <c r="GJQ132" s="350"/>
      <c r="GJR132" s="350"/>
      <c r="GJS132" s="349"/>
      <c r="GJT132" s="350"/>
      <c r="GJU132" s="350"/>
      <c r="GJV132" s="350"/>
      <c r="GJW132" s="350"/>
      <c r="GJX132" s="350"/>
      <c r="GJY132" s="350"/>
      <c r="GJZ132" s="350"/>
      <c r="GKA132" s="350"/>
      <c r="GKB132" s="350"/>
      <c r="GKC132" s="349"/>
      <c r="GKD132" s="350"/>
      <c r="GKE132" s="350"/>
      <c r="GKF132" s="350"/>
      <c r="GKG132" s="350"/>
      <c r="GKH132" s="350"/>
      <c r="GKI132" s="350"/>
      <c r="GKJ132" s="350"/>
      <c r="GKK132" s="350"/>
      <c r="GKL132" s="350"/>
      <c r="GKM132" s="349"/>
      <c r="GKN132" s="350"/>
      <c r="GKO132" s="350"/>
      <c r="GKP132" s="350"/>
      <c r="GKQ132" s="350"/>
      <c r="GKR132" s="350"/>
      <c r="GKS132" s="350"/>
      <c r="GKT132" s="350"/>
      <c r="GKU132" s="350"/>
      <c r="GKV132" s="350"/>
      <c r="GKW132" s="349"/>
      <c r="GKX132" s="350"/>
      <c r="GKY132" s="350"/>
      <c r="GKZ132" s="350"/>
      <c r="GLA132" s="350"/>
      <c r="GLB132" s="350"/>
      <c r="GLC132" s="350"/>
      <c r="GLD132" s="350"/>
      <c r="GLE132" s="350"/>
      <c r="GLF132" s="350"/>
      <c r="GLG132" s="349"/>
      <c r="GLH132" s="350"/>
      <c r="GLI132" s="350"/>
      <c r="GLJ132" s="350"/>
      <c r="GLK132" s="350"/>
      <c r="GLL132" s="350"/>
      <c r="GLM132" s="350"/>
      <c r="GLN132" s="350"/>
      <c r="GLO132" s="350"/>
      <c r="GLP132" s="350"/>
      <c r="GLQ132" s="349"/>
      <c r="GLR132" s="350"/>
      <c r="GLS132" s="350"/>
      <c r="GLT132" s="350"/>
      <c r="GLU132" s="350"/>
      <c r="GLV132" s="350"/>
      <c r="GLW132" s="350"/>
      <c r="GLX132" s="350"/>
      <c r="GLY132" s="350"/>
      <c r="GLZ132" s="350"/>
      <c r="GMA132" s="349"/>
      <c r="GMB132" s="350"/>
      <c r="GMC132" s="350"/>
      <c r="GMD132" s="350"/>
      <c r="GME132" s="350"/>
      <c r="GMF132" s="350"/>
      <c r="GMG132" s="350"/>
      <c r="GMH132" s="350"/>
      <c r="GMI132" s="350"/>
      <c r="GMJ132" s="350"/>
      <c r="GMK132" s="349"/>
      <c r="GML132" s="350"/>
      <c r="GMM132" s="350"/>
      <c r="GMN132" s="350"/>
      <c r="GMO132" s="350"/>
      <c r="GMP132" s="350"/>
      <c r="GMQ132" s="350"/>
      <c r="GMR132" s="350"/>
      <c r="GMS132" s="350"/>
      <c r="GMT132" s="350"/>
      <c r="GMU132" s="349"/>
      <c r="GMV132" s="350"/>
      <c r="GMW132" s="350"/>
      <c r="GMX132" s="350"/>
      <c r="GMY132" s="350"/>
      <c r="GMZ132" s="350"/>
      <c r="GNA132" s="350"/>
      <c r="GNB132" s="350"/>
      <c r="GNC132" s="350"/>
      <c r="GND132" s="350"/>
      <c r="GNE132" s="349"/>
      <c r="GNF132" s="350"/>
      <c r="GNG132" s="350"/>
      <c r="GNH132" s="350"/>
      <c r="GNI132" s="350"/>
      <c r="GNJ132" s="350"/>
      <c r="GNK132" s="350"/>
      <c r="GNL132" s="350"/>
      <c r="GNM132" s="350"/>
      <c r="GNN132" s="350"/>
      <c r="GNO132" s="349"/>
      <c r="GNP132" s="350"/>
      <c r="GNQ132" s="350"/>
      <c r="GNR132" s="350"/>
      <c r="GNS132" s="350"/>
      <c r="GNT132" s="350"/>
      <c r="GNU132" s="350"/>
      <c r="GNV132" s="350"/>
      <c r="GNW132" s="350"/>
      <c r="GNX132" s="350"/>
      <c r="GNY132" s="349"/>
      <c r="GNZ132" s="350"/>
      <c r="GOA132" s="350"/>
      <c r="GOB132" s="350"/>
      <c r="GOC132" s="350"/>
      <c r="GOD132" s="350"/>
      <c r="GOE132" s="350"/>
      <c r="GOF132" s="350"/>
      <c r="GOG132" s="350"/>
      <c r="GOH132" s="350"/>
      <c r="GOI132" s="349"/>
      <c r="GOJ132" s="350"/>
      <c r="GOK132" s="350"/>
      <c r="GOL132" s="350"/>
      <c r="GOM132" s="350"/>
      <c r="GON132" s="350"/>
      <c r="GOO132" s="350"/>
      <c r="GOP132" s="350"/>
      <c r="GOQ132" s="350"/>
      <c r="GOR132" s="350"/>
      <c r="GOS132" s="349"/>
      <c r="GOT132" s="350"/>
      <c r="GOU132" s="350"/>
      <c r="GOV132" s="350"/>
      <c r="GOW132" s="350"/>
      <c r="GOX132" s="350"/>
      <c r="GOY132" s="350"/>
      <c r="GOZ132" s="350"/>
      <c r="GPA132" s="350"/>
      <c r="GPB132" s="350"/>
      <c r="GPC132" s="349"/>
      <c r="GPD132" s="350"/>
      <c r="GPE132" s="350"/>
      <c r="GPF132" s="350"/>
      <c r="GPG132" s="350"/>
      <c r="GPH132" s="350"/>
      <c r="GPI132" s="350"/>
      <c r="GPJ132" s="350"/>
      <c r="GPK132" s="350"/>
      <c r="GPL132" s="350"/>
      <c r="GPM132" s="349"/>
      <c r="GPN132" s="350"/>
      <c r="GPO132" s="350"/>
      <c r="GPP132" s="350"/>
      <c r="GPQ132" s="350"/>
      <c r="GPR132" s="350"/>
      <c r="GPS132" s="350"/>
      <c r="GPT132" s="350"/>
      <c r="GPU132" s="350"/>
      <c r="GPV132" s="350"/>
      <c r="GPW132" s="349"/>
      <c r="GPX132" s="350"/>
      <c r="GPY132" s="350"/>
      <c r="GPZ132" s="350"/>
      <c r="GQA132" s="350"/>
      <c r="GQB132" s="350"/>
      <c r="GQC132" s="350"/>
      <c r="GQD132" s="350"/>
      <c r="GQE132" s="350"/>
      <c r="GQF132" s="350"/>
      <c r="GQG132" s="349"/>
      <c r="GQH132" s="350"/>
      <c r="GQI132" s="350"/>
      <c r="GQJ132" s="350"/>
      <c r="GQK132" s="350"/>
      <c r="GQL132" s="350"/>
      <c r="GQM132" s="350"/>
      <c r="GQN132" s="350"/>
      <c r="GQO132" s="350"/>
      <c r="GQP132" s="350"/>
      <c r="GQQ132" s="349"/>
      <c r="GQR132" s="350"/>
      <c r="GQS132" s="350"/>
      <c r="GQT132" s="350"/>
      <c r="GQU132" s="350"/>
      <c r="GQV132" s="350"/>
      <c r="GQW132" s="350"/>
      <c r="GQX132" s="350"/>
      <c r="GQY132" s="350"/>
      <c r="GQZ132" s="350"/>
      <c r="GRA132" s="349"/>
      <c r="GRB132" s="350"/>
      <c r="GRC132" s="350"/>
      <c r="GRD132" s="350"/>
      <c r="GRE132" s="350"/>
      <c r="GRF132" s="350"/>
      <c r="GRG132" s="350"/>
      <c r="GRH132" s="350"/>
      <c r="GRI132" s="350"/>
      <c r="GRJ132" s="350"/>
      <c r="GRK132" s="349"/>
      <c r="GRL132" s="350"/>
      <c r="GRM132" s="350"/>
      <c r="GRN132" s="350"/>
      <c r="GRO132" s="350"/>
      <c r="GRP132" s="350"/>
      <c r="GRQ132" s="350"/>
      <c r="GRR132" s="350"/>
      <c r="GRS132" s="350"/>
      <c r="GRT132" s="350"/>
      <c r="GRU132" s="349"/>
      <c r="GRV132" s="350"/>
      <c r="GRW132" s="350"/>
      <c r="GRX132" s="350"/>
      <c r="GRY132" s="350"/>
      <c r="GRZ132" s="350"/>
      <c r="GSA132" s="350"/>
      <c r="GSB132" s="350"/>
      <c r="GSC132" s="350"/>
      <c r="GSD132" s="350"/>
      <c r="GSE132" s="349"/>
      <c r="GSF132" s="350"/>
      <c r="GSG132" s="350"/>
      <c r="GSH132" s="350"/>
      <c r="GSI132" s="350"/>
      <c r="GSJ132" s="350"/>
      <c r="GSK132" s="350"/>
      <c r="GSL132" s="350"/>
      <c r="GSM132" s="350"/>
      <c r="GSN132" s="350"/>
      <c r="GSO132" s="349"/>
      <c r="GSP132" s="350"/>
      <c r="GSQ132" s="350"/>
      <c r="GSR132" s="350"/>
      <c r="GSS132" s="350"/>
      <c r="GST132" s="350"/>
      <c r="GSU132" s="350"/>
      <c r="GSV132" s="350"/>
      <c r="GSW132" s="350"/>
      <c r="GSX132" s="350"/>
      <c r="GSY132" s="349"/>
      <c r="GSZ132" s="350"/>
      <c r="GTA132" s="350"/>
      <c r="GTB132" s="350"/>
      <c r="GTC132" s="350"/>
      <c r="GTD132" s="350"/>
      <c r="GTE132" s="350"/>
      <c r="GTF132" s="350"/>
      <c r="GTG132" s="350"/>
      <c r="GTH132" s="350"/>
      <c r="GTI132" s="349"/>
      <c r="GTJ132" s="350"/>
      <c r="GTK132" s="350"/>
      <c r="GTL132" s="350"/>
      <c r="GTM132" s="350"/>
      <c r="GTN132" s="350"/>
      <c r="GTO132" s="350"/>
      <c r="GTP132" s="350"/>
      <c r="GTQ132" s="350"/>
      <c r="GTR132" s="350"/>
      <c r="GTS132" s="349"/>
      <c r="GTT132" s="350"/>
      <c r="GTU132" s="350"/>
      <c r="GTV132" s="350"/>
      <c r="GTW132" s="350"/>
      <c r="GTX132" s="350"/>
      <c r="GTY132" s="350"/>
      <c r="GTZ132" s="350"/>
      <c r="GUA132" s="350"/>
      <c r="GUB132" s="350"/>
      <c r="GUC132" s="349"/>
      <c r="GUD132" s="350"/>
      <c r="GUE132" s="350"/>
      <c r="GUF132" s="350"/>
      <c r="GUG132" s="350"/>
      <c r="GUH132" s="350"/>
      <c r="GUI132" s="350"/>
      <c r="GUJ132" s="350"/>
      <c r="GUK132" s="350"/>
      <c r="GUL132" s="350"/>
      <c r="GUM132" s="349"/>
      <c r="GUN132" s="350"/>
      <c r="GUO132" s="350"/>
      <c r="GUP132" s="350"/>
      <c r="GUQ132" s="350"/>
      <c r="GUR132" s="350"/>
      <c r="GUS132" s="350"/>
      <c r="GUT132" s="350"/>
      <c r="GUU132" s="350"/>
      <c r="GUV132" s="350"/>
      <c r="GUW132" s="349"/>
      <c r="GUX132" s="350"/>
      <c r="GUY132" s="350"/>
      <c r="GUZ132" s="350"/>
      <c r="GVA132" s="350"/>
      <c r="GVB132" s="350"/>
      <c r="GVC132" s="350"/>
      <c r="GVD132" s="350"/>
      <c r="GVE132" s="350"/>
      <c r="GVF132" s="350"/>
      <c r="GVG132" s="349"/>
      <c r="GVH132" s="350"/>
      <c r="GVI132" s="350"/>
      <c r="GVJ132" s="350"/>
      <c r="GVK132" s="350"/>
      <c r="GVL132" s="350"/>
      <c r="GVM132" s="350"/>
      <c r="GVN132" s="350"/>
      <c r="GVO132" s="350"/>
      <c r="GVP132" s="350"/>
      <c r="GVQ132" s="349"/>
      <c r="GVR132" s="350"/>
      <c r="GVS132" s="350"/>
      <c r="GVT132" s="350"/>
      <c r="GVU132" s="350"/>
      <c r="GVV132" s="350"/>
      <c r="GVW132" s="350"/>
      <c r="GVX132" s="350"/>
      <c r="GVY132" s="350"/>
      <c r="GVZ132" s="350"/>
      <c r="GWA132" s="349"/>
      <c r="GWB132" s="350"/>
      <c r="GWC132" s="350"/>
      <c r="GWD132" s="350"/>
      <c r="GWE132" s="350"/>
      <c r="GWF132" s="350"/>
      <c r="GWG132" s="350"/>
      <c r="GWH132" s="350"/>
      <c r="GWI132" s="350"/>
      <c r="GWJ132" s="350"/>
      <c r="GWK132" s="349"/>
      <c r="GWL132" s="350"/>
      <c r="GWM132" s="350"/>
      <c r="GWN132" s="350"/>
      <c r="GWO132" s="350"/>
      <c r="GWP132" s="350"/>
      <c r="GWQ132" s="350"/>
      <c r="GWR132" s="350"/>
      <c r="GWS132" s="350"/>
      <c r="GWT132" s="350"/>
      <c r="GWU132" s="349"/>
      <c r="GWV132" s="350"/>
      <c r="GWW132" s="350"/>
      <c r="GWX132" s="350"/>
      <c r="GWY132" s="350"/>
      <c r="GWZ132" s="350"/>
      <c r="GXA132" s="350"/>
      <c r="GXB132" s="350"/>
      <c r="GXC132" s="350"/>
      <c r="GXD132" s="350"/>
      <c r="GXE132" s="349"/>
      <c r="GXF132" s="350"/>
      <c r="GXG132" s="350"/>
      <c r="GXH132" s="350"/>
      <c r="GXI132" s="350"/>
      <c r="GXJ132" s="350"/>
      <c r="GXK132" s="350"/>
      <c r="GXL132" s="350"/>
      <c r="GXM132" s="350"/>
      <c r="GXN132" s="350"/>
      <c r="GXO132" s="349"/>
      <c r="GXP132" s="350"/>
      <c r="GXQ132" s="350"/>
      <c r="GXR132" s="350"/>
      <c r="GXS132" s="350"/>
      <c r="GXT132" s="350"/>
      <c r="GXU132" s="350"/>
      <c r="GXV132" s="350"/>
      <c r="GXW132" s="350"/>
      <c r="GXX132" s="350"/>
      <c r="GXY132" s="349"/>
      <c r="GXZ132" s="350"/>
      <c r="GYA132" s="350"/>
      <c r="GYB132" s="350"/>
      <c r="GYC132" s="350"/>
      <c r="GYD132" s="350"/>
      <c r="GYE132" s="350"/>
      <c r="GYF132" s="350"/>
      <c r="GYG132" s="350"/>
      <c r="GYH132" s="350"/>
      <c r="GYI132" s="349"/>
      <c r="GYJ132" s="350"/>
      <c r="GYK132" s="350"/>
      <c r="GYL132" s="350"/>
      <c r="GYM132" s="350"/>
      <c r="GYN132" s="350"/>
      <c r="GYO132" s="350"/>
      <c r="GYP132" s="350"/>
      <c r="GYQ132" s="350"/>
      <c r="GYR132" s="350"/>
      <c r="GYS132" s="349"/>
      <c r="GYT132" s="350"/>
      <c r="GYU132" s="350"/>
      <c r="GYV132" s="350"/>
      <c r="GYW132" s="350"/>
      <c r="GYX132" s="350"/>
      <c r="GYY132" s="350"/>
      <c r="GYZ132" s="350"/>
      <c r="GZA132" s="350"/>
      <c r="GZB132" s="350"/>
      <c r="GZC132" s="349"/>
      <c r="GZD132" s="350"/>
      <c r="GZE132" s="350"/>
      <c r="GZF132" s="350"/>
      <c r="GZG132" s="350"/>
      <c r="GZH132" s="350"/>
      <c r="GZI132" s="350"/>
      <c r="GZJ132" s="350"/>
      <c r="GZK132" s="350"/>
      <c r="GZL132" s="350"/>
      <c r="GZM132" s="349"/>
      <c r="GZN132" s="350"/>
      <c r="GZO132" s="350"/>
      <c r="GZP132" s="350"/>
      <c r="GZQ132" s="350"/>
      <c r="GZR132" s="350"/>
      <c r="GZS132" s="350"/>
      <c r="GZT132" s="350"/>
      <c r="GZU132" s="350"/>
      <c r="GZV132" s="350"/>
      <c r="GZW132" s="349"/>
      <c r="GZX132" s="350"/>
      <c r="GZY132" s="350"/>
      <c r="GZZ132" s="350"/>
      <c r="HAA132" s="350"/>
      <c r="HAB132" s="350"/>
      <c r="HAC132" s="350"/>
      <c r="HAD132" s="350"/>
      <c r="HAE132" s="350"/>
      <c r="HAF132" s="350"/>
      <c r="HAG132" s="349"/>
      <c r="HAH132" s="350"/>
      <c r="HAI132" s="350"/>
      <c r="HAJ132" s="350"/>
      <c r="HAK132" s="350"/>
      <c r="HAL132" s="350"/>
      <c r="HAM132" s="350"/>
      <c r="HAN132" s="350"/>
      <c r="HAO132" s="350"/>
      <c r="HAP132" s="350"/>
      <c r="HAQ132" s="349"/>
      <c r="HAR132" s="350"/>
      <c r="HAS132" s="350"/>
      <c r="HAT132" s="350"/>
      <c r="HAU132" s="350"/>
      <c r="HAV132" s="350"/>
      <c r="HAW132" s="350"/>
      <c r="HAX132" s="350"/>
      <c r="HAY132" s="350"/>
      <c r="HAZ132" s="350"/>
      <c r="HBA132" s="349"/>
      <c r="HBB132" s="350"/>
      <c r="HBC132" s="350"/>
      <c r="HBD132" s="350"/>
      <c r="HBE132" s="350"/>
      <c r="HBF132" s="350"/>
      <c r="HBG132" s="350"/>
      <c r="HBH132" s="350"/>
      <c r="HBI132" s="350"/>
      <c r="HBJ132" s="350"/>
      <c r="HBK132" s="349"/>
      <c r="HBL132" s="350"/>
      <c r="HBM132" s="350"/>
      <c r="HBN132" s="350"/>
      <c r="HBO132" s="350"/>
      <c r="HBP132" s="350"/>
      <c r="HBQ132" s="350"/>
      <c r="HBR132" s="350"/>
      <c r="HBS132" s="350"/>
      <c r="HBT132" s="350"/>
      <c r="HBU132" s="349"/>
      <c r="HBV132" s="350"/>
      <c r="HBW132" s="350"/>
      <c r="HBX132" s="350"/>
      <c r="HBY132" s="350"/>
      <c r="HBZ132" s="350"/>
      <c r="HCA132" s="350"/>
      <c r="HCB132" s="350"/>
      <c r="HCC132" s="350"/>
      <c r="HCD132" s="350"/>
      <c r="HCE132" s="349"/>
      <c r="HCF132" s="350"/>
      <c r="HCG132" s="350"/>
      <c r="HCH132" s="350"/>
      <c r="HCI132" s="350"/>
      <c r="HCJ132" s="350"/>
      <c r="HCK132" s="350"/>
      <c r="HCL132" s="350"/>
      <c r="HCM132" s="350"/>
      <c r="HCN132" s="350"/>
      <c r="HCO132" s="349"/>
      <c r="HCP132" s="350"/>
      <c r="HCQ132" s="350"/>
      <c r="HCR132" s="350"/>
      <c r="HCS132" s="350"/>
      <c r="HCT132" s="350"/>
      <c r="HCU132" s="350"/>
      <c r="HCV132" s="350"/>
      <c r="HCW132" s="350"/>
      <c r="HCX132" s="350"/>
      <c r="HCY132" s="349"/>
      <c r="HCZ132" s="350"/>
      <c r="HDA132" s="350"/>
      <c r="HDB132" s="350"/>
      <c r="HDC132" s="350"/>
      <c r="HDD132" s="350"/>
      <c r="HDE132" s="350"/>
      <c r="HDF132" s="350"/>
      <c r="HDG132" s="350"/>
      <c r="HDH132" s="350"/>
      <c r="HDI132" s="349"/>
      <c r="HDJ132" s="350"/>
      <c r="HDK132" s="350"/>
      <c r="HDL132" s="350"/>
      <c r="HDM132" s="350"/>
      <c r="HDN132" s="350"/>
      <c r="HDO132" s="350"/>
      <c r="HDP132" s="350"/>
      <c r="HDQ132" s="350"/>
      <c r="HDR132" s="350"/>
      <c r="HDS132" s="349"/>
      <c r="HDT132" s="350"/>
      <c r="HDU132" s="350"/>
      <c r="HDV132" s="350"/>
      <c r="HDW132" s="350"/>
      <c r="HDX132" s="350"/>
      <c r="HDY132" s="350"/>
      <c r="HDZ132" s="350"/>
      <c r="HEA132" s="350"/>
      <c r="HEB132" s="350"/>
      <c r="HEC132" s="349"/>
      <c r="HED132" s="350"/>
      <c r="HEE132" s="350"/>
      <c r="HEF132" s="350"/>
      <c r="HEG132" s="350"/>
      <c r="HEH132" s="350"/>
      <c r="HEI132" s="350"/>
      <c r="HEJ132" s="350"/>
      <c r="HEK132" s="350"/>
      <c r="HEL132" s="350"/>
      <c r="HEM132" s="349"/>
      <c r="HEN132" s="350"/>
      <c r="HEO132" s="350"/>
      <c r="HEP132" s="350"/>
      <c r="HEQ132" s="350"/>
      <c r="HER132" s="350"/>
      <c r="HES132" s="350"/>
      <c r="HET132" s="350"/>
      <c r="HEU132" s="350"/>
      <c r="HEV132" s="350"/>
      <c r="HEW132" s="349"/>
      <c r="HEX132" s="350"/>
      <c r="HEY132" s="350"/>
      <c r="HEZ132" s="350"/>
      <c r="HFA132" s="350"/>
      <c r="HFB132" s="350"/>
      <c r="HFC132" s="350"/>
      <c r="HFD132" s="350"/>
      <c r="HFE132" s="350"/>
      <c r="HFF132" s="350"/>
      <c r="HFG132" s="349"/>
      <c r="HFH132" s="350"/>
      <c r="HFI132" s="350"/>
      <c r="HFJ132" s="350"/>
      <c r="HFK132" s="350"/>
      <c r="HFL132" s="350"/>
      <c r="HFM132" s="350"/>
      <c r="HFN132" s="350"/>
      <c r="HFO132" s="350"/>
      <c r="HFP132" s="350"/>
      <c r="HFQ132" s="349"/>
      <c r="HFR132" s="350"/>
      <c r="HFS132" s="350"/>
      <c r="HFT132" s="350"/>
      <c r="HFU132" s="350"/>
      <c r="HFV132" s="350"/>
      <c r="HFW132" s="350"/>
      <c r="HFX132" s="350"/>
      <c r="HFY132" s="350"/>
      <c r="HFZ132" s="350"/>
      <c r="HGA132" s="349"/>
      <c r="HGB132" s="350"/>
      <c r="HGC132" s="350"/>
      <c r="HGD132" s="350"/>
      <c r="HGE132" s="350"/>
      <c r="HGF132" s="350"/>
      <c r="HGG132" s="350"/>
      <c r="HGH132" s="350"/>
      <c r="HGI132" s="350"/>
      <c r="HGJ132" s="350"/>
      <c r="HGK132" s="349"/>
      <c r="HGL132" s="350"/>
      <c r="HGM132" s="350"/>
      <c r="HGN132" s="350"/>
      <c r="HGO132" s="350"/>
      <c r="HGP132" s="350"/>
      <c r="HGQ132" s="350"/>
      <c r="HGR132" s="350"/>
      <c r="HGS132" s="350"/>
      <c r="HGT132" s="350"/>
      <c r="HGU132" s="349"/>
      <c r="HGV132" s="350"/>
      <c r="HGW132" s="350"/>
      <c r="HGX132" s="350"/>
      <c r="HGY132" s="350"/>
      <c r="HGZ132" s="350"/>
      <c r="HHA132" s="350"/>
      <c r="HHB132" s="350"/>
      <c r="HHC132" s="350"/>
      <c r="HHD132" s="350"/>
      <c r="HHE132" s="349"/>
      <c r="HHF132" s="350"/>
      <c r="HHG132" s="350"/>
      <c r="HHH132" s="350"/>
      <c r="HHI132" s="350"/>
      <c r="HHJ132" s="350"/>
      <c r="HHK132" s="350"/>
      <c r="HHL132" s="350"/>
      <c r="HHM132" s="350"/>
      <c r="HHN132" s="350"/>
      <c r="HHO132" s="349"/>
      <c r="HHP132" s="350"/>
      <c r="HHQ132" s="350"/>
      <c r="HHR132" s="350"/>
      <c r="HHS132" s="350"/>
      <c r="HHT132" s="350"/>
      <c r="HHU132" s="350"/>
      <c r="HHV132" s="350"/>
      <c r="HHW132" s="350"/>
      <c r="HHX132" s="350"/>
      <c r="HHY132" s="349"/>
      <c r="HHZ132" s="350"/>
      <c r="HIA132" s="350"/>
      <c r="HIB132" s="350"/>
      <c r="HIC132" s="350"/>
      <c r="HID132" s="350"/>
      <c r="HIE132" s="350"/>
      <c r="HIF132" s="350"/>
      <c r="HIG132" s="350"/>
      <c r="HIH132" s="350"/>
      <c r="HII132" s="349"/>
      <c r="HIJ132" s="350"/>
      <c r="HIK132" s="350"/>
      <c r="HIL132" s="350"/>
      <c r="HIM132" s="350"/>
      <c r="HIN132" s="350"/>
      <c r="HIO132" s="350"/>
      <c r="HIP132" s="350"/>
      <c r="HIQ132" s="350"/>
      <c r="HIR132" s="350"/>
      <c r="HIS132" s="349"/>
      <c r="HIT132" s="350"/>
      <c r="HIU132" s="350"/>
      <c r="HIV132" s="350"/>
      <c r="HIW132" s="350"/>
      <c r="HIX132" s="350"/>
      <c r="HIY132" s="350"/>
      <c r="HIZ132" s="350"/>
      <c r="HJA132" s="350"/>
      <c r="HJB132" s="350"/>
      <c r="HJC132" s="349"/>
      <c r="HJD132" s="350"/>
      <c r="HJE132" s="350"/>
      <c r="HJF132" s="350"/>
      <c r="HJG132" s="350"/>
      <c r="HJH132" s="350"/>
      <c r="HJI132" s="350"/>
      <c r="HJJ132" s="350"/>
      <c r="HJK132" s="350"/>
      <c r="HJL132" s="350"/>
      <c r="HJM132" s="349"/>
      <c r="HJN132" s="350"/>
      <c r="HJO132" s="350"/>
      <c r="HJP132" s="350"/>
      <c r="HJQ132" s="350"/>
      <c r="HJR132" s="350"/>
      <c r="HJS132" s="350"/>
      <c r="HJT132" s="350"/>
      <c r="HJU132" s="350"/>
      <c r="HJV132" s="350"/>
      <c r="HJW132" s="349"/>
      <c r="HJX132" s="350"/>
      <c r="HJY132" s="350"/>
      <c r="HJZ132" s="350"/>
      <c r="HKA132" s="350"/>
      <c r="HKB132" s="350"/>
      <c r="HKC132" s="350"/>
      <c r="HKD132" s="350"/>
      <c r="HKE132" s="350"/>
      <c r="HKF132" s="350"/>
      <c r="HKG132" s="349"/>
      <c r="HKH132" s="350"/>
      <c r="HKI132" s="350"/>
      <c r="HKJ132" s="350"/>
      <c r="HKK132" s="350"/>
      <c r="HKL132" s="350"/>
      <c r="HKM132" s="350"/>
      <c r="HKN132" s="350"/>
      <c r="HKO132" s="350"/>
      <c r="HKP132" s="350"/>
      <c r="HKQ132" s="349"/>
      <c r="HKR132" s="350"/>
      <c r="HKS132" s="350"/>
      <c r="HKT132" s="350"/>
      <c r="HKU132" s="350"/>
      <c r="HKV132" s="350"/>
      <c r="HKW132" s="350"/>
      <c r="HKX132" s="350"/>
      <c r="HKY132" s="350"/>
      <c r="HKZ132" s="350"/>
      <c r="HLA132" s="349"/>
      <c r="HLB132" s="350"/>
      <c r="HLC132" s="350"/>
      <c r="HLD132" s="350"/>
      <c r="HLE132" s="350"/>
      <c r="HLF132" s="350"/>
      <c r="HLG132" s="350"/>
      <c r="HLH132" s="350"/>
      <c r="HLI132" s="350"/>
      <c r="HLJ132" s="350"/>
      <c r="HLK132" s="349"/>
      <c r="HLL132" s="350"/>
      <c r="HLM132" s="350"/>
      <c r="HLN132" s="350"/>
      <c r="HLO132" s="350"/>
      <c r="HLP132" s="350"/>
      <c r="HLQ132" s="350"/>
      <c r="HLR132" s="350"/>
      <c r="HLS132" s="350"/>
      <c r="HLT132" s="350"/>
      <c r="HLU132" s="349"/>
      <c r="HLV132" s="350"/>
      <c r="HLW132" s="350"/>
      <c r="HLX132" s="350"/>
      <c r="HLY132" s="350"/>
      <c r="HLZ132" s="350"/>
      <c r="HMA132" s="350"/>
      <c r="HMB132" s="350"/>
      <c r="HMC132" s="350"/>
      <c r="HMD132" s="350"/>
      <c r="HME132" s="349"/>
      <c r="HMF132" s="350"/>
      <c r="HMG132" s="350"/>
      <c r="HMH132" s="350"/>
      <c r="HMI132" s="350"/>
      <c r="HMJ132" s="350"/>
      <c r="HMK132" s="350"/>
      <c r="HML132" s="350"/>
      <c r="HMM132" s="350"/>
      <c r="HMN132" s="350"/>
      <c r="HMO132" s="349"/>
      <c r="HMP132" s="350"/>
      <c r="HMQ132" s="350"/>
      <c r="HMR132" s="350"/>
      <c r="HMS132" s="350"/>
      <c r="HMT132" s="350"/>
      <c r="HMU132" s="350"/>
      <c r="HMV132" s="350"/>
      <c r="HMW132" s="350"/>
      <c r="HMX132" s="350"/>
      <c r="HMY132" s="349"/>
      <c r="HMZ132" s="350"/>
      <c r="HNA132" s="350"/>
      <c r="HNB132" s="350"/>
      <c r="HNC132" s="350"/>
      <c r="HND132" s="350"/>
      <c r="HNE132" s="350"/>
      <c r="HNF132" s="350"/>
      <c r="HNG132" s="350"/>
      <c r="HNH132" s="350"/>
      <c r="HNI132" s="349"/>
      <c r="HNJ132" s="350"/>
      <c r="HNK132" s="350"/>
      <c r="HNL132" s="350"/>
      <c r="HNM132" s="350"/>
      <c r="HNN132" s="350"/>
      <c r="HNO132" s="350"/>
      <c r="HNP132" s="350"/>
      <c r="HNQ132" s="350"/>
      <c r="HNR132" s="350"/>
      <c r="HNS132" s="349"/>
      <c r="HNT132" s="350"/>
      <c r="HNU132" s="350"/>
      <c r="HNV132" s="350"/>
      <c r="HNW132" s="350"/>
      <c r="HNX132" s="350"/>
      <c r="HNY132" s="350"/>
      <c r="HNZ132" s="350"/>
      <c r="HOA132" s="350"/>
      <c r="HOB132" s="350"/>
      <c r="HOC132" s="349"/>
      <c r="HOD132" s="350"/>
      <c r="HOE132" s="350"/>
      <c r="HOF132" s="350"/>
      <c r="HOG132" s="350"/>
      <c r="HOH132" s="350"/>
      <c r="HOI132" s="350"/>
      <c r="HOJ132" s="350"/>
      <c r="HOK132" s="350"/>
      <c r="HOL132" s="350"/>
      <c r="HOM132" s="349"/>
      <c r="HON132" s="350"/>
      <c r="HOO132" s="350"/>
      <c r="HOP132" s="350"/>
      <c r="HOQ132" s="350"/>
      <c r="HOR132" s="350"/>
      <c r="HOS132" s="350"/>
      <c r="HOT132" s="350"/>
      <c r="HOU132" s="350"/>
      <c r="HOV132" s="350"/>
      <c r="HOW132" s="349"/>
      <c r="HOX132" s="350"/>
      <c r="HOY132" s="350"/>
      <c r="HOZ132" s="350"/>
      <c r="HPA132" s="350"/>
      <c r="HPB132" s="350"/>
      <c r="HPC132" s="350"/>
      <c r="HPD132" s="350"/>
      <c r="HPE132" s="350"/>
      <c r="HPF132" s="350"/>
      <c r="HPG132" s="349"/>
      <c r="HPH132" s="350"/>
      <c r="HPI132" s="350"/>
      <c r="HPJ132" s="350"/>
      <c r="HPK132" s="350"/>
      <c r="HPL132" s="350"/>
      <c r="HPM132" s="350"/>
      <c r="HPN132" s="350"/>
      <c r="HPO132" s="350"/>
      <c r="HPP132" s="350"/>
      <c r="HPQ132" s="349"/>
      <c r="HPR132" s="350"/>
      <c r="HPS132" s="350"/>
      <c r="HPT132" s="350"/>
      <c r="HPU132" s="350"/>
      <c r="HPV132" s="350"/>
      <c r="HPW132" s="350"/>
      <c r="HPX132" s="350"/>
      <c r="HPY132" s="350"/>
      <c r="HPZ132" s="350"/>
      <c r="HQA132" s="349"/>
      <c r="HQB132" s="350"/>
      <c r="HQC132" s="350"/>
      <c r="HQD132" s="350"/>
      <c r="HQE132" s="350"/>
      <c r="HQF132" s="350"/>
      <c r="HQG132" s="350"/>
      <c r="HQH132" s="350"/>
      <c r="HQI132" s="350"/>
      <c r="HQJ132" s="350"/>
      <c r="HQK132" s="349"/>
      <c r="HQL132" s="350"/>
      <c r="HQM132" s="350"/>
      <c r="HQN132" s="350"/>
      <c r="HQO132" s="350"/>
      <c r="HQP132" s="350"/>
      <c r="HQQ132" s="350"/>
      <c r="HQR132" s="350"/>
      <c r="HQS132" s="350"/>
      <c r="HQT132" s="350"/>
      <c r="HQU132" s="349"/>
      <c r="HQV132" s="350"/>
      <c r="HQW132" s="350"/>
      <c r="HQX132" s="350"/>
      <c r="HQY132" s="350"/>
      <c r="HQZ132" s="350"/>
      <c r="HRA132" s="350"/>
      <c r="HRB132" s="350"/>
      <c r="HRC132" s="350"/>
      <c r="HRD132" s="350"/>
      <c r="HRE132" s="349"/>
      <c r="HRF132" s="350"/>
      <c r="HRG132" s="350"/>
      <c r="HRH132" s="350"/>
      <c r="HRI132" s="350"/>
      <c r="HRJ132" s="350"/>
      <c r="HRK132" s="350"/>
      <c r="HRL132" s="350"/>
      <c r="HRM132" s="350"/>
      <c r="HRN132" s="350"/>
      <c r="HRO132" s="349"/>
      <c r="HRP132" s="350"/>
      <c r="HRQ132" s="350"/>
      <c r="HRR132" s="350"/>
      <c r="HRS132" s="350"/>
      <c r="HRT132" s="350"/>
      <c r="HRU132" s="350"/>
      <c r="HRV132" s="350"/>
      <c r="HRW132" s="350"/>
      <c r="HRX132" s="350"/>
      <c r="HRY132" s="349"/>
      <c r="HRZ132" s="350"/>
      <c r="HSA132" s="350"/>
      <c r="HSB132" s="350"/>
      <c r="HSC132" s="350"/>
      <c r="HSD132" s="350"/>
      <c r="HSE132" s="350"/>
      <c r="HSF132" s="350"/>
      <c r="HSG132" s="350"/>
      <c r="HSH132" s="350"/>
      <c r="HSI132" s="349"/>
      <c r="HSJ132" s="350"/>
      <c r="HSK132" s="350"/>
      <c r="HSL132" s="350"/>
      <c r="HSM132" s="350"/>
      <c r="HSN132" s="350"/>
      <c r="HSO132" s="350"/>
      <c r="HSP132" s="350"/>
      <c r="HSQ132" s="350"/>
      <c r="HSR132" s="350"/>
      <c r="HSS132" s="349"/>
      <c r="HST132" s="350"/>
      <c r="HSU132" s="350"/>
      <c r="HSV132" s="350"/>
      <c r="HSW132" s="350"/>
      <c r="HSX132" s="350"/>
      <c r="HSY132" s="350"/>
      <c r="HSZ132" s="350"/>
      <c r="HTA132" s="350"/>
      <c r="HTB132" s="350"/>
      <c r="HTC132" s="349"/>
      <c r="HTD132" s="350"/>
      <c r="HTE132" s="350"/>
      <c r="HTF132" s="350"/>
      <c r="HTG132" s="350"/>
      <c r="HTH132" s="350"/>
      <c r="HTI132" s="350"/>
      <c r="HTJ132" s="350"/>
      <c r="HTK132" s="350"/>
      <c r="HTL132" s="350"/>
      <c r="HTM132" s="349"/>
      <c r="HTN132" s="350"/>
      <c r="HTO132" s="350"/>
      <c r="HTP132" s="350"/>
      <c r="HTQ132" s="350"/>
      <c r="HTR132" s="350"/>
      <c r="HTS132" s="350"/>
      <c r="HTT132" s="350"/>
      <c r="HTU132" s="350"/>
      <c r="HTV132" s="350"/>
      <c r="HTW132" s="349"/>
      <c r="HTX132" s="350"/>
      <c r="HTY132" s="350"/>
      <c r="HTZ132" s="350"/>
      <c r="HUA132" s="350"/>
      <c r="HUB132" s="350"/>
      <c r="HUC132" s="350"/>
      <c r="HUD132" s="350"/>
      <c r="HUE132" s="350"/>
      <c r="HUF132" s="350"/>
      <c r="HUG132" s="349"/>
      <c r="HUH132" s="350"/>
      <c r="HUI132" s="350"/>
      <c r="HUJ132" s="350"/>
      <c r="HUK132" s="350"/>
      <c r="HUL132" s="350"/>
      <c r="HUM132" s="350"/>
      <c r="HUN132" s="350"/>
      <c r="HUO132" s="350"/>
      <c r="HUP132" s="350"/>
      <c r="HUQ132" s="349"/>
      <c r="HUR132" s="350"/>
      <c r="HUS132" s="350"/>
      <c r="HUT132" s="350"/>
      <c r="HUU132" s="350"/>
      <c r="HUV132" s="350"/>
      <c r="HUW132" s="350"/>
      <c r="HUX132" s="350"/>
      <c r="HUY132" s="350"/>
      <c r="HUZ132" s="350"/>
      <c r="HVA132" s="349"/>
      <c r="HVB132" s="350"/>
      <c r="HVC132" s="350"/>
      <c r="HVD132" s="350"/>
      <c r="HVE132" s="350"/>
      <c r="HVF132" s="350"/>
      <c r="HVG132" s="350"/>
      <c r="HVH132" s="350"/>
      <c r="HVI132" s="350"/>
      <c r="HVJ132" s="350"/>
      <c r="HVK132" s="349"/>
      <c r="HVL132" s="350"/>
      <c r="HVM132" s="350"/>
      <c r="HVN132" s="350"/>
      <c r="HVO132" s="350"/>
      <c r="HVP132" s="350"/>
      <c r="HVQ132" s="350"/>
      <c r="HVR132" s="350"/>
      <c r="HVS132" s="350"/>
      <c r="HVT132" s="350"/>
      <c r="HVU132" s="349"/>
      <c r="HVV132" s="350"/>
      <c r="HVW132" s="350"/>
      <c r="HVX132" s="350"/>
      <c r="HVY132" s="350"/>
      <c r="HVZ132" s="350"/>
      <c r="HWA132" s="350"/>
      <c r="HWB132" s="350"/>
      <c r="HWC132" s="350"/>
      <c r="HWD132" s="350"/>
      <c r="HWE132" s="349"/>
      <c r="HWF132" s="350"/>
      <c r="HWG132" s="350"/>
      <c r="HWH132" s="350"/>
      <c r="HWI132" s="350"/>
      <c r="HWJ132" s="350"/>
      <c r="HWK132" s="350"/>
      <c r="HWL132" s="350"/>
      <c r="HWM132" s="350"/>
      <c r="HWN132" s="350"/>
      <c r="HWO132" s="349"/>
      <c r="HWP132" s="350"/>
      <c r="HWQ132" s="350"/>
      <c r="HWR132" s="350"/>
      <c r="HWS132" s="350"/>
      <c r="HWT132" s="350"/>
      <c r="HWU132" s="350"/>
      <c r="HWV132" s="350"/>
      <c r="HWW132" s="350"/>
      <c r="HWX132" s="350"/>
      <c r="HWY132" s="349"/>
      <c r="HWZ132" s="350"/>
      <c r="HXA132" s="350"/>
      <c r="HXB132" s="350"/>
      <c r="HXC132" s="350"/>
      <c r="HXD132" s="350"/>
      <c r="HXE132" s="350"/>
      <c r="HXF132" s="350"/>
      <c r="HXG132" s="350"/>
      <c r="HXH132" s="350"/>
      <c r="HXI132" s="349"/>
      <c r="HXJ132" s="350"/>
      <c r="HXK132" s="350"/>
      <c r="HXL132" s="350"/>
      <c r="HXM132" s="350"/>
      <c r="HXN132" s="350"/>
      <c r="HXO132" s="350"/>
      <c r="HXP132" s="350"/>
      <c r="HXQ132" s="350"/>
      <c r="HXR132" s="350"/>
      <c r="HXS132" s="349"/>
      <c r="HXT132" s="350"/>
      <c r="HXU132" s="350"/>
      <c r="HXV132" s="350"/>
      <c r="HXW132" s="350"/>
      <c r="HXX132" s="350"/>
      <c r="HXY132" s="350"/>
      <c r="HXZ132" s="350"/>
      <c r="HYA132" s="350"/>
      <c r="HYB132" s="350"/>
      <c r="HYC132" s="349"/>
      <c r="HYD132" s="350"/>
      <c r="HYE132" s="350"/>
      <c r="HYF132" s="350"/>
      <c r="HYG132" s="350"/>
      <c r="HYH132" s="350"/>
      <c r="HYI132" s="350"/>
      <c r="HYJ132" s="350"/>
      <c r="HYK132" s="350"/>
      <c r="HYL132" s="350"/>
      <c r="HYM132" s="349"/>
      <c r="HYN132" s="350"/>
      <c r="HYO132" s="350"/>
      <c r="HYP132" s="350"/>
      <c r="HYQ132" s="350"/>
      <c r="HYR132" s="350"/>
      <c r="HYS132" s="350"/>
      <c r="HYT132" s="350"/>
      <c r="HYU132" s="350"/>
      <c r="HYV132" s="350"/>
      <c r="HYW132" s="349"/>
      <c r="HYX132" s="350"/>
      <c r="HYY132" s="350"/>
      <c r="HYZ132" s="350"/>
      <c r="HZA132" s="350"/>
      <c r="HZB132" s="350"/>
      <c r="HZC132" s="350"/>
      <c r="HZD132" s="350"/>
      <c r="HZE132" s="350"/>
      <c r="HZF132" s="350"/>
      <c r="HZG132" s="349"/>
      <c r="HZH132" s="350"/>
      <c r="HZI132" s="350"/>
      <c r="HZJ132" s="350"/>
      <c r="HZK132" s="350"/>
      <c r="HZL132" s="350"/>
      <c r="HZM132" s="350"/>
      <c r="HZN132" s="350"/>
      <c r="HZO132" s="350"/>
      <c r="HZP132" s="350"/>
      <c r="HZQ132" s="349"/>
      <c r="HZR132" s="350"/>
      <c r="HZS132" s="350"/>
      <c r="HZT132" s="350"/>
      <c r="HZU132" s="350"/>
      <c r="HZV132" s="350"/>
      <c r="HZW132" s="350"/>
      <c r="HZX132" s="350"/>
      <c r="HZY132" s="350"/>
      <c r="HZZ132" s="350"/>
      <c r="IAA132" s="349"/>
      <c r="IAB132" s="350"/>
      <c r="IAC132" s="350"/>
      <c r="IAD132" s="350"/>
      <c r="IAE132" s="350"/>
      <c r="IAF132" s="350"/>
      <c r="IAG132" s="350"/>
      <c r="IAH132" s="350"/>
      <c r="IAI132" s="350"/>
      <c r="IAJ132" s="350"/>
      <c r="IAK132" s="349"/>
      <c r="IAL132" s="350"/>
      <c r="IAM132" s="350"/>
      <c r="IAN132" s="350"/>
      <c r="IAO132" s="350"/>
      <c r="IAP132" s="350"/>
      <c r="IAQ132" s="350"/>
      <c r="IAR132" s="350"/>
      <c r="IAS132" s="350"/>
      <c r="IAT132" s="350"/>
      <c r="IAU132" s="349"/>
      <c r="IAV132" s="350"/>
      <c r="IAW132" s="350"/>
      <c r="IAX132" s="350"/>
      <c r="IAY132" s="350"/>
      <c r="IAZ132" s="350"/>
      <c r="IBA132" s="350"/>
      <c r="IBB132" s="350"/>
      <c r="IBC132" s="350"/>
      <c r="IBD132" s="350"/>
      <c r="IBE132" s="349"/>
      <c r="IBF132" s="350"/>
      <c r="IBG132" s="350"/>
      <c r="IBH132" s="350"/>
      <c r="IBI132" s="350"/>
      <c r="IBJ132" s="350"/>
      <c r="IBK132" s="350"/>
      <c r="IBL132" s="350"/>
      <c r="IBM132" s="350"/>
      <c r="IBN132" s="350"/>
      <c r="IBO132" s="349"/>
      <c r="IBP132" s="350"/>
      <c r="IBQ132" s="350"/>
      <c r="IBR132" s="350"/>
      <c r="IBS132" s="350"/>
      <c r="IBT132" s="350"/>
      <c r="IBU132" s="350"/>
      <c r="IBV132" s="350"/>
      <c r="IBW132" s="350"/>
      <c r="IBX132" s="350"/>
      <c r="IBY132" s="349"/>
      <c r="IBZ132" s="350"/>
      <c r="ICA132" s="350"/>
      <c r="ICB132" s="350"/>
      <c r="ICC132" s="350"/>
      <c r="ICD132" s="350"/>
      <c r="ICE132" s="350"/>
      <c r="ICF132" s="350"/>
      <c r="ICG132" s="350"/>
      <c r="ICH132" s="350"/>
      <c r="ICI132" s="349"/>
      <c r="ICJ132" s="350"/>
      <c r="ICK132" s="350"/>
      <c r="ICL132" s="350"/>
      <c r="ICM132" s="350"/>
      <c r="ICN132" s="350"/>
      <c r="ICO132" s="350"/>
      <c r="ICP132" s="350"/>
      <c r="ICQ132" s="350"/>
      <c r="ICR132" s="350"/>
      <c r="ICS132" s="349"/>
      <c r="ICT132" s="350"/>
      <c r="ICU132" s="350"/>
      <c r="ICV132" s="350"/>
      <c r="ICW132" s="350"/>
      <c r="ICX132" s="350"/>
      <c r="ICY132" s="350"/>
      <c r="ICZ132" s="350"/>
      <c r="IDA132" s="350"/>
      <c r="IDB132" s="350"/>
      <c r="IDC132" s="349"/>
      <c r="IDD132" s="350"/>
      <c r="IDE132" s="350"/>
      <c r="IDF132" s="350"/>
      <c r="IDG132" s="350"/>
      <c r="IDH132" s="350"/>
      <c r="IDI132" s="350"/>
      <c r="IDJ132" s="350"/>
      <c r="IDK132" s="350"/>
      <c r="IDL132" s="350"/>
      <c r="IDM132" s="349"/>
      <c r="IDN132" s="350"/>
      <c r="IDO132" s="350"/>
      <c r="IDP132" s="350"/>
      <c r="IDQ132" s="350"/>
      <c r="IDR132" s="350"/>
      <c r="IDS132" s="350"/>
      <c r="IDT132" s="350"/>
      <c r="IDU132" s="350"/>
      <c r="IDV132" s="350"/>
      <c r="IDW132" s="349"/>
      <c r="IDX132" s="350"/>
      <c r="IDY132" s="350"/>
      <c r="IDZ132" s="350"/>
      <c r="IEA132" s="350"/>
      <c r="IEB132" s="350"/>
      <c r="IEC132" s="350"/>
      <c r="IED132" s="350"/>
      <c r="IEE132" s="350"/>
      <c r="IEF132" s="350"/>
      <c r="IEG132" s="349"/>
      <c r="IEH132" s="350"/>
      <c r="IEI132" s="350"/>
      <c r="IEJ132" s="350"/>
      <c r="IEK132" s="350"/>
      <c r="IEL132" s="350"/>
      <c r="IEM132" s="350"/>
      <c r="IEN132" s="350"/>
      <c r="IEO132" s="350"/>
      <c r="IEP132" s="350"/>
      <c r="IEQ132" s="349"/>
      <c r="IER132" s="350"/>
      <c r="IES132" s="350"/>
      <c r="IET132" s="350"/>
      <c r="IEU132" s="350"/>
      <c r="IEV132" s="350"/>
      <c r="IEW132" s="350"/>
      <c r="IEX132" s="350"/>
      <c r="IEY132" s="350"/>
      <c r="IEZ132" s="350"/>
      <c r="IFA132" s="349"/>
      <c r="IFB132" s="350"/>
      <c r="IFC132" s="350"/>
      <c r="IFD132" s="350"/>
      <c r="IFE132" s="350"/>
      <c r="IFF132" s="350"/>
      <c r="IFG132" s="350"/>
      <c r="IFH132" s="350"/>
      <c r="IFI132" s="350"/>
      <c r="IFJ132" s="350"/>
      <c r="IFK132" s="349"/>
      <c r="IFL132" s="350"/>
      <c r="IFM132" s="350"/>
      <c r="IFN132" s="350"/>
      <c r="IFO132" s="350"/>
      <c r="IFP132" s="350"/>
      <c r="IFQ132" s="350"/>
      <c r="IFR132" s="350"/>
      <c r="IFS132" s="350"/>
      <c r="IFT132" s="350"/>
      <c r="IFU132" s="349"/>
      <c r="IFV132" s="350"/>
      <c r="IFW132" s="350"/>
      <c r="IFX132" s="350"/>
      <c r="IFY132" s="350"/>
      <c r="IFZ132" s="350"/>
      <c r="IGA132" s="350"/>
      <c r="IGB132" s="350"/>
      <c r="IGC132" s="350"/>
      <c r="IGD132" s="350"/>
      <c r="IGE132" s="349"/>
      <c r="IGF132" s="350"/>
      <c r="IGG132" s="350"/>
      <c r="IGH132" s="350"/>
      <c r="IGI132" s="350"/>
      <c r="IGJ132" s="350"/>
      <c r="IGK132" s="350"/>
      <c r="IGL132" s="350"/>
      <c r="IGM132" s="350"/>
      <c r="IGN132" s="350"/>
      <c r="IGO132" s="349"/>
      <c r="IGP132" s="350"/>
      <c r="IGQ132" s="350"/>
      <c r="IGR132" s="350"/>
      <c r="IGS132" s="350"/>
      <c r="IGT132" s="350"/>
      <c r="IGU132" s="350"/>
      <c r="IGV132" s="350"/>
      <c r="IGW132" s="350"/>
      <c r="IGX132" s="350"/>
      <c r="IGY132" s="349"/>
      <c r="IGZ132" s="350"/>
      <c r="IHA132" s="350"/>
      <c r="IHB132" s="350"/>
      <c r="IHC132" s="350"/>
      <c r="IHD132" s="350"/>
      <c r="IHE132" s="350"/>
      <c r="IHF132" s="350"/>
      <c r="IHG132" s="350"/>
      <c r="IHH132" s="350"/>
      <c r="IHI132" s="349"/>
      <c r="IHJ132" s="350"/>
      <c r="IHK132" s="350"/>
      <c r="IHL132" s="350"/>
      <c r="IHM132" s="350"/>
      <c r="IHN132" s="350"/>
      <c r="IHO132" s="350"/>
      <c r="IHP132" s="350"/>
      <c r="IHQ132" s="350"/>
      <c r="IHR132" s="350"/>
      <c r="IHS132" s="349"/>
      <c r="IHT132" s="350"/>
      <c r="IHU132" s="350"/>
      <c r="IHV132" s="350"/>
      <c r="IHW132" s="350"/>
      <c r="IHX132" s="350"/>
      <c r="IHY132" s="350"/>
      <c r="IHZ132" s="350"/>
      <c r="IIA132" s="350"/>
      <c r="IIB132" s="350"/>
      <c r="IIC132" s="349"/>
      <c r="IID132" s="350"/>
      <c r="IIE132" s="350"/>
      <c r="IIF132" s="350"/>
      <c r="IIG132" s="350"/>
      <c r="IIH132" s="350"/>
      <c r="III132" s="350"/>
      <c r="IIJ132" s="350"/>
      <c r="IIK132" s="350"/>
      <c r="IIL132" s="350"/>
      <c r="IIM132" s="349"/>
      <c r="IIN132" s="350"/>
      <c r="IIO132" s="350"/>
      <c r="IIP132" s="350"/>
      <c r="IIQ132" s="350"/>
      <c r="IIR132" s="350"/>
      <c r="IIS132" s="350"/>
      <c r="IIT132" s="350"/>
      <c r="IIU132" s="350"/>
      <c r="IIV132" s="350"/>
      <c r="IIW132" s="349"/>
      <c r="IIX132" s="350"/>
      <c r="IIY132" s="350"/>
      <c r="IIZ132" s="350"/>
      <c r="IJA132" s="350"/>
      <c r="IJB132" s="350"/>
      <c r="IJC132" s="350"/>
      <c r="IJD132" s="350"/>
      <c r="IJE132" s="350"/>
      <c r="IJF132" s="350"/>
      <c r="IJG132" s="349"/>
      <c r="IJH132" s="350"/>
      <c r="IJI132" s="350"/>
      <c r="IJJ132" s="350"/>
      <c r="IJK132" s="350"/>
      <c r="IJL132" s="350"/>
      <c r="IJM132" s="350"/>
      <c r="IJN132" s="350"/>
      <c r="IJO132" s="350"/>
      <c r="IJP132" s="350"/>
      <c r="IJQ132" s="349"/>
      <c r="IJR132" s="350"/>
      <c r="IJS132" s="350"/>
      <c r="IJT132" s="350"/>
      <c r="IJU132" s="350"/>
      <c r="IJV132" s="350"/>
      <c r="IJW132" s="350"/>
      <c r="IJX132" s="350"/>
      <c r="IJY132" s="350"/>
      <c r="IJZ132" s="350"/>
      <c r="IKA132" s="349"/>
      <c r="IKB132" s="350"/>
      <c r="IKC132" s="350"/>
      <c r="IKD132" s="350"/>
      <c r="IKE132" s="350"/>
      <c r="IKF132" s="350"/>
      <c r="IKG132" s="350"/>
      <c r="IKH132" s="350"/>
      <c r="IKI132" s="350"/>
      <c r="IKJ132" s="350"/>
      <c r="IKK132" s="349"/>
      <c r="IKL132" s="350"/>
      <c r="IKM132" s="350"/>
      <c r="IKN132" s="350"/>
      <c r="IKO132" s="350"/>
      <c r="IKP132" s="350"/>
      <c r="IKQ132" s="350"/>
      <c r="IKR132" s="350"/>
      <c r="IKS132" s="350"/>
      <c r="IKT132" s="350"/>
      <c r="IKU132" s="349"/>
      <c r="IKV132" s="350"/>
      <c r="IKW132" s="350"/>
      <c r="IKX132" s="350"/>
      <c r="IKY132" s="350"/>
      <c r="IKZ132" s="350"/>
      <c r="ILA132" s="350"/>
      <c r="ILB132" s="350"/>
      <c r="ILC132" s="350"/>
      <c r="ILD132" s="350"/>
      <c r="ILE132" s="349"/>
      <c r="ILF132" s="350"/>
      <c r="ILG132" s="350"/>
      <c r="ILH132" s="350"/>
      <c r="ILI132" s="350"/>
      <c r="ILJ132" s="350"/>
      <c r="ILK132" s="350"/>
      <c r="ILL132" s="350"/>
      <c r="ILM132" s="350"/>
      <c r="ILN132" s="350"/>
      <c r="ILO132" s="349"/>
      <c r="ILP132" s="350"/>
      <c r="ILQ132" s="350"/>
      <c r="ILR132" s="350"/>
      <c r="ILS132" s="350"/>
      <c r="ILT132" s="350"/>
      <c r="ILU132" s="350"/>
      <c r="ILV132" s="350"/>
      <c r="ILW132" s="350"/>
      <c r="ILX132" s="350"/>
      <c r="ILY132" s="349"/>
      <c r="ILZ132" s="350"/>
      <c r="IMA132" s="350"/>
      <c r="IMB132" s="350"/>
      <c r="IMC132" s="350"/>
      <c r="IMD132" s="350"/>
      <c r="IME132" s="350"/>
      <c r="IMF132" s="350"/>
      <c r="IMG132" s="350"/>
      <c r="IMH132" s="350"/>
      <c r="IMI132" s="349"/>
      <c r="IMJ132" s="350"/>
      <c r="IMK132" s="350"/>
      <c r="IML132" s="350"/>
      <c r="IMM132" s="350"/>
      <c r="IMN132" s="350"/>
      <c r="IMO132" s="350"/>
      <c r="IMP132" s="350"/>
      <c r="IMQ132" s="350"/>
      <c r="IMR132" s="350"/>
      <c r="IMS132" s="349"/>
      <c r="IMT132" s="350"/>
      <c r="IMU132" s="350"/>
      <c r="IMV132" s="350"/>
      <c r="IMW132" s="350"/>
      <c r="IMX132" s="350"/>
      <c r="IMY132" s="350"/>
      <c r="IMZ132" s="350"/>
      <c r="INA132" s="350"/>
      <c r="INB132" s="350"/>
      <c r="INC132" s="349"/>
      <c r="IND132" s="350"/>
      <c r="INE132" s="350"/>
      <c r="INF132" s="350"/>
      <c r="ING132" s="350"/>
      <c r="INH132" s="350"/>
      <c r="INI132" s="350"/>
      <c r="INJ132" s="350"/>
      <c r="INK132" s="350"/>
      <c r="INL132" s="350"/>
      <c r="INM132" s="349"/>
      <c r="INN132" s="350"/>
      <c r="INO132" s="350"/>
      <c r="INP132" s="350"/>
      <c r="INQ132" s="350"/>
      <c r="INR132" s="350"/>
      <c r="INS132" s="350"/>
      <c r="INT132" s="350"/>
      <c r="INU132" s="350"/>
      <c r="INV132" s="350"/>
      <c r="INW132" s="349"/>
      <c r="INX132" s="350"/>
      <c r="INY132" s="350"/>
      <c r="INZ132" s="350"/>
      <c r="IOA132" s="350"/>
      <c r="IOB132" s="350"/>
      <c r="IOC132" s="350"/>
      <c r="IOD132" s="350"/>
      <c r="IOE132" s="350"/>
      <c r="IOF132" s="350"/>
      <c r="IOG132" s="349"/>
      <c r="IOH132" s="350"/>
      <c r="IOI132" s="350"/>
      <c r="IOJ132" s="350"/>
      <c r="IOK132" s="350"/>
      <c r="IOL132" s="350"/>
      <c r="IOM132" s="350"/>
      <c r="ION132" s="350"/>
      <c r="IOO132" s="350"/>
      <c r="IOP132" s="350"/>
      <c r="IOQ132" s="349"/>
      <c r="IOR132" s="350"/>
      <c r="IOS132" s="350"/>
      <c r="IOT132" s="350"/>
      <c r="IOU132" s="350"/>
      <c r="IOV132" s="350"/>
      <c r="IOW132" s="350"/>
      <c r="IOX132" s="350"/>
      <c r="IOY132" s="350"/>
      <c r="IOZ132" s="350"/>
      <c r="IPA132" s="349"/>
      <c r="IPB132" s="350"/>
      <c r="IPC132" s="350"/>
      <c r="IPD132" s="350"/>
      <c r="IPE132" s="350"/>
      <c r="IPF132" s="350"/>
      <c r="IPG132" s="350"/>
      <c r="IPH132" s="350"/>
      <c r="IPI132" s="350"/>
      <c r="IPJ132" s="350"/>
      <c r="IPK132" s="349"/>
      <c r="IPL132" s="350"/>
      <c r="IPM132" s="350"/>
      <c r="IPN132" s="350"/>
      <c r="IPO132" s="350"/>
      <c r="IPP132" s="350"/>
      <c r="IPQ132" s="350"/>
      <c r="IPR132" s="350"/>
      <c r="IPS132" s="350"/>
      <c r="IPT132" s="350"/>
      <c r="IPU132" s="349"/>
      <c r="IPV132" s="350"/>
      <c r="IPW132" s="350"/>
      <c r="IPX132" s="350"/>
      <c r="IPY132" s="350"/>
      <c r="IPZ132" s="350"/>
      <c r="IQA132" s="350"/>
      <c r="IQB132" s="350"/>
      <c r="IQC132" s="350"/>
      <c r="IQD132" s="350"/>
      <c r="IQE132" s="349"/>
      <c r="IQF132" s="350"/>
      <c r="IQG132" s="350"/>
      <c r="IQH132" s="350"/>
      <c r="IQI132" s="350"/>
      <c r="IQJ132" s="350"/>
      <c r="IQK132" s="350"/>
      <c r="IQL132" s="350"/>
      <c r="IQM132" s="350"/>
      <c r="IQN132" s="350"/>
      <c r="IQO132" s="349"/>
      <c r="IQP132" s="350"/>
      <c r="IQQ132" s="350"/>
      <c r="IQR132" s="350"/>
      <c r="IQS132" s="350"/>
      <c r="IQT132" s="350"/>
      <c r="IQU132" s="350"/>
      <c r="IQV132" s="350"/>
      <c r="IQW132" s="350"/>
      <c r="IQX132" s="350"/>
      <c r="IQY132" s="349"/>
      <c r="IQZ132" s="350"/>
      <c r="IRA132" s="350"/>
      <c r="IRB132" s="350"/>
      <c r="IRC132" s="350"/>
      <c r="IRD132" s="350"/>
      <c r="IRE132" s="350"/>
      <c r="IRF132" s="350"/>
      <c r="IRG132" s="350"/>
      <c r="IRH132" s="350"/>
      <c r="IRI132" s="349"/>
      <c r="IRJ132" s="350"/>
      <c r="IRK132" s="350"/>
      <c r="IRL132" s="350"/>
      <c r="IRM132" s="350"/>
      <c r="IRN132" s="350"/>
      <c r="IRO132" s="350"/>
      <c r="IRP132" s="350"/>
      <c r="IRQ132" s="350"/>
      <c r="IRR132" s="350"/>
      <c r="IRS132" s="349"/>
      <c r="IRT132" s="350"/>
      <c r="IRU132" s="350"/>
      <c r="IRV132" s="350"/>
      <c r="IRW132" s="350"/>
      <c r="IRX132" s="350"/>
      <c r="IRY132" s="350"/>
      <c r="IRZ132" s="350"/>
      <c r="ISA132" s="350"/>
      <c r="ISB132" s="350"/>
      <c r="ISC132" s="349"/>
      <c r="ISD132" s="350"/>
      <c r="ISE132" s="350"/>
      <c r="ISF132" s="350"/>
      <c r="ISG132" s="350"/>
      <c r="ISH132" s="350"/>
      <c r="ISI132" s="350"/>
      <c r="ISJ132" s="350"/>
      <c r="ISK132" s="350"/>
      <c r="ISL132" s="350"/>
      <c r="ISM132" s="349"/>
      <c r="ISN132" s="350"/>
      <c r="ISO132" s="350"/>
      <c r="ISP132" s="350"/>
      <c r="ISQ132" s="350"/>
      <c r="ISR132" s="350"/>
      <c r="ISS132" s="350"/>
      <c r="IST132" s="350"/>
      <c r="ISU132" s="350"/>
      <c r="ISV132" s="350"/>
      <c r="ISW132" s="349"/>
      <c r="ISX132" s="350"/>
      <c r="ISY132" s="350"/>
      <c r="ISZ132" s="350"/>
      <c r="ITA132" s="350"/>
      <c r="ITB132" s="350"/>
      <c r="ITC132" s="350"/>
      <c r="ITD132" s="350"/>
      <c r="ITE132" s="350"/>
      <c r="ITF132" s="350"/>
      <c r="ITG132" s="349"/>
      <c r="ITH132" s="350"/>
      <c r="ITI132" s="350"/>
      <c r="ITJ132" s="350"/>
      <c r="ITK132" s="350"/>
      <c r="ITL132" s="350"/>
      <c r="ITM132" s="350"/>
      <c r="ITN132" s="350"/>
      <c r="ITO132" s="350"/>
      <c r="ITP132" s="350"/>
      <c r="ITQ132" s="349"/>
      <c r="ITR132" s="350"/>
      <c r="ITS132" s="350"/>
      <c r="ITT132" s="350"/>
      <c r="ITU132" s="350"/>
      <c r="ITV132" s="350"/>
      <c r="ITW132" s="350"/>
      <c r="ITX132" s="350"/>
      <c r="ITY132" s="350"/>
      <c r="ITZ132" s="350"/>
      <c r="IUA132" s="349"/>
      <c r="IUB132" s="350"/>
      <c r="IUC132" s="350"/>
      <c r="IUD132" s="350"/>
      <c r="IUE132" s="350"/>
      <c r="IUF132" s="350"/>
      <c r="IUG132" s="350"/>
      <c r="IUH132" s="350"/>
      <c r="IUI132" s="350"/>
      <c r="IUJ132" s="350"/>
      <c r="IUK132" s="349"/>
      <c r="IUL132" s="350"/>
      <c r="IUM132" s="350"/>
      <c r="IUN132" s="350"/>
      <c r="IUO132" s="350"/>
      <c r="IUP132" s="350"/>
      <c r="IUQ132" s="350"/>
      <c r="IUR132" s="350"/>
      <c r="IUS132" s="350"/>
      <c r="IUT132" s="350"/>
      <c r="IUU132" s="349"/>
      <c r="IUV132" s="350"/>
      <c r="IUW132" s="350"/>
      <c r="IUX132" s="350"/>
      <c r="IUY132" s="350"/>
      <c r="IUZ132" s="350"/>
      <c r="IVA132" s="350"/>
      <c r="IVB132" s="350"/>
      <c r="IVC132" s="350"/>
      <c r="IVD132" s="350"/>
      <c r="IVE132" s="349"/>
      <c r="IVF132" s="350"/>
      <c r="IVG132" s="350"/>
      <c r="IVH132" s="350"/>
      <c r="IVI132" s="350"/>
      <c r="IVJ132" s="350"/>
      <c r="IVK132" s="350"/>
      <c r="IVL132" s="350"/>
      <c r="IVM132" s="350"/>
      <c r="IVN132" s="350"/>
      <c r="IVO132" s="349"/>
      <c r="IVP132" s="350"/>
      <c r="IVQ132" s="350"/>
      <c r="IVR132" s="350"/>
      <c r="IVS132" s="350"/>
      <c r="IVT132" s="350"/>
      <c r="IVU132" s="350"/>
      <c r="IVV132" s="350"/>
      <c r="IVW132" s="350"/>
      <c r="IVX132" s="350"/>
      <c r="IVY132" s="349"/>
      <c r="IVZ132" s="350"/>
      <c r="IWA132" s="350"/>
      <c r="IWB132" s="350"/>
      <c r="IWC132" s="350"/>
      <c r="IWD132" s="350"/>
      <c r="IWE132" s="350"/>
      <c r="IWF132" s="350"/>
      <c r="IWG132" s="350"/>
      <c r="IWH132" s="350"/>
      <c r="IWI132" s="349"/>
      <c r="IWJ132" s="350"/>
      <c r="IWK132" s="350"/>
      <c r="IWL132" s="350"/>
      <c r="IWM132" s="350"/>
      <c r="IWN132" s="350"/>
      <c r="IWO132" s="350"/>
      <c r="IWP132" s="350"/>
      <c r="IWQ132" s="350"/>
      <c r="IWR132" s="350"/>
      <c r="IWS132" s="349"/>
      <c r="IWT132" s="350"/>
      <c r="IWU132" s="350"/>
      <c r="IWV132" s="350"/>
      <c r="IWW132" s="350"/>
      <c r="IWX132" s="350"/>
      <c r="IWY132" s="350"/>
      <c r="IWZ132" s="350"/>
      <c r="IXA132" s="350"/>
      <c r="IXB132" s="350"/>
      <c r="IXC132" s="349"/>
      <c r="IXD132" s="350"/>
      <c r="IXE132" s="350"/>
      <c r="IXF132" s="350"/>
      <c r="IXG132" s="350"/>
      <c r="IXH132" s="350"/>
      <c r="IXI132" s="350"/>
      <c r="IXJ132" s="350"/>
      <c r="IXK132" s="350"/>
      <c r="IXL132" s="350"/>
      <c r="IXM132" s="349"/>
      <c r="IXN132" s="350"/>
      <c r="IXO132" s="350"/>
      <c r="IXP132" s="350"/>
      <c r="IXQ132" s="350"/>
      <c r="IXR132" s="350"/>
      <c r="IXS132" s="350"/>
      <c r="IXT132" s="350"/>
      <c r="IXU132" s="350"/>
      <c r="IXV132" s="350"/>
      <c r="IXW132" s="349"/>
      <c r="IXX132" s="350"/>
      <c r="IXY132" s="350"/>
      <c r="IXZ132" s="350"/>
      <c r="IYA132" s="350"/>
      <c r="IYB132" s="350"/>
      <c r="IYC132" s="350"/>
      <c r="IYD132" s="350"/>
      <c r="IYE132" s="350"/>
      <c r="IYF132" s="350"/>
      <c r="IYG132" s="349"/>
      <c r="IYH132" s="350"/>
      <c r="IYI132" s="350"/>
      <c r="IYJ132" s="350"/>
      <c r="IYK132" s="350"/>
      <c r="IYL132" s="350"/>
      <c r="IYM132" s="350"/>
      <c r="IYN132" s="350"/>
      <c r="IYO132" s="350"/>
      <c r="IYP132" s="350"/>
      <c r="IYQ132" s="349"/>
      <c r="IYR132" s="350"/>
      <c r="IYS132" s="350"/>
      <c r="IYT132" s="350"/>
      <c r="IYU132" s="350"/>
      <c r="IYV132" s="350"/>
      <c r="IYW132" s="350"/>
      <c r="IYX132" s="350"/>
      <c r="IYY132" s="350"/>
      <c r="IYZ132" s="350"/>
      <c r="IZA132" s="349"/>
      <c r="IZB132" s="350"/>
      <c r="IZC132" s="350"/>
      <c r="IZD132" s="350"/>
      <c r="IZE132" s="350"/>
      <c r="IZF132" s="350"/>
      <c r="IZG132" s="350"/>
      <c r="IZH132" s="350"/>
      <c r="IZI132" s="350"/>
      <c r="IZJ132" s="350"/>
      <c r="IZK132" s="349"/>
      <c r="IZL132" s="350"/>
      <c r="IZM132" s="350"/>
      <c r="IZN132" s="350"/>
      <c r="IZO132" s="350"/>
      <c r="IZP132" s="350"/>
      <c r="IZQ132" s="350"/>
      <c r="IZR132" s="350"/>
      <c r="IZS132" s="350"/>
      <c r="IZT132" s="350"/>
      <c r="IZU132" s="349"/>
      <c r="IZV132" s="350"/>
      <c r="IZW132" s="350"/>
      <c r="IZX132" s="350"/>
      <c r="IZY132" s="350"/>
      <c r="IZZ132" s="350"/>
      <c r="JAA132" s="350"/>
      <c r="JAB132" s="350"/>
      <c r="JAC132" s="350"/>
      <c r="JAD132" s="350"/>
      <c r="JAE132" s="349"/>
      <c r="JAF132" s="350"/>
      <c r="JAG132" s="350"/>
      <c r="JAH132" s="350"/>
      <c r="JAI132" s="350"/>
      <c r="JAJ132" s="350"/>
      <c r="JAK132" s="350"/>
      <c r="JAL132" s="350"/>
      <c r="JAM132" s="350"/>
      <c r="JAN132" s="350"/>
      <c r="JAO132" s="349"/>
      <c r="JAP132" s="350"/>
      <c r="JAQ132" s="350"/>
      <c r="JAR132" s="350"/>
      <c r="JAS132" s="350"/>
      <c r="JAT132" s="350"/>
      <c r="JAU132" s="350"/>
      <c r="JAV132" s="350"/>
      <c r="JAW132" s="350"/>
      <c r="JAX132" s="350"/>
      <c r="JAY132" s="349"/>
      <c r="JAZ132" s="350"/>
      <c r="JBA132" s="350"/>
      <c r="JBB132" s="350"/>
      <c r="JBC132" s="350"/>
      <c r="JBD132" s="350"/>
      <c r="JBE132" s="350"/>
      <c r="JBF132" s="350"/>
      <c r="JBG132" s="350"/>
      <c r="JBH132" s="350"/>
      <c r="JBI132" s="349"/>
      <c r="JBJ132" s="350"/>
      <c r="JBK132" s="350"/>
      <c r="JBL132" s="350"/>
      <c r="JBM132" s="350"/>
      <c r="JBN132" s="350"/>
      <c r="JBO132" s="350"/>
      <c r="JBP132" s="350"/>
      <c r="JBQ132" s="350"/>
      <c r="JBR132" s="350"/>
      <c r="JBS132" s="349"/>
      <c r="JBT132" s="350"/>
      <c r="JBU132" s="350"/>
      <c r="JBV132" s="350"/>
      <c r="JBW132" s="350"/>
      <c r="JBX132" s="350"/>
      <c r="JBY132" s="350"/>
      <c r="JBZ132" s="350"/>
      <c r="JCA132" s="350"/>
      <c r="JCB132" s="350"/>
      <c r="JCC132" s="349"/>
      <c r="JCD132" s="350"/>
      <c r="JCE132" s="350"/>
      <c r="JCF132" s="350"/>
      <c r="JCG132" s="350"/>
      <c r="JCH132" s="350"/>
      <c r="JCI132" s="350"/>
      <c r="JCJ132" s="350"/>
      <c r="JCK132" s="350"/>
      <c r="JCL132" s="350"/>
      <c r="JCM132" s="349"/>
      <c r="JCN132" s="350"/>
      <c r="JCO132" s="350"/>
      <c r="JCP132" s="350"/>
      <c r="JCQ132" s="350"/>
      <c r="JCR132" s="350"/>
      <c r="JCS132" s="350"/>
      <c r="JCT132" s="350"/>
      <c r="JCU132" s="350"/>
      <c r="JCV132" s="350"/>
      <c r="JCW132" s="349"/>
      <c r="JCX132" s="350"/>
      <c r="JCY132" s="350"/>
      <c r="JCZ132" s="350"/>
      <c r="JDA132" s="350"/>
      <c r="JDB132" s="350"/>
      <c r="JDC132" s="350"/>
      <c r="JDD132" s="350"/>
      <c r="JDE132" s="350"/>
      <c r="JDF132" s="350"/>
      <c r="JDG132" s="349"/>
      <c r="JDH132" s="350"/>
      <c r="JDI132" s="350"/>
      <c r="JDJ132" s="350"/>
      <c r="JDK132" s="350"/>
      <c r="JDL132" s="350"/>
      <c r="JDM132" s="350"/>
      <c r="JDN132" s="350"/>
      <c r="JDO132" s="350"/>
      <c r="JDP132" s="350"/>
      <c r="JDQ132" s="349"/>
      <c r="JDR132" s="350"/>
      <c r="JDS132" s="350"/>
      <c r="JDT132" s="350"/>
      <c r="JDU132" s="350"/>
      <c r="JDV132" s="350"/>
      <c r="JDW132" s="350"/>
      <c r="JDX132" s="350"/>
      <c r="JDY132" s="350"/>
      <c r="JDZ132" s="350"/>
      <c r="JEA132" s="349"/>
      <c r="JEB132" s="350"/>
      <c r="JEC132" s="350"/>
      <c r="JED132" s="350"/>
      <c r="JEE132" s="350"/>
      <c r="JEF132" s="350"/>
      <c r="JEG132" s="350"/>
      <c r="JEH132" s="350"/>
      <c r="JEI132" s="350"/>
      <c r="JEJ132" s="350"/>
      <c r="JEK132" s="349"/>
      <c r="JEL132" s="350"/>
      <c r="JEM132" s="350"/>
      <c r="JEN132" s="350"/>
      <c r="JEO132" s="350"/>
      <c r="JEP132" s="350"/>
      <c r="JEQ132" s="350"/>
      <c r="JER132" s="350"/>
      <c r="JES132" s="350"/>
      <c r="JET132" s="350"/>
      <c r="JEU132" s="349"/>
      <c r="JEV132" s="350"/>
      <c r="JEW132" s="350"/>
      <c r="JEX132" s="350"/>
      <c r="JEY132" s="350"/>
      <c r="JEZ132" s="350"/>
      <c r="JFA132" s="350"/>
      <c r="JFB132" s="350"/>
      <c r="JFC132" s="350"/>
      <c r="JFD132" s="350"/>
      <c r="JFE132" s="349"/>
      <c r="JFF132" s="350"/>
      <c r="JFG132" s="350"/>
      <c r="JFH132" s="350"/>
      <c r="JFI132" s="350"/>
      <c r="JFJ132" s="350"/>
      <c r="JFK132" s="350"/>
      <c r="JFL132" s="350"/>
      <c r="JFM132" s="350"/>
      <c r="JFN132" s="350"/>
      <c r="JFO132" s="349"/>
      <c r="JFP132" s="350"/>
      <c r="JFQ132" s="350"/>
      <c r="JFR132" s="350"/>
      <c r="JFS132" s="350"/>
      <c r="JFT132" s="350"/>
      <c r="JFU132" s="350"/>
      <c r="JFV132" s="350"/>
      <c r="JFW132" s="350"/>
      <c r="JFX132" s="350"/>
      <c r="JFY132" s="349"/>
      <c r="JFZ132" s="350"/>
      <c r="JGA132" s="350"/>
      <c r="JGB132" s="350"/>
      <c r="JGC132" s="350"/>
      <c r="JGD132" s="350"/>
      <c r="JGE132" s="350"/>
      <c r="JGF132" s="350"/>
      <c r="JGG132" s="350"/>
      <c r="JGH132" s="350"/>
      <c r="JGI132" s="349"/>
      <c r="JGJ132" s="350"/>
      <c r="JGK132" s="350"/>
      <c r="JGL132" s="350"/>
      <c r="JGM132" s="350"/>
      <c r="JGN132" s="350"/>
      <c r="JGO132" s="350"/>
      <c r="JGP132" s="350"/>
      <c r="JGQ132" s="350"/>
      <c r="JGR132" s="350"/>
      <c r="JGS132" s="349"/>
      <c r="JGT132" s="350"/>
      <c r="JGU132" s="350"/>
      <c r="JGV132" s="350"/>
      <c r="JGW132" s="350"/>
      <c r="JGX132" s="350"/>
      <c r="JGY132" s="350"/>
      <c r="JGZ132" s="350"/>
      <c r="JHA132" s="350"/>
      <c r="JHB132" s="350"/>
      <c r="JHC132" s="349"/>
      <c r="JHD132" s="350"/>
      <c r="JHE132" s="350"/>
      <c r="JHF132" s="350"/>
      <c r="JHG132" s="350"/>
      <c r="JHH132" s="350"/>
      <c r="JHI132" s="350"/>
      <c r="JHJ132" s="350"/>
      <c r="JHK132" s="350"/>
      <c r="JHL132" s="350"/>
      <c r="JHM132" s="349"/>
      <c r="JHN132" s="350"/>
      <c r="JHO132" s="350"/>
      <c r="JHP132" s="350"/>
      <c r="JHQ132" s="350"/>
      <c r="JHR132" s="350"/>
      <c r="JHS132" s="350"/>
      <c r="JHT132" s="350"/>
      <c r="JHU132" s="350"/>
      <c r="JHV132" s="350"/>
      <c r="JHW132" s="349"/>
      <c r="JHX132" s="350"/>
      <c r="JHY132" s="350"/>
      <c r="JHZ132" s="350"/>
      <c r="JIA132" s="350"/>
      <c r="JIB132" s="350"/>
      <c r="JIC132" s="350"/>
      <c r="JID132" s="350"/>
      <c r="JIE132" s="350"/>
      <c r="JIF132" s="350"/>
      <c r="JIG132" s="349"/>
      <c r="JIH132" s="350"/>
      <c r="JII132" s="350"/>
      <c r="JIJ132" s="350"/>
      <c r="JIK132" s="350"/>
      <c r="JIL132" s="350"/>
      <c r="JIM132" s="350"/>
      <c r="JIN132" s="350"/>
      <c r="JIO132" s="350"/>
      <c r="JIP132" s="350"/>
      <c r="JIQ132" s="349"/>
      <c r="JIR132" s="350"/>
      <c r="JIS132" s="350"/>
      <c r="JIT132" s="350"/>
      <c r="JIU132" s="350"/>
      <c r="JIV132" s="350"/>
      <c r="JIW132" s="350"/>
      <c r="JIX132" s="350"/>
      <c r="JIY132" s="350"/>
      <c r="JIZ132" s="350"/>
      <c r="JJA132" s="349"/>
      <c r="JJB132" s="350"/>
      <c r="JJC132" s="350"/>
      <c r="JJD132" s="350"/>
      <c r="JJE132" s="350"/>
      <c r="JJF132" s="350"/>
      <c r="JJG132" s="350"/>
      <c r="JJH132" s="350"/>
      <c r="JJI132" s="350"/>
      <c r="JJJ132" s="350"/>
      <c r="JJK132" s="349"/>
      <c r="JJL132" s="350"/>
      <c r="JJM132" s="350"/>
      <c r="JJN132" s="350"/>
      <c r="JJO132" s="350"/>
      <c r="JJP132" s="350"/>
      <c r="JJQ132" s="350"/>
      <c r="JJR132" s="350"/>
      <c r="JJS132" s="350"/>
      <c r="JJT132" s="350"/>
      <c r="JJU132" s="349"/>
      <c r="JJV132" s="350"/>
      <c r="JJW132" s="350"/>
      <c r="JJX132" s="350"/>
      <c r="JJY132" s="350"/>
      <c r="JJZ132" s="350"/>
      <c r="JKA132" s="350"/>
      <c r="JKB132" s="350"/>
      <c r="JKC132" s="350"/>
      <c r="JKD132" s="350"/>
      <c r="JKE132" s="349"/>
      <c r="JKF132" s="350"/>
      <c r="JKG132" s="350"/>
      <c r="JKH132" s="350"/>
      <c r="JKI132" s="350"/>
      <c r="JKJ132" s="350"/>
      <c r="JKK132" s="350"/>
      <c r="JKL132" s="350"/>
      <c r="JKM132" s="350"/>
      <c r="JKN132" s="350"/>
      <c r="JKO132" s="349"/>
      <c r="JKP132" s="350"/>
      <c r="JKQ132" s="350"/>
      <c r="JKR132" s="350"/>
      <c r="JKS132" s="350"/>
      <c r="JKT132" s="350"/>
      <c r="JKU132" s="350"/>
      <c r="JKV132" s="350"/>
      <c r="JKW132" s="350"/>
      <c r="JKX132" s="350"/>
      <c r="JKY132" s="349"/>
      <c r="JKZ132" s="350"/>
      <c r="JLA132" s="350"/>
      <c r="JLB132" s="350"/>
      <c r="JLC132" s="350"/>
      <c r="JLD132" s="350"/>
      <c r="JLE132" s="350"/>
      <c r="JLF132" s="350"/>
      <c r="JLG132" s="350"/>
      <c r="JLH132" s="350"/>
      <c r="JLI132" s="349"/>
      <c r="JLJ132" s="350"/>
      <c r="JLK132" s="350"/>
      <c r="JLL132" s="350"/>
      <c r="JLM132" s="350"/>
      <c r="JLN132" s="350"/>
      <c r="JLO132" s="350"/>
      <c r="JLP132" s="350"/>
      <c r="JLQ132" s="350"/>
      <c r="JLR132" s="350"/>
      <c r="JLS132" s="349"/>
      <c r="JLT132" s="350"/>
      <c r="JLU132" s="350"/>
      <c r="JLV132" s="350"/>
      <c r="JLW132" s="350"/>
      <c r="JLX132" s="350"/>
      <c r="JLY132" s="350"/>
      <c r="JLZ132" s="350"/>
      <c r="JMA132" s="350"/>
      <c r="JMB132" s="350"/>
      <c r="JMC132" s="349"/>
      <c r="JMD132" s="350"/>
      <c r="JME132" s="350"/>
      <c r="JMF132" s="350"/>
      <c r="JMG132" s="350"/>
      <c r="JMH132" s="350"/>
      <c r="JMI132" s="350"/>
      <c r="JMJ132" s="350"/>
      <c r="JMK132" s="350"/>
      <c r="JML132" s="350"/>
      <c r="JMM132" s="349"/>
      <c r="JMN132" s="350"/>
      <c r="JMO132" s="350"/>
      <c r="JMP132" s="350"/>
      <c r="JMQ132" s="350"/>
      <c r="JMR132" s="350"/>
      <c r="JMS132" s="350"/>
      <c r="JMT132" s="350"/>
      <c r="JMU132" s="350"/>
      <c r="JMV132" s="350"/>
      <c r="JMW132" s="349"/>
      <c r="JMX132" s="350"/>
      <c r="JMY132" s="350"/>
      <c r="JMZ132" s="350"/>
      <c r="JNA132" s="350"/>
      <c r="JNB132" s="350"/>
      <c r="JNC132" s="350"/>
      <c r="JND132" s="350"/>
      <c r="JNE132" s="350"/>
      <c r="JNF132" s="350"/>
      <c r="JNG132" s="349"/>
      <c r="JNH132" s="350"/>
      <c r="JNI132" s="350"/>
      <c r="JNJ132" s="350"/>
      <c r="JNK132" s="350"/>
      <c r="JNL132" s="350"/>
      <c r="JNM132" s="350"/>
      <c r="JNN132" s="350"/>
      <c r="JNO132" s="350"/>
      <c r="JNP132" s="350"/>
      <c r="JNQ132" s="349"/>
      <c r="JNR132" s="350"/>
      <c r="JNS132" s="350"/>
      <c r="JNT132" s="350"/>
      <c r="JNU132" s="350"/>
      <c r="JNV132" s="350"/>
      <c r="JNW132" s="350"/>
      <c r="JNX132" s="350"/>
      <c r="JNY132" s="350"/>
      <c r="JNZ132" s="350"/>
      <c r="JOA132" s="349"/>
      <c r="JOB132" s="350"/>
      <c r="JOC132" s="350"/>
      <c r="JOD132" s="350"/>
      <c r="JOE132" s="350"/>
      <c r="JOF132" s="350"/>
      <c r="JOG132" s="350"/>
      <c r="JOH132" s="350"/>
      <c r="JOI132" s="350"/>
      <c r="JOJ132" s="350"/>
      <c r="JOK132" s="349"/>
      <c r="JOL132" s="350"/>
      <c r="JOM132" s="350"/>
      <c r="JON132" s="350"/>
      <c r="JOO132" s="350"/>
      <c r="JOP132" s="350"/>
      <c r="JOQ132" s="350"/>
      <c r="JOR132" s="350"/>
      <c r="JOS132" s="350"/>
      <c r="JOT132" s="350"/>
      <c r="JOU132" s="349"/>
      <c r="JOV132" s="350"/>
      <c r="JOW132" s="350"/>
      <c r="JOX132" s="350"/>
      <c r="JOY132" s="350"/>
      <c r="JOZ132" s="350"/>
      <c r="JPA132" s="350"/>
      <c r="JPB132" s="350"/>
      <c r="JPC132" s="350"/>
      <c r="JPD132" s="350"/>
      <c r="JPE132" s="349"/>
      <c r="JPF132" s="350"/>
      <c r="JPG132" s="350"/>
      <c r="JPH132" s="350"/>
      <c r="JPI132" s="350"/>
      <c r="JPJ132" s="350"/>
      <c r="JPK132" s="350"/>
      <c r="JPL132" s="350"/>
      <c r="JPM132" s="350"/>
      <c r="JPN132" s="350"/>
      <c r="JPO132" s="349"/>
      <c r="JPP132" s="350"/>
      <c r="JPQ132" s="350"/>
      <c r="JPR132" s="350"/>
      <c r="JPS132" s="350"/>
      <c r="JPT132" s="350"/>
      <c r="JPU132" s="350"/>
      <c r="JPV132" s="350"/>
      <c r="JPW132" s="350"/>
      <c r="JPX132" s="350"/>
      <c r="JPY132" s="349"/>
      <c r="JPZ132" s="350"/>
      <c r="JQA132" s="350"/>
      <c r="JQB132" s="350"/>
      <c r="JQC132" s="350"/>
      <c r="JQD132" s="350"/>
      <c r="JQE132" s="350"/>
      <c r="JQF132" s="350"/>
      <c r="JQG132" s="350"/>
      <c r="JQH132" s="350"/>
      <c r="JQI132" s="349"/>
      <c r="JQJ132" s="350"/>
      <c r="JQK132" s="350"/>
      <c r="JQL132" s="350"/>
      <c r="JQM132" s="350"/>
      <c r="JQN132" s="350"/>
      <c r="JQO132" s="350"/>
      <c r="JQP132" s="350"/>
      <c r="JQQ132" s="350"/>
      <c r="JQR132" s="350"/>
      <c r="JQS132" s="349"/>
      <c r="JQT132" s="350"/>
      <c r="JQU132" s="350"/>
      <c r="JQV132" s="350"/>
      <c r="JQW132" s="350"/>
      <c r="JQX132" s="350"/>
      <c r="JQY132" s="350"/>
      <c r="JQZ132" s="350"/>
      <c r="JRA132" s="350"/>
      <c r="JRB132" s="350"/>
      <c r="JRC132" s="349"/>
      <c r="JRD132" s="350"/>
      <c r="JRE132" s="350"/>
      <c r="JRF132" s="350"/>
      <c r="JRG132" s="350"/>
      <c r="JRH132" s="350"/>
      <c r="JRI132" s="350"/>
      <c r="JRJ132" s="350"/>
      <c r="JRK132" s="350"/>
      <c r="JRL132" s="350"/>
      <c r="JRM132" s="349"/>
      <c r="JRN132" s="350"/>
      <c r="JRO132" s="350"/>
      <c r="JRP132" s="350"/>
      <c r="JRQ132" s="350"/>
      <c r="JRR132" s="350"/>
      <c r="JRS132" s="350"/>
      <c r="JRT132" s="350"/>
      <c r="JRU132" s="350"/>
      <c r="JRV132" s="350"/>
      <c r="JRW132" s="349"/>
      <c r="JRX132" s="350"/>
      <c r="JRY132" s="350"/>
      <c r="JRZ132" s="350"/>
      <c r="JSA132" s="350"/>
      <c r="JSB132" s="350"/>
      <c r="JSC132" s="350"/>
      <c r="JSD132" s="350"/>
      <c r="JSE132" s="350"/>
      <c r="JSF132" s="350"/>
      <c r="JSG132" s="349"/>
      <c r="JSH132" s="350"/>
      <c r="JSI132" s="350"/>
      <c r="JSJ132" s="350"/>
      <c r="JSK132" s="350"/>
      <c r="JSL132" s="350"/>
      <c r="JSM132" s="350"/>
      <c r="JSN132" s="350"/>
      <c r="JSO132" s="350"/>
      <c r="JSP132" s="350"/>
      <c r="JSQ132" s="349"/>
      <c r="JSR132" s="350"/>
      <c r="JSS132" s="350"/>
      <c r="JST132" s="350"/>
      <c r="JSU132" s="350"/>
      <c r="JSV132" s="350"/>
      <c r="JSW132" s="350"/>
      <c r="JSX132" s="350"/>
      <c r="JSY132" s="350"/>
      <c r="JSZ132" s="350"/>
      <c r="JTA132" s="349"/>
      <c r="JTB132" s="350"/>
      <c r="JTC132" s="350"/>
      <c r="JTD132" s="350"/>
      <c r="JTE132" s="350"/>
      <c r="JTF132" s="350"/>
      <c r="JTG132" s="350"/>
      <c r="JTH132" s="350"/>
      <c r="JTI132" s="350"/>
      <c r="JTJ132" s="350"/>
      <c r="JTK132" s="349"/>
      <c r="JTL132" s="350"/>
      <c r="JTM132" s="350"/>
      <c r="JTN132" s="350"/>
      <c r="JTO132" s="350"/>
      <c r="JTP132" s="350"/>
      <c r="JTQ132" s="350"/>
      <c r="JTR132" s="350"/>
      <c r="JTS132" s="350"/>
      <c r="JTT132" s="350"/>
      <c r="JTU132" s="349"/>
      <c r="JTV132" s="350"/>
      <c r="JTW132" s="350"/>
      <c r="JTX132" s="350"/>
      <c r="JTY132" s="350"/>
      <c r="JTZ132" s="350"/>
      <c r="JUA132" s="350"/>
      <c r="JUB132" s="350"/>
      <c r="JUC132" s="350"/>
      <c r="JUD132" s="350"/>
      <c r="JUE132" s="349"/>
      <c r="JUF132" s="350"/>
      <c r="JUG132" s="350"/>
      <c r="JUH132" s="350"/>
      <c r="JUI132" s="350"/>
      <c r="JUJ132" s="350"/>
      <c r="JUK132" s="350"/>
      <c r="JUL132" s="350"/>
      <c r="JUM132" s="350"/>
      <c r="JUN132" s="350"/>
      <c r="JUO132" s="349"/>
      <c r="JUP132" s="350"/>
      <c r="JUQ132" s="350"/>
      <c r="JUR132" s="350"/>
      <c r="JUS132" s="350"/>
      <c r="JUT132" s="350"/>
      <c r="JUU132" s="350"/>
      <c r="JUV132" s="350"/>
      <c r="JUW132" s="350"/>
      <c r="JUX132" s="350"/>
      <c r="JUY132" s="349"/>
      <c r="JUZ132" s="350"/>
      <c r="JVA132" s="350"/>
      <c r="JVB132" s="350"/>
      <c r="JVC132" s="350"/>
      <c r="JVD132" s="350"/>
      <c r="JVE132" s="350"/>
      <c r="JVF132" s="350"/>
      <c r="JVG132" s="350"/>
      <c r="JVH132" s="350"/>
      <c r="JVI132" s="349"/>
      <c r="JVJ132" s="350"/>
      <c r="JVK132" s="350"/>
      <c r="JVL132" s="350"/>
      <c r="JVM132" s="350"/>
      <c r="JVN132" s="350"/>
      <c r="JVO132" s="350"/>
      <c r="JVP132" s="350"/>
      <c r="JVQ132" s="350"/>
      <c r="JVR132" s="350"/>
      <c r="JVS132" s="349"/>
      <c r="JVT132" s="350"/>
      <c r="JVU132" s="350"/>
      <c r="JVV132" s="350"/>
      <c r="JVW132" s="350"/>
      <c r="JVX132" s="350"/>
      <c r="JVY132" s="350"/>
      <c r="JVZ132" s="350"/>
      <c r="JWA132" s="350"/>
      <c r="JWB132" s="350"/>
      <c r="JWC132" s="349"/>
      <c r="JWD132" s="350"/>
      <c r="JWE132" s="350"/>
      <c r="JWF132" s="350"/>
      <c r="JWG132" s="350"/>
      <c r="JWH132" s="350"/>
      <c r="JWI132" s="350"/>
      <c r="JWJ132" s="350"/>
      <c r="JWK132" s="350"/>
      <c r="JWL132" s="350"/>
      <c r="JWM132" s="349"/>
      <c r="JWN132" s="350"/>
      <c r="JWO132" s="350"/>
      <c r="JWP132" s="350"/>
      <c r="JWQ132" s="350"/>
      <c r="JWR132" s="350"/>
      <c r="JWS132" s="350"/>
      <c r="JWT132" s="350"/>
      <c r="JWU132" s="350"/>
      <c r="JWV132" s="350"/>
      <c r="JWW132" s="349"/>
      <c r="JWX132" s="350"/>
      <c r="JWY132" s="350"/>
      <c r="JWZ132" s="350"/>
      <c r="JXA132" s="350"/>
      <c r="JXB132" s="350"/>
      <c r="JXC132" s="350"/>
      <c r="JXD132" s="350"/>
      <c r="JXE132" s="350"/>
      <c r="JXF132" s="350"/>
      <c r="JXG132" s="349"/>
      <c r="JXH132" s="350"/>
      <c r="JXI132" s="350"/>
      <c r="JXJ132" s="350"/>
      <c r="JXK132" s="350"/>
      <c r="JXL132" s="350"/>
      <c r="JXM132" s="350"/>
      <c r="JXN132" s="350"/>
      <c r="JXO132" s="350"/>
      <c r="JXP132" s="350"/>
      <c r="JXQ132" s="349"/>
      <c r="JXR132" s="350"/>
      <c r="JXS132" s="350"/>
      <c r="JXT132" s="350"/>
      <c r="JXU132" s="350"/>
      <c r="JXV132" s="350"/>
      <c r="JXW132" s="350"/>
      <c r="JXX132" s="350"/>
      <c r="JXY132" s="350"/>
      <c r="JXZ132" s="350"/>
      <c r="JYA132" s="349"/>
      <c r="JYB132" s="350"/>
      <c r="JYC132" s="350"/>
      <c r="JYD132" s="350"/>
      <c r="JYE132" s="350"/>
      <c r="JYF132" s="350"/>
      <c r="JYG132" s="350"/>
      <c r="JYH132" s="350"/>
      <c r="JYI132" s="350"/>
      <c r="JYJ132" s="350"/>
      <c r="JYK132" s="349"/>
      <c r="JYL132" s="350"/>
      <c r="JYM132" s="350"/>
      <c r="JYN132" s="350"/>
      <c r="JYO132" s="350"/>
      <c r="JYP132" s="350"/>
      <c r="JYQ132" s="350"/>
      <c r="JYR132" s="350"/>
      <c r="JYS132" s="350"/>
      <c r="JYT132" s="350"/>
      <c r="JYU132" s="349"/>
      <c r="JYV132" s="350"/>
      <c r="JYW132" s="350"/>
      <c r="JYX132" s="350"/>
      <c r="JYY132" s="350"/>
      <c r="JYZ132" s="350"/>
      <c r="JZA132" s="350"/>
      <c r="JZB132" s="350"/>
      <c r="JZC132" s="350"/>
      <c r="JZD132" s="350"/>
      <c r="JZE132" s="349"/>
      <c r="JZF132" s="350"/>
      <c r="JZG132" s="350"/>
      <c r="JZH132" s="350"/>
      <c r="JZI132" s="350"/>
      <c r="JZJ132" s="350"/>
      <c r="JZK132" s="350"/>
      <c r="JZL132" s="350"/>
      <c r="JZM132" s="350"/>
      <c r="JZN132" s="350"/>
      <c r="JZO132" s="349"/>
      <c r="JZP132" s="350"/>
      <c r="JZQ132" s="350"/>
      <c r="JZR132" s="350"/>
      <c r="JZS132" s="350"/>
      <c r="JZT132" s="350"/>
      <c r="JZU132" s="350"/>
      <c r="JZV132" s="350"/>
      <c r="JZW132" s="350"/>
      <c r="JZX132" s="350"/>
      <c r="JZY132" s="349"/>
      <c r="JZZ132" s="350"/>
      <c r="KAA132" s="350"/>
      <c r="KAB132" s="350"/>
      <c r="KAC132" s="350"/>
      <c r="KAD132" s="350"/>
      <c r="KAE132" s="350"/>
      <c r="KAF132" s="350"/>
      <c r="KAG132" s="350"/>
      <c r="KAH132" s="350"/>
      <c r="KAI132" s="349"/>
      <c r="KAJ132" s="350"/>
      <c r="KAK132" s="350"/>
      <c r="KAL132" s="350"/>
      <c r="KAM132" s="350"/>
      <c r="KAN132" s="350"/>
      <c r="KAO132" s="350"/>
      <c r="KAP132" s="350"/>
      <c r="KAQ132" s="350"/>
      <c r="KAR132" s="350"/>
      <c r="KAS132" s="349"/>
      <c r="KAT132" s="350"/>
      <c r="KAU132" s="350"/>
      <c r="KAV132" s="350"/>
      <c r="KAW132" s="350"/>
      <c r="KAX132" s="350"/>
      <c r="KAY132" s="350"/>
      <c r="KAZ132" s="350"/>
      <c r="KBA132" s="350"/>
      <c r="KBB132" s="350"/>
      <c r="KBC132" s="349"/>
      <c r="KBD132" s="350"/>
      <c r="KBE132" s="350"/>
      <c r="KBF132" s="350"/>
      <c r="KBG132" s="350"/>
      <c r="KBH132" s="350"/>
      <c r="KBI132" s="350"/>
      <c r="KBJ132" s="350"/>
      <c r="KBK132" s="350"/>
      <c r="KBL132" s="350"/>
      <c r="KBM132" s="349"/>
      <c r="KBN132" s="350"/>
      <c r="KBO132" s="350"/>
      <c r="KBP132" s="350"/>
      <c r="KBQ132" s="350"/>
      <c r="KBR132" s="350"/>
      <c r="KBS132" s="350"/>
      <c r="KBT132" s="350"/>
      <c r="KBU132" s="350"/>
      <c r="KBV132" s="350"/>
      <c r="KBW132" s="349"/>
      <c r="KBX132" s="350"/>
      <c r="KBY132" s="350"/>
      <c r="KBZ132" s="350"/>
      <c r="KCA132" s="350"/>
      <c r="KCB132" s="350"/>
      <c r="KCC132" s="350"/>
      <c r="KCD132" s="350"/>
      <c r="KCE132" s="350"/>
      <c r="KCF132" s="350"/>
      <c r="KCG132" s="349"/>
      <c r="KCH132" s="350"/>
      <c r="KCI132" s="350"/>
      <c r="KCJ132" s="350"/>
      <c r="KCK132" s="350"/>
      <c r="KCL132" s="350"/>
      <c r="KCM132" s="350"/>
      <c r="KCN132" s="350"/>
      <c r="KCO132" s="350"/>
      <c r="KCP132" s="350"/>
      <c r="KCQ132" s="349"/>
      <c r="KCR132" s="350"/>
      <c r="KCS132" s="350"/>
      <c r="KCT132" s="350"/>
      <c r="KCU132" s="350"/>
      <c r="KCV132" s="350"/>
      <c r="KCW132" s="350"/>
      <c r="KCX132" s="350"/>
      <c r="KCY132" s="350"/>
      <c r="KCZ132" s="350"/>
      <c r="KDA132" s="349"/>
      <c r="KDB132" s="350"/>
      <c r="KDC132" s="350"/>
      <c r="KDD132" s="350"/>
      <c r="KDE132" s="350"/>
      <c r="KDF132" s="350"/>
      <c r="KDG132" s="350"/>
      <c r="KDH132" s="350"/>
      <c r="KDI132" s="350"/>
      <c r="KDJ132" s="350"/>
      <c r="KDK132" s="349"/>
      <c r="KDL132" s="350"/>
      <c r="KDM132" s="350"/>
      <c r="KDN132" s="350"/>
      <c r="KDO132" s="350"/>
      <c r="KDP132" s="350"/>
      <c r="KDQ132" s="350"/>
      <c r="KDR132" s="350"/>
      <c r="KDS132" s="350"/>
      <c r="KDT132" s="350"/>
      <c r="KDU132" s="349"/>
      <c r="KDV132" s="350"/>
      <c r="KDW132" s="350"/>
      <c r="KDX132" s="350"/>
      <c r="KDY132" s="350"/>
      <c r="KDZ132" s="350"/>
      <c r="KEA132" s="350"/>
      <c r="KEB132" s="350"/>
      <c r="KEC132" s="350"/>
      <c r="KED132" s="350"/>
      <c r="KEE132" s="349"/>
      <c r="KEF132" s="350"/>
      <c r="KEG132" s="350"/>
      <c r="KEH132" s="350"/>
      <c r="KEI132" s="350"/>
      <c r="KEJ132" s="350"/>
      <c r="KEK132" s="350"/>
      <c r="KEL132" s="350"/>
      <c r="KEM132" s="350"/>
      <c r="KEN132" s="350"/>
      <c r="KEO132" s="349"/>
      <c r="KEP132" s="350"/>
      <c r="KEQ132" s="350"/>
      <c r="KER132" s="350"/>
      <c r="KES132" s="350"/>
      <c r="KET132" s="350"/>
      <c r="KEU132" s="350"/>
      <c r="KEV132" s="350"/>
      <c r="KEW132" s="350"/>
      <c r="KEX132" s="350"/>
      <c r="KEY132" s="349"/>
      <c r="KEZ132" s="350"/>
      <c r="KFA132" s="350"/>
      <c r="KFB132" s="350"/>
      <c r="KFC132" s="350"/>
      <c r="KFD132" s="350"/>
      <c r="KFE132" s="350"/>
      <c r="KFF132" s="350"/>
      <c r="KFG132" s="350"/>
      <c r="KFH132" s="350"/>
      <c r="KFI132" s="349"/>
      <c r="KFJ132" s="350"/>
      <c r="KFK132" s="350"/>
      <c r="KFL132" s="350"/>
      <c r="KFM132" s="350"/>
      <c r="KFN132" s="350"/>
      <c r="KFO132" s="350"/>
      <c r="KFP132" s="350"/>
      <c r="KFQ132" s="350"/>
      <c r="KFR132" s="350"/>
      <c r="KFS132" s="349"/>
      <c r="KFT132" s="350"/>
      <c r="KFU132" s="350"/>
      <c r="KFV132" s="350"/>
      <c r="KFW132" s="350"/>
      <c r="KFX132" s="350"/>
      <c r="KFY132" s="350"/>
      <c r="KFZ132" s="350"/>
      <c r="KGA132" s="350"/>
      <c r="KGB132" s="350"/>
      <c r="KGC132" s="349"/>
      <c r="KGD132" s="350"/>
      <c r="KGE132" s="350"/>
      <c r="KGF132" s="350"/>
      <c r="KGG132" s="350"/>
      <c r="KGH132" s="350"/>
      <c r="KGI132" s="350"/>
      <c r="KGJ132" s="350"/>
      <c r="KGK132" s="350"/>
      <c r="KGL132" s="350"/>
      <c r="KGM132" s="349"/>
      <c r="KGN132" s="350"/>
      <c r="KGO132" s="350"/>
      <c r="KGP132" s="350"/>
      <c r="KGQ132" s="350"/>
      <c r="KGR132" s="350"/>
      <c r="KGS132" s="350"/>
      <c r="KGT132" s="350"/>
      <c r="KGU132" s="350"/>
      <c r="KGV132" s="350"/>
      <c r="KGW132" s="349"/>
      <c r="KGX132" s="350"/>
      <c r="KGY132" s="350"/>
      <c r="KGZ132" s="350"/>
      <c r="KHA132" s="350"/>
      <c r="KHB132" s="350"/>
      <c r="KHC132" s="350"/>
      <c r="KHD132" s="350"/>
      <c r="KHE132" s="350"/>
      <c r="KHF132" s="350"/>
      <c r="KHG132" s="349"/>
      <c r="KHH132" s="350"/>
      <c r="KHI132" s="350"/>
      <c r="KHJ132" s="350"/>
      <c r="KHK132" s="350"/>
      <c r="KHL132" s="350"/>
      <c r="KHM132" s="350"/>
      <c r="KHN132" s="350"/>
      <c r="KHO132" s="350"/>
      <c r="KHP132" s="350"/>
      <c r="KHQ132" s="349"/>
      <c r="KHR132" s="350"/>
      <c r="KHS132" s="350"/>
      <c r="KHT132" s="350"/>
      <c r="KHU132" s="350"/>
      <c r="KHV132" s="350"/>
      <c r="KHW132" s="350"/>
      <c r="KHX132" s="350"/>
      <c r="KHY132" s="350"/>
      <c r="KHZ132" s="350"/>
      <c r="KIA132" s="349"/>
      <c r="KIB132" s="350"/>
      <c r="KIC132" s="350"/>
      <c r="KID132" s="350"/>
      <c r="KIE132" s="350"/>
      <c r="KIF132" s="350"/>
      <c r="KIG132" s="350"/>
      <c r="KIH132" s="350"/>
      <c r="KII132" s="350"/>
      <c r="KIJ132" s="350"/>
      <c r="KIK132" s="349"/>
      <c r="KIL132" s="350"/>
      <c r="KIM132" s="350"/>
      <c r="KIN132" s="350"/>
      <c r="KIO132" s="350"/>
      <c r="KIP132" s="350"/>
      <c r="KIQ132" s="350"/>
      <c r="KIR132" s="350"/>
      <c r="KIS132" s="350"/>
      <c r="KIT132" s="350"/>
      <c r="KIU132" s="349"/>
      <c r="KIV132" s="350"/>
      <c r="KIW132" s="350"/>
      <c r="KIX132" s="350"/>
      <c r="KIY132" s="350"/>
      <c r="KIZ132" s="350"/>
      <c r="KJA132" s="350"/>
      <c r="KJB132" s="350"/>
      <c r="KJC132" s="350"/>
      <c r="KJD132" s="350"/>
      <c r="KJE132" s="349"/>
      <c r="KJF132" s="350"/>
      <c r="KJG132" s="350"/>
      <c r="KJH132" s="350"/>
      <c r="KJI132" s="350"/>
      <c r="KJJ132" s="350"/>
      <c r="KJK132" s="350"/>
      <c r="KJL132" s="350"/>
      <c r="KJM132" s="350"/>
      <c r="KJN132" s="350"/>
      <c r="KJO132" s="349"/>
      <c r="KJP132" s="350"/>
      <c r="KJQ132" s="350"/>
      <c r="KJR132" s="350"/>
      <c r="KJS132" s="350"/>
      <c r="KJT132" s="350"/>
      <c r="KJU132" s="350"/>
      <c r="KJV132" s="350"/>
      <c r="KJW132" s="350"/>
      <c r="KJX132" s="350"/>
      <c r="KJY132" s="349"/>
      <c r="KJZ132" s="350"/>
      <c r="KKA132" s="350"/>
      <c r="KKB132" s="350"/>
      <c r="KKC132" s="350"/>
      <c r="KKD132" s="350"/>
      <c r="KKE132" s="350"/>
      <c r="KKF132" s="350"/>
      <c r="KKG132" s="350"/>
      <c r="KKH132" s="350"/>
      <c r="KKI132" s="349"/>
      <c r="KKJ132" s="350"/>
      <c r="KKK132" s="350"/>
      <c r="KKL132" s="350"/>
      <c r="KKM132" s="350"/>
      <c r="KKN132" s="350"/>
      <c r="KKO132" s="350"/>
      <c r="KKP132" s="350"/>
      <c r="KKQ132" s="350"/>
      <c r="KKR132" s="350"/>
      <c r="KKS132" s="349"/>
      <c r="KKT132" s="350"/>
      <c r="KKU132" s="350"/>
      <c r="KKV132" s="350"/>
      <c r="KKW132" s="350"/>
      <c r="KKX132" s="350"/>
      <c r="KKY132" s="350"/>
      <c r="KKZ132" s="350"/>
      <c r="KLA132" s="350"/>
      <c r="KLB132" s="350"/>
      <c r="KLC132" s="349"/>
      <c r="KLD132" s="350"/>
      <c r="KLE132" s="350"/>
      <c r="KLF132" s="350"/>
      <c r="KLG132" s="350"/>
      <c r="KLH132" s="350"/>
      <c r="KLI132" s="350"/>
      <c r="KLJ132" s="350"/>
      <c r="KLK132" s="350"/>
      <c r="KLL132" s="350"/>
      <c r="KLM132" s="349"/>
      <c r="KLN132" s="350"/>
      <c r="KLO132" s="350"/>
      <c r="KLP132" s="350"/>
      <c r="KLQ132" s="350"/>
      <c r="KLR132" s="350"/>
      <c r="KLS132" s="350"/>
      <c r="KLT132" s="350"/>
      <c r="KLU132" s="350"/>
      <c r="KLV132" s="350"/>
      <c r="KLW132" s="349"/>
      <c r="KLX132" s="350"/>
      <c r="KLY132" s="350"/>
      <c r="KLZ132" s="350"/>
      <c r="KMA132" s="350"/>
      <c r="KMB132" s="350"/>
      <c r="KMC132" s="350"/>
      <c r="KMD132" s="350"/>
      <c r="KME132" s="350"/>
      <c r="KMF132" s="350"/>
      <c r="KMG132" s="349"/>
      <c r="KMH132" s="350"/>
      <c r="KMI132" s="350"/>
      <c r="KMJ132" s="350"/>
      <c r="KMK132" s="350"/>
      <c r="KML132" s="350"/>
      <c r="KMM132" s="350"/>
      <c r="KMN132" s="350"/>
      <c r="KMO132" s="350"/>
      <c r="KMP132" s="350"/>
      <c r="KMQ132" s="349"/>
      <c r="KMR132" s="350"/>
      <c r="KMS132" s="350"/>
      <c r="KMT132" s="350"/>
      <c r="KMU132" s="350"/>
      <c r="KMV132" s="350"/>
      <c r="KMW132" s="350"/>
      <c r="KMX132" s="350"/>
      <c r="KMY132" s="350"/>
      <c r="KMZ132" s="350"/>
      <c r="KNA132" s="349"/>
      <c r="KNB132" s="350"/>
      <c r="KNC132" s="350"/>
      <c r="KND132" s="350"/>
      <c r="KNE132" s="350"/>
      <c r="KNF132" s="350"/>
      <c r="KNG132" s="350"/>
      <c r="KNH132" s="350"/>
      <c r="KNI132" s="350"/>
      <c r="KNJ132" s="350"/>
      <c r="KNK132" s="349"/>
      <c r="KNL132" s="350"/>
      <c r="KNM132" s="350"/>
      <c r="KNN132" s="350"/>
      <c r="KNO132" s="350"/>
      <c r="KNP132" s="350"/>
      <c r="KNQ132" s="350"/>
      <c r="KNR132" s="350"/>
      <c r="KNS132" s="350"/>
      <c r="KNT132" s="350"/>
      <c r="KNU132" s="349"/>
      <c r="KNV132" s="350"/>
      <c r="KNW132" s="350"/>
      <c r="KNX132" s="350"/>
      <c r="KNY132" s="350"/>
      <c r="KNZ132" s="350"/>
      <c r="KOA132" s="350"/>
      <c r="KOB132" s="350"/>
      <c r="KOC132" s="350"/>
      <c r="KOD132" s="350"/>
      <c r="KOE132" s="349"/>
      <c r="KOF132" s="350"/>
      <c r="KOG132" s="350"/>
      <c r="KOH132" s="350"/>
      <c r="KOI132" s="350"/>
      <c r="KOJ132" s="350"/>
      <c r="KOK132" s="350"/>
      <c r="KOL132" s="350"/>
      <c r="KOM132" s="350"/>
      <c r="KON132" s="350"/>
      <c r="KOO132" s="349"/>
      <c r="KOP132" s="350"/>
      <c r="KOQ132" s="350"/>
      <c r="KOR132" s="350"/>
      <c r="KOS132" s="350"/>
      <c r="KOT132" s="350"/>
      <c r="KOU132" s="350"/>
      <c r="KOV132" s="350"/>
      <c r="KOW132" s="350"/>
      <c r="KOX132" s="350"/>
      <c r="KOY132" s="349"/>
      <c r="KOZ132" s="350"/>
      <c r="KPA132" s="350"/>
      <c r="KPB132" s="350"/>
      <c r="KPC132" s="350"/>
      <c r="KPD132" s="350"/>
      <c r="KPE132" s="350"/>
      <c r="KPF132" s="350"/>
      <c r="KPG132" s="350"/>
      <c r="KPH132" s="350"/>
      <c r="KPI132" s="349"/>
      <c r="KPJ132" s="350"/>
      <c r="KPK132" s="350"/>
      <c r="KPL132" s="350"/>
      <c r="KPM132" s="350"/>
      <c r="KPN132" s="350"/>
      <c r="KPO132" s="350"/>
      <c r="KPP132" s="350"/>
      <c r="KPQ132" s="350"/>
      <c r="KPR132" s="350"/>
      <c r="KPS132" s="349"/>
      <c r="KPT132" s="350"/>
      <c r="KPU132" s="350"/>
      <c r="KPV132" s="350"/>
      <c r="KPW132" s="350"/>
      <c r="KPX132" s="350"/>
      <c r="KPY132" s="350"/>
      <c r="KPZ132" s="350"/>
      <c r="KQA132" s="350"/>
      <c r="KQB132" s="350"/>
      <c r="KQC132" s="349"/>
      <c r="KQD132" s="350"/>
      <c r="KQE132" s="350"/>
      <c r="KQF132" s="350"/>
      <c r="KQG132" s="350"/>
      <c r="KQH132" s="350"/>
      <c r="KQI132" s="350"/>
      <c r="KQJ132" s="350"/>
      <c r="KQK132" s="350"/>
      <c r="KQL132" s="350"/>
      <c r="KQM132" s="349"/>
      <c r="KQN132" s="350"/>
      <c r="KQO132" s="350"/>
      <c r="KQP132" s="350"/>
      <c r="KQQ132" s="350"/>
      <c r="KQR132" s="350"/>
      <c r="KQS132" s="350"/>
      <c r="KQT132" s="350"/>
      <c r="KQU132" s="350"/>
      <c r="KQV132" s="350"/>
      <c r="KQW132" s="349"/>
      <c r="KQX132" s="350"/>
      <c r="KQY132" s="350"/>
      <c r="KQZ132" s="350"/>
      <c r="KRA132" s="350"/>
      <c r="KRB132" s="350"/>
      <c r="KRC132" s="350"/>
      <c r="KRD132" s="350"/>
      <c r="KRE132" s="350"/>
      <c r="KRF132" s="350"/>
      <c r="KRG132" s="349"/>
      <c r="KRH132" s="350"/>
      <c r="KRI132" s="350"/>
      <c r="KRJ132" s="350"/>
      <c r="KRK132" s="350"/>
      <c r="KRL132" s="350"/>
      <c r="KRM132" s="350"/>
      <c r="KRN132" s="350"/>
      <c r="KRO132" s="350"/>
      <c r="KRP132" s="350"/>
      <c r="KRQ132" s="349"/>
      <c r="KRR132" s="350"/>
      <c r="KRS132" s="350"/>
      <c r="KRT132" s="350"/>
      <c r="KRU132" s="350"/>
      <c r="KRV132" s="350"/>
      <c r="KRW132" s="350"/>
      <c r="KRX132" s="350"/>
      <c r="KRY132" s="350"/>
      <c r="KRZ132" s="350"/>
      <c r="KSA132" s="349"/>
      <c r="KSB132" s="350"/>
      <c r="KSC132" s="350"/>
      <c r="KSD132" s="350"/>
      <c r="KSE132" s="350"/>
      <c r="KSF132" s="350"/>
      <c r="KSG132" s="350"/>
      <c r="KSH132" s="350"/>
      <c r="KSI132" s="350"/>
      <c r="KSJ132" s="350"/>
      <c r="KSK132" s="349"/>
      <c r="KSL132" s="350"/>
      <c r="KSM132" s="350"/>
      <c r="KSN132" s="350"/>
      <c r="KSO132" s="350"/>
      <c r="KSP132" s="350"/>
      <c r="KSQ132" s="350"/>
      <c r="KSR132" s="350"/>
      <c r="KSS132" s="350"/>
      <c r="KST132" s="350"/>
      <c r="KSU132" s="349"/>
      <c r="KSV132" s="350"/>
      <c r="KSW132" s="350"/>
      <c r="KSX132" s="350"/>
      <c r="KSY132" s="350"/>
      <c r="KSZ132" s="350"/>
      <c r="KTA132" s="350"/>
      <c r="KTB132" s="350"/>
      <c r="KTC132" s="350"/>
      <c r="KTD132" s="350"/>
      <c r="KTE132" s="349"/>
      <c r="KTF132" s="350"/>
      <c r="KTG132" s="350"/>
      <c r="KTH132" s="350"/>
      <c r="KTI132" s="350"/>
      <c r="KTJ132" s="350"/>
      <c r="KTK132" s="350"/>
      <c r="KTL132" s="350"/>
      <c r="KTM132" s="350"/>
      <c r="KTN132" s="350"/>
      <c r="KTO132" s="349"/>
      <c r="KTP132" s="350"/>
      <c r="KTQ132" s="350"/>
      <c r="KTR132" s="350"/>
      <c r="KTS132" s="350"/>
      <c r="KTT132" s="350"/>
      <c r="KTU132" s="350"/>
      <c r="KTV132" s="350"/>
      <c r="KTW132" s="350"/>
      <c r="KTX132" s="350"/>
      <c r="KTY132" s="349"/>
      <c r="KTZ132" s="350"/>
      <c r="KUA132" s="350"/>
      <c r="KUB132" s="350"/>
      <c r="KUC132" s="350"/>
      <c r="KUD132" s="350"/>
      <c r="KUE132" s="350"/>
      <c r="KUF132" s="350"/>
      <c r="KUG132" s="350"/>
      <c r="KUH132" s="350"/>
      <c r="KUI132" s="349"/>
      <c r="KUJ132" s="350"/>
      <c r="KUK132" s="350"/>
      <c r="KUL132" s="350"/>
      <c r="KUM132" s="350"/>
      <c r="KUN132" s="350"/>
      <c r="KUO132" s="350"/>
      <c r="KUP132" s="350"/>
      <c r="KUQ132" s="350"/>
      <c r="KUR132" s="350"/>
      <c r="KUS132" s="349"/>
      <c r="KUT132" s="350"/>
      <c r="KUU132" s="350"/>
      <c r="KUV132" s="350"/>
      <c r="KUW132" s="350"/>
      <c r="KUX132" s="350"/>
      <c r="KUY132" s="350"/>
      <c r="KUZ132" s="350"/>
      <c r="KVA132" s="350"/>
      <c r="KVB132" s="350"/>
      <c r="KVC132" s="349"/>
      <c r="KVD132" s="350"/>
      <c r="KVE132" s="350"/>
      <c r="KVF132" s="350"/>
      <c r="KVG132" s="350"/>
      <c r="KVH132" s="350"/>
      <c r="KVI132" s="350"/>
      <c r="KVJ132" s="350"/>
      <c r="KVK132" s="350"/>
      <c r="KVL132" s="350"/>
      <c r="KVM132" s="349"/>
      <c r="KVN132" s="350"/>
      <c r="KVO132" s="350"/>
      <c r="KVP132" s="350"/>
      <c r="KVQ132" s="350"/>
      <c r="KVR132" s="350"/>
      <c r="KVS132" s="350"/>
      <c r="KVT132" s="350"/>
      <c r="KVU132" s="350"/>
      <c r="KVV132" s="350"/>
      <c r="KVW132" s="349"/>
      <c r="KVX132" s="350"/>
      <c r="KVY132" s="350"/>
      <c r="KVZ132" s="350"/>
      <c r="KWA132" s="350"/>
      <c r="KWB132" s="350"/>
      <c r="KWC132" s="350"/>
      <c r="KWD132" s="350"/>
      <c r="KWE132" s="350"/>
      <c r="KWF132" s="350"/>
      <c r="KWG132" s="349"/>
      <c r="KWH132" s="350"/>
      <c r="KWI132" s="350"/>
      <c r="KWJ132" s="350"/>
      <c r="KWK132" s="350"/>
      <c r="KWL132" s="350"/>
      <c r="KWM132" s="350"/>
      <c r="KWN132" s="350"/>
      <c r="KWO132" s="350"/>
      <c r="KWP132" s="350"/>
      <c r="KWQ132" s="349"/>
      <c r="KWR132" s="350"/>
      <c r="KWS132" s="350"/>
      <c r="KWT132" s="350"/>
      <c r="KWU132" s="350"/>
      <c r="KWV132" s="350"/>
      <c r="KWW132" s="350"/>
      <c r="KWX132" s="350"/>
      <c r="KWY132" s="350"/>
      <c r="KWZ132" s="350"/>
      <c r="KXA132" s="349"/>
      <c r="KXB132" s="350"/>
      <c r="KXC132" s="350"/>
      <c r="KXD132" s="350"/>
      <c r="KXE132" s="350"/>
      <c r="KXF132" s="350"/>
      <c r="KXG132" s="350"/>
      <c r="KXH132" s="350"/>
      <c r="KXI132" s="350"/>
      <c r="KXJ132" s="350"/>
      <c r="KXK132" s="349"/>
      <c r="KXL132" s="350"/>
      <c r="KXM132" s="350"/>
      <c r="KXN132" s="350"/>
      <c r="KXO132" s="350"/>
      <c r="KXP132" s="350"/>
      <c r="KXQ132" s="350"/>
      <c r="KXR132" s="350"/>
      <c r="KXS132" s="350"/>
      <c r="KXT132" s="350"/>
      <c r="KXU132" s="349"/>
      <c r="KXV132" s="350"/>
      <c r="KXW132" s="350"/>
      <c r="KXX132" s="350"/>
      <c r="KXY132" s="350"/>
      <c r="KXZ132" s="350"/>
      <c r="KYA132" s="350"/>
      <c r="KYB132" s="350"/>
      <c r="KYC132" s="350"/>
      <c r="KYD132" s="350"/>
      <c r="KYE132" s="349"/>
      <c r="KYF132" s="350"/>
      <c r="KYG132" s="350"/>
      <c r="KYH132" s="350"/>
      <c r="KYI132" s="350"/>
      <c r="KYJ132" s="350"/>
      <c r="KYK132" s="350"/>
      <c r="KYL132" s="350"/>
      <c r="KYM132" s="350"/>
      <c r="KYN132" s="350"/>
      <c r="KYO132" s="349"/>
      <c r="KYP132" s="350"/>
      <c r="KYQ132" s="350"/>
      <c r="KYR132" s="350"/>
      <c r="KYS132" s="350"/>
      <c r="KYT132" s="350"/>
      <c r="KYU132" s="350"/>
      <c r="KYV132" s="350"/>
      <c r="KYW132" s="350"/>
      <c r="KYX132" s="350"/>
      <c r="KYY132" s="349"/>
      <c r="KYZ132" s="350"/>
      <c r="KZA132" s="350"/>
      <c r="KZB132" s="350"/>
      <c r="KZC132" s="350"/>
      <c r="KZD132" s="350"/>
      <c r="KZE132" s="350"/>
      <c r="KZF132" s="350"/>
      <c r="KZG132" s="350"/>
      <c r="KZH132" s="350"/>
      <c r="KZI132" s="349"/>
      <c r="KZJ132" s="350"/>
      <c r="KZK132" s="350"/>
      <c r="KZL132" s="350"/>
      <c r="KZM132" s="350"/>
      <c r="KZN132" s="350"/>
      <c r="KZO132" s="350"/>
      <c r="KZP132" s="350"/>
      <c r="KZQ132" s="350"/>
      <c r="KZR132" s="350"/>
      <c r="KZS132" s="349"/>
      <c r="KZT132" s="350"/>
      <c r="KZU132" s="350"/>
      <c r="KZV132" s="350"/>
      <c r="KZW132" s="350"/>
      <c r="KZX132" s="350"/>
      <c r="KZY132" s="350"/>
      <c r="KZZ132" s="350"/>
      <c r="LAA132" s="350"/>
      <c r="LAB132" s="350"/>
      <c r="LAC132" s="349"/>
      <c r="LAD132" s="350"/>
      <c r="LAE132" s="350"/>
      <c r="LAF132" s="350"/>
      <c r="LAG132" s="350"/>
      <c r="LAH132" s="350"/>
      <c r="LAI132" s="350"/>
      <c r="LAJ132" s="350"/>
      <c r="LAK132" s="350"/>
      <c r="LAL132" s="350"/>
      <c r="LAM132" s="349"/>
      <c r="LAN132" s="350"/>
      <c r="LAO132" s="350"/>
      <c r="LAP132" s="350"/>
      <c r="LAQ132" s="350"/>
      <c r="LAR132" s="350"/>
      <c r="LAS132" s="350"/>
      <c r="LAT132" s="350"/>
      <c r="LAU132" s="350"/>
      <c r="LAV132" s="350"/>
      <c r="LAW132" s="349"/>
      <c r="LAX132" s="350"/>
      <c r="LAY132" s="350"/>
      <c r="LAZ132" s="350"/>
      <c r="LBA132" s="350"/>
      <c r="LBB132" s="350"/>
      <c r="LBC132" s="350"/>
      <c r="LBD132" s="350"/>
      <c r="LBE132" s="350"/>
      <c r="LBF132" s="350"/>
      <c r="LBG132" s="349"/>
      <c r="LBH132" s="350"/>
      <c r="LBI132" s="350"/>
      <c r="LBJ132" s="350"/>
      <c r="LBK132" s="350"/>
      <c r="LBL132" s="350"/>
      <c r="LBM132" s="350"/>
      <c r="LBN132" s="350"/>
      <c r="LBO132" s="350"/>
      <c r="LBP132" s="350"/>
      <c r="LBQ132" s="349"/>
      <c r="LBR132" s="350"/>
      <c r="LBS132" s="350"/>
      <c r="LBT132" s="350"/>
      <c r="LBU132" s="350"/>
      <c r="LBV132" s="350"/>
      <c r="LBW132" s="350"/>
      <c r="LBX132" s="350"/>
      <c r="LBY132" s="350"/>
      <c r="LBZ132" s="350"/>
      <c r="LCA132" s="349"/>
      <c r="LCB132" s="350"/>
      <c r="LCC132" s="350"/>
      <c r="LCD132" s="350"/>
      <c r="LCE132" s="350"/>
      <c r="LCF132" s="350"/>
      <c r="LCG132" s="350"/>
      <c r="LCH132" s="350"/>
      <c r="LCI132" s="350"/>
      <c r="LCJ132" s="350"/>
      <c r="LCK132" s="349"/>
      <c r="LCL132" s="350"/>
      <c r="LCM132" s="350"/>
      <c r="LCN132" s="350"/>
      <c r="LCO132" s="350"/>
      <c r="LCP132" s="350"/>
      <c r="LCQ132" s="350"/>
      <c r="LCR132" s="350"/>
      <c r="LCS132" s="350"/>
      <c r="LCT132" s="350"/>
      <c r="LCU132" s="349"/>
      <c r="LCV132" s="350"/>
      <c r="LCW132" s="350"/>
      <c r="LCX132" s="350"/>
      <c r="LCY132" s="350"/>
      <c r="LCZ132" s="350"/>
      <c r="LDA132" s="350"/>
      <c r="LDB132" s="350"/>
      <c r="LDC132" s="350"/>
      <c r="LDD132" s="350"/>
      <c r="LDE132" s="349"/>
      <c r="LDF132" s="350"/>
      <c r="LDG132" s="350"/>
      <c r="LDH132" s="350"/>
      <c r="LDI132" s="350"/>
      <c r="LDJ132" s="350"/>
      <c r="LDK132" s="350"/>
      <c r="LDL132" s="350"/>
      <c r="LDM132" s="350"/>
      <c r="LDN132" s="350"/>
      <c r="LDO132" s="349"/>
      <c r="LDP132" s="350"/>
      <c r="LDQ132" s="350"/>
      <c r="LDR132" s="350"/>
      <c r="LDS132" s="350"/>
      <c r="LDT132" s="350"/>
      <c r="LDU132" s="350"/>
      <c r="LDV132" s="350"/>
      <c r="LDW132" s="350"/>
      <c r="LDX132" s="350"/>
      <c r="LDY132" s="349"/>
      <c r="LDZ132" s="350"/>
      <c r="LEA132" s="350"/>
      <c r="LEB132" s="350"/>
      <c r="LEC132" s="350"/>
      <c r="LED132" s="350"/>
      <c r="LEE132" s="350"/>
      <c r="LEF132" s="350"/>
      <c r="LEG132" s="350"/>
      <c r="LEH132" s="350"/>
      <c r="LEI132" s="349"/>
      <c r="LEJ132" s="350"/>
      <c r="LEK132" s="350"/>
      <c r="LEL132" s="350"/>
      <c r="LEM132" s="350"/>
      <c r="LEN132" s="350"/>
      <c r="LEO132" s="350"/>
      <c r="LEP132" s="350"/>
      <c r="LEQ132" s="350"/>
      <c r="LER132" s="350"/>
      <c r="LES132" s="349"/>
      <c r="LET132" s="350"/>
      <c r="LEU132" s="350"/>
      <c r="LEV132" s="350"/>
      <c r="LEW132" s="350"/>
      <c r="LEX132" s="350"/>
      <c r="LEY132" s="350"/>
      <c r="LEZ132" s="350"/>
      <c r="LFA132" s="350"/>
      <c r="LFB132" s="350"/>
      <c r="LFC132" s="349"/>
      <c r="LFD132" s="350"/>
      <c r="LFE132" s="350"/>
      <c r="LFF132" s="350"/>
      <c r="LFG132" s="350"/>
      <c r="LFH132" s="350"/>
      <c r="LFI132" s="350"/>
      <c r="LFJ132" s="350"/>
      <c r="LFK132" s="350"/>
      <c r="LFL132" s="350"/>
      <c r="LFM132" s="349"/>
      <c r="LFN132" s="350"/>
      <c r="LFO132" s="350"/>
      <c r="LFP132" s="350"/>
      <c r="LFQ132" s="350"/>
      <c r="LFR132" s="350"/>
      <c r="LFS132" s="350"/>
      <c r="LFT132" s="350"/>
      <c r="LFU132" s="350"/>
      <c r="LFV132" s="350"/>
      <c r="LFW132" s="349"/>
      <c r="LFX132" s="350"/>
      <c r="LFY132" s="350"/>
      <c r="LFZ132" s="350"/>
      <c r="LGA132" s="350"/>
      <c r="LGB132" s="350"/>
      <c r="LGC132" s="350"/>
      <c r="LGD132" s="350"/>
      <c r="LGE132" s="350"/>
      <c r="LGF132" s="350"/>
      <c r="LGG132" s="349"/>
      <c r="LGH132" s="350"/>
      <c r="LGI132" s="350"/>
      <c r="LGJ132" s="350"/>
      <c r="LGK132" s="350"/>
      <c r="LGL132" s="350"/>
      <c r="LGM132" s="350"/>
      <c r="LGN132" s="350"/>
      <c r="LGO132" s="350"/>
      <c r="LGP132" s="350"/>
      <c r="LGQ132" s="349"/>
      <c r="LGR132" s="350"/>
      <c r="LGS132" s="350"/>
      <c r="LGT132" s="350"/>
      <c r="LGU132" s="350"/>
      <c r="LGV132" s="350"/>
      <c r="LGW132" s="350"/>
      <c r="LGX132" s="350"/>
      <c r="LGY132" s="350"/>
      <c r="LGZ132" s="350"/>
      <c r="LHA132" s="349"/>
      <c r="LHB132" s="350"/>
      <c r="LHC132" s="350"/>
      <c r="LHD132" s="350"/>
      <c r="LHE132" s="350"/>
      <c r="LHF132" s="350"/>
      <c r="LHG132" s="350"/>
      <c r="LHH132" s="350"/>
      <c r="LHI132" s="350"/>
      <c r="LHJ132" s="350"/>
      <c r="LHK132" s="349"/>
      <c r="LHL132" s="350"/>
      <c r="LHM132" s="350"/>
      <c r="LHN132" s="350"/>
      <c r="LHO132" s="350"/>
      <c r="LHP132" s="350"/>
      <c r="LHQ132" s="350"/>
      <c r="LHR132" s="350"/>
      <c r="LHS132" s="350"/>
      <c r="LHT132" s="350"/>
      <c r="LHU132" s="349"/>
      <c r="LHV132" s="350"/>
      <c r="LHW132" s="350"/>
      <c r="LHX132" s="350"/>
      <c r="LHY132" s="350"/>
      <c r="LHZ132" s="350"/>
      <c r="LIA132" s="350"/>
      <c r="LIB132" s="350"/>
      <c r="LIC132" s="350"/>
      <c r="LID132" s="350"/>
      <c r="LIE132" s="349"/>
      <c r="LIF132" s="350"/>
      <c r="LIG132" s="350"/>
      <c r="LIH132" s="350"/>
      <c r="LII132" s="350"/>
      <c r="LIJ132" s="350"/>
      <c r="LIK132" s="350"/>
      <c r="LIL132" s="350"/>
      <c r="LIM132" s="350"/>
      <c r="LIN132" s="350"/>
      <c r="LIO132" s="349"/>
      <c r="LIP132" s="350"/>
      <c r="LIQ132" s="350"/>
      <c r="LIR132" s="350"/>
      <c r="LIS132" s="350"/>
      <c r="LIT132" s="350"/>
      <c r="LIU132" s="350"/>
      <c r="LIV132" s="350"/>
      <c r="LIW132" s="350"/>
      <c r="LIX132" s="350"/>
      <c r="LIY132" s="349"/>
      <c r="LIZ132" s="350"/>
      <c r="LJA132" s="350"/>
      <c r="LJB132" s="350"/>
      <c r="LJC132" s="350"/>
      <c r="LJD132" s="350"/>
      <c r="LJE132" s="350"/>
      <c r="LJF132" s="350"/>
      <c r="LJG132" s="350"/>
      <c r="LJH132" s="350"/>
      <c r="LJI132" s="349"/>
      <c r="LJJ132" s="350"/>
      <c r="LJK132" s="350"/>
      <c r="LJL132" s="350"/>
      <c r="LJM132" s="350"/>
      <c r="LJN132" s="350"/>
      <c r="LJO132" s="350"/>
      <c r="LJP132" s="350"/>
      <c r="LJQ132" s="350"/>
      <c r="LJR132" s="350"/>
      <c r="LJS132" s="349"/>
      <c r="LJT132" s="350"/>
      <c r="LJU132" s="350"/>
      <c r="LJV132" s="350"/>
      <c r="LJW132" s="350"/>
      <c r="LJX132" s="350"/>
      <c r="LJY132" s="350"/>
      <c r="LJZ132" s="350"/>
      <c r="LKA132" s="350"/>
      <c r="LKB132" s="350"/>
      <c r="LKC132" s="349"/>
      <c r="LKD132" s="350"/>
      <c r="LKE132" s="350"/>
      <c r="LKF132" s="350"/>
      <c r="LKG132" s="350"/>
      <c r="LKH132" s="350"/>
      <c r="LKI132" s="350"/>
      <c r="LKJ132" s="350"/>
      <c r="LKK132" s="350"/>
      <c r="LKL132" s="350"/>
      <c r="LKM132" s="349"/>
      <c r="LKN132" s="350"/>
      <c r="LKO132" s="350"/>
      <c r="LKP132" s="350"/>
      <c r="LKQ132" s="350"/>
      <c r="LKR132" s="350"/>
      <c r="LKS132" s="350"/>
      <c r="LKT132" s="350"/>
      <c r="LKU132" s="350"/>
      <c r="LKV132" s="350"/>
      <c r="LKW132" s="349"/>
      <c r="LKX132" s="350"/>
      <c r="LKY132" s="350"/>
      <c r="LKZ132" s="350"/>
      <c r="LLA132" s="350"/>
      <c r="LLB132" s="350"/>
      <c r="LLC132" s="350"/>
      <c r="LLD132" s="350"/>
      <c r="LLE132" s="350"/>
      <c r="LLF132" s="350"/>
      <c r="LLG132" s="349"/>
      <c r="LLH132" s="350"/>
      <c r="LLI132" s="350"/>
      <c r="LLJ132" s="350"/>
      <c r="LLK132" s="350"/>
      <c r="LLL132" s="350"/>
      <c r="LLM132" s="350"/>
      <c r="LLN132" s="350"/>
      <c r="LLO132" s="350"/>
      <c r="LLP132" s="350"/>
      <c r="LLQ132" s="349"/>
      <c r="LLR132" s="350"/>
      <c r="LLS132" s="350"/>
      <c r="LLT132" s="350"/>
      <c r="LLU132" s="350"/>
      <c r="LLV132" s="350"/>
      <c r="LLW132" s="350"/>
      <c r="LLX132" s="350"/>
      <c r="LLY132" s="350"/>
      <c r="LLZ132" s="350"/>
      <c r="LMA132" s="349"/>
      <c r="LMB132" s="350"/>
      <c r="LMC132" s="350"/>
      <c r="LMD132" s="350"/>
      <c r="LME132" s="350"/>
      <c r="LMF132" s="350"/>
      <c r="LMG132" s="350"/>
      <c r="LMH132" s="350"/>
      <c r="LMI132" s="350"/>
      <c r="LMJ132" s="350"/>
      <c r="LMK132" s="349"/>
      <c r="LML132" s="350"/>
      <c r="LMM132" s="350"/>
      <c r="LMN132" s="350"/>
      <c r="LMO132" s="350"/>
      <c r="LMP132" s="350"/>
      <c r="LMQ132" s="350"/>
      <c r="LMR132" s="350"/>
      <c r="LMS132" s="350"/>
      <c r="LMT132" s="350"/>
      <c r="LMU132" s="349"/>
      <c r="LMV132" s="350"/>
      <c r="LMW132" s="350"/>
      <c r="LMX132" s="350"/>
      <c r="LMY132" s="350"/>
      <c r="LMZ132" s="350"/>
      <c r="LNA132" s="350"/>
      <c r="LNB132" s="350"/>
      <c r="LNC132" s="350"/>
      <c r="LND132" s="350"/>
      <c r="LNE132" s="349"/>
      <c r="LNF132" s="350"/>
      <c r="LNG132" s="350"/>
      <c r="LNH132" s="350"/>
      <c r="LNI132" s="350"/>
      <c r="LNJ132" s="350"/>
      <c r="LNK132" s="350"/>
      <c r="LNL132" s="350"/>
      <c r="LNM132" s="350"/>
      <c r="LNN132" s="350"/>
      <c r="LNO132" s="349"/>
      <c r="LNP132" s="350"/>
      <c r="LNQ132" s="350"/>
      <c r="LNR132" s="350"/>
      <c r="LNS132" s="350"/>
      <c r="LNT132" s="350"/>
      <c r="LNU132" s="350"/>
      <c r="LNV132" s="350"/>
      <c r="LNW132" s="350"/>
      <c r="LNX132" s="350"/>
      <c r="LNY132" s="349"/>
      <c r="LNZ132" s="350"/>
      <c r="LOA132" s="350"/>
      <c r="LOB132" s="350"/>
      <c r="LOC132" s="350"/>
      <c r="LOD132" s="350"/>
      <c r="LOE132" s="350"/>
      <c r="LOF132" s="350"/>
      <c r="LOG132" s="350"/>
      <c r="LOH132" s="350"/>
      <c r="LOI132" s="349"/>
      <c r="LOJ132" s="350"/>
      <c r="LOK132" s="350"/>
      <c r="LOL132" s="350"/>
      <c r="LOM132" s="350"/>
      <c r="LON132" s="350"/>
      <c r="LOO132" s="350"/>
      <c r="LOP132" s="350"/>
      <c r="LOQ132" s="350"/>
      <c r="LOR132" s="350"/>
      <c r="LOS132" s="349"/>
      <c r="LOT132" s="350"/>
      <c r="LOU132" s="350"/>
      <c r="LOV132" s="350"/>
      <c r="LOW132" s="350"/>
      <c r="LOX132" s="350"/>
      <c r="LOY132" s="350"/>
      <c r="LOZ132" s="350"/>
      <c r="LPA132" s="350"/>
      <c r="LPB132" s="350"/>
      <c r="LPC132" s="349"/>
      <c r="LPD132" s="350"/>
      <c r="LPE132" s="350"/>
      <c r="LPF132" s="350"/>
      <c r="LPG132" s="350"/>
      <c r="LPH132" s="350"/>
      <c r="LPI132" s="350"/>
      <c r="LPJ132" s="350"/>
      <c r="LPK132" s="350"/>
      <c r="LPL132" s="350"/>
      <c r="LPM132" s="349"/>
      <c r="LPN132" s="350"/>
      <c r="LPO132" s="350"/>
      <c r="LPP132" s="350"/>
      <c r="LPQ132" s="350"/>
      <c r="LPR132" s="350"/>
      <c r="LPS132" s="350"/>
      <c r="LPT132" s="350"/>
      <c r="LPU132" s="350"/>
      <c r="LPV132" s="350"/>
      <c r="LPW132" s="349"/>
      <c r="LPX132" s="350"/>
      <c r="LPY132" s="350"/>
      <c r="LPZ132" s="350"/>
      <c r="LQA132" s="350"/>
      <c r="LQB132" s="350"/>
      <c r="LQC132" s="350"/>
      <c r="LQD132" s="350"/>
      <c r="LQE132" s="350"/>
      <c r="LQF132" s="350"/>
      <c r="LQG132" s="349"/>
      <c r="LQH132" s="350"/>
      <c r="LQI132" s="350"/>
      <c r="LQJ132" s="350"/>
      <c r="LQK132" s="350"/>
      <c r="LQL132" s="350"/>
      <c r="LQM132" s="350"/>
      <c r="LQN132" s="350"/>
      <c r="LQO132" s="350"/>
      <c r="LQP132" s="350"/>
      <c r="LQQ132" s="349"/>
      <c r="LQR132" s="350"/>
      <c r="LQS132" s="350"/>
      <c r="LQT132" s="350"/>
      <c r="LQU132" s="350"/>
      <c r="LQV132" s="350"/>
      <c r="LQW132" s="350"/>
      <c r="LQX132" s="350"/>
      <c r="LQY132" s="350"/>
      <c r="LQZ132" s="350"/>
      <c r="LRA132" s="349"/>
      <c r="LRB132" s="350"/>
      <c r="LRC132" s="350"/>
      <c r="LRD132" s="350"/>
      <c r="LRE132" s="350"/>
      <c r="LRF132" s="350"/>
      <c r="LRG132" s="350"/>
      <c r="LRH132" s="350"/>
      <c r="LRI132" s="350"/>
      <c r="LRJ132" s="350"/>
      <c r="LRK132" s="349"/>
      <c r="LRL132" s="350"/>
      <c r="LRM132" s="350"/>
      <c r="LRN132" s="350"/>
      <c r="LRO132" s="350"/>
      <c r="LRP132" s="350"/>
      <c r="LRQ132" s="350"/>
      <c r="LRR132" s="350"/>
      <c r="LRS132" s="350"/>
      <c r="LRT132" s="350"/>
      <c r="LRU132" s="349"/>
      <c r="LRV132" s="350"/>
      <c r="LRW132" s="350"/>
      <c r="LRX132" s="350"/>
      <c r="LRY132" s="350"/>
      <c r="LRZ132" s="350"/>
      <c r="LSA132" s="350"/>
      <c r="LSB132" s="350"/>
      <c r="LSC132" s="350"/>
      <c r="LSD132" s="350"/>
      <c r="LSE132" s="349"/>
      <c r="LSF132" s="350"/>
      <c r="LSG132" s="350"/>
      <c r="LSH132" s="350"/>
      <c r="LSI132" s="350"/>
      <c r="LSJ132" s="350"/>
      <c r="LSK132" s="350"/>
      <c r="LSL132" s="350"/>
      <c r="LSM132" s="350"/>
      <c r="LSN132" s="350"/>
      <c r="LSO132" s="349"/>
      <c r="LSP132" s="350"/>
      <c r="LSQ132" s="350"/>
      <c r="LSR132" s="350"/>
      <c r="LSS132" s="350"/>
      <c r="LST132" s="350"/>
      <c r="LSU132" s="350"/>
      <c r="LSV132" s="350"/>
      <c r="LSW132" s="350"/>
      <c r="LSX132" s="350"/>
      <c r="LSY132" s="349"/>
      <c r="LSZ132" s="350"/>
      <c r="LTA132" s="350"/>
      <c r="LTB132" s="350"/>
      <c r="LTC132" s="350"/>
      <c r="LTD132" s="350"/>
      <c r="LTE132" s="350"/>
      <c r="LTF132" s="350"/>
      <c r="LTG132" s="350"/>
      <c r="LTH132" s="350"/>
      <c r="LTI132" s="349"/>
      <c r="LTJ132" s="350"/>
      <c r="LTK132" s="350"/>
      <c r="LTL132" s="350"/>
      <c r="LTM132" s="350"/>
      <c r="LTN132" s="350"/>
      <c r="LTO132" s="350"/>
      <c r="LTP132" s="350"/>
      <c r="LTQ132" s="350"/>
      <c r="LTR132" s="350"/>
      <c r="LTS132" s="349"/>
      <c r="LTT132" s="350"/>
      <c r="LTU132" s="350"/>
      <c r="LTV132" s="350"/>
      <c r="LTW132" s="350"/>
      <c r="LTX132" s="350"/>
      <c r="LTY132" s="350"/>
      <c r="LTZ132" s="350"/>
      <c r="LUA132" s="350"/>
      <c r="LUB132" s="350"/>
      <c r="LUC132" s="349"/>
      <c r="LUD132" s="350"/>
      <c r="LUE132" s="350"/>
      <c r="LUF132" s="350"/>
      <c r="LUG132" s="350"/>
      <c r="LUH132" s="350"/>
      <c r="LUI132" s="350"/>
      <c r="LUJ132" s="350"/>
      <c r="LUK132" s="350"/>
      <c r="LUL132" s="350"/>
      <c r="LUM132" s="349"/>
      <c r="LUN132" s="350"/>
      <c r="LUO132" s="350"/>
      <c r="LUP132" s="350"/>
      <c r="LUQ132" s="350"/>
      <c r="LUR132" s="350"/>
      <c r="LUS132" s="350"/>
      <c r="LUT132" s="350"/>
      <c r="LUU132" s="350"/>
      <c r="LUV132" s="350"/>
      <c r="LUW132" s="349"/>
      <c r="LUX132" s="350"/>
      <c r="LUY132" s="350"/>
      <c r="LUZ132" s="350"/>
      <c r="LVA132" s="350"/>
      <c r="LVB132" s="350"/>
      <c r="LVC132" s="350"/>
      <c r="LVD132" s="350"/>
      <c r="LVE132" s="350"/>
      <c r="LVF132" s="350"/>
      <c r="LVG132" s="349"/>
      <c r="LVH132" s="350"/>
      <c r="LVI132" s="350"/>
      <c r="LVJ132" s="350"/>
      <c r="LVK132" s="350"/>
      <c r="LVL132" s="350"/>
      <c r="LVM132" s="350"/>
      <c r="LVN132" s="350"/>
      <c r="LVO132" s="350"/>
      <c r="LVP132" s="350"/>
      <c r="LVQ132" s="349"/>
      <c r="LVR132" s="350"/>
      <c r="LVS132" s="350"/>
      <c r="LVT132" s="350"/>
      <c r="LVU132" s="350"/>
      <c r="LVV132" s="350"/>
      <c r="LVW132" s="350"/>
      <c r="LVX132" s="350"/>
      <c r="LVY132" s="350"/>
      <c r="LVZ132" s="350"/>
      <c r="LWA132" s="349"/>
      <c r="LWB132" s="350"/>
      <c r="LWC132" s="350"/>
      <c r="LWD132" s="350"/>
      <c r="LWE132" s="350"/>
      <c r="LWF132" s="350"/>
      <c r="LWG132" s="350"/>
      <c r="LWH132" s="350"/>
      <c r="LWI132" s="350"/>
      <c r="LWJ132" s="350"/>
      <c r="LWK132" s="349"/>
      <c r="LWL132" s="350"/>
      <c r="LWM132" s="350"/>
      <c r="LWN132" s="350"/>
      <c r="LWO132" s="350"/>
      <c r="LWP132" s="350"/>
      <c r="LWQ132" s="350"/>
      <c r="LWR132" s="350"/>
      <c r="LWS132" s="350"/>
      <c r="LWT132" s="350"/>
      <c r="LWU132" s="349"/>
      <c r="LWV132" s="350"/>
      <c r="LWW132" s="350"/>
      <c r="LWX132" s="350"/>
      <c r="LWY132" s="350"/>
      <c r="LWZ132" s="350"/>
      <c r="LXA132" s="350"/>
      <c r="LXB132" s="350"/>
      <c r="LXC132" s="350"/>
      <c r="LXD132" s="350"/>
      <c r="LXE132" s="349"/>
      <c r="LXF132" s="350"/>
      <c r="LXG132" s="350"/>
      <c r="LXH132" s="350"/>
      <c r="LXI132" s="350"/>
      <c r="LXJ132" s="350"/>
      <c r="LXK132" s="350"/>
      <c r="LXL132" s="350"/>
      <c r="LXM132" s="350"/>
      <c r="LXN132" s="350"/>
      <c r="LXO132" s="349"/>
      <c r="LXP132" s="350"/>
      <c r="LXQ132" s="350"/>
      <c r="LXR132" s="350"/>
      <c r="LXS132" s="350"/>
      <c r="LXT132" s="350"/>
      <c r="LXU132" s="350"/>
      <c r="LXV132" s="350"/>
      <c r="LXW132" s="350"/>
      <c r="LXX132" s="350"/>
      <c r="LXY132" s="349"/>
      <c r="LXZ132" s="350"/>
      <c r="LYA132" s="350"/>
      <c r="LYB132" s="350"/>
      <c r="LYC132" s="350"/>
      <c r="LYD132" s="350"/>
      <c r="LYE132" s="350"/>
      <c r="LYF132" s="350"/>
      <c r="LYG132" s="350"/>
      <c r="LYH132" s="350"/>
      <c r="LYI132" s="349"/>
      <c r="LYJ132" s="350"/>
      <c r="LYK132" s="350"/>
      <c r="LYL132" s="350"/>
      <c r="LYM132" s="350"/>
      <c r="LYN132" s="350"/>
      <c r="LYO132" s="350"/>
      <c r="LYP132" s="350"/>
      <c r="LYQ132" s="350"/>
      <c r="LYR132" s="350"/>
      <c r="LYS132" s="349"/>
      <c r="LYT132" s="350"/>
      <c r="LYU132" s="350"/>
      <c r="LYV132" s="350"/>
      <c r="LYW132" s="350"/>
      <c r="LYX132" s="350"/>
      <c r="LYY132" s="350"/>
      <c r="LYZ132" s="350"/>
      <c r="LZA132" s="350"/>
      <c r="LZB132" s="350"/>
      <c r="LZC132" s="349"/>
      <c r="LZD132" s="350"/>
      <c r="LZE132" s="350"/>
      <c r="LZF132" s="350"/>
      <c r="LZG132" s="350"/>
      <c r="LZH132" s="350"/>
      <c r="LZI132" s="350"/>
      <c r="LZJ132" s="350"/>
      <c r="LZK132" s="350"/>
      <c r="LZL132" s="350"/>
      <c r="LZM132" s="349"/>
      <c r="LZN132" s="350"/>
      <c r="LZO132" s="350"/>
      <c r="LZP132" s="350"/>
      <c r="LZQ132" s="350"/>
      <c r="LZR132" s="350"/>
      <c r="LZS132" s="350"/>
      <c r="LZT132" s="350"/>
      <c r="LZU132" s="350"/>
      <c r="LZV132" s="350"/>
      <c r="LZW132" s="349"/>
      <c r="LZX132" s="350"/>
      <c r="LZY132" s="350"/>
      <c r="LZZ132" s="350"/>
      <c r="MAA132" s="350"/>
      <c r="MAB132" s="350"/>
      <c r="MAC132" s="350"/>
      <c r="MAD132" s="350"/>
      <c r="MAE132" s="350"/>
      <c r="MAF132" s="350"/>
      <c r="MAG132" s="349"/>
      <c r="MAH132" s="350"/>
      <c r="MAI132" s="350"/>
      <c r="MAJ132" s="350"/>
      <c r="MAK132" s="350"/>
      <c r="MAL132" s="350"/>
      <c r="MAM132" s="350"/>
      <c r="MAN132" s="350"/>
      <c r="MAO132" s="350"/>
      <c r="MAP132" s="350"/>
      <c r="MAQ132" s="349"/>
      <c r="MAR132" s="350"/>
      <c r="MAS132" s="350"/>
      <c r="MAT132" s="350"/>
      <c r="MAU132" s="350"/>
      <c r="MAV132" s="350"/>
      <c r="MAW132" s="350"/>
      <c r="MAX132" s="350"/>
      <c r="MAY132" s="350"/>
      <c r="MAZ132" s="350"/>
      <c r="MBA132" s="349"/>
      <c r="MBB132" s="350"/>
      <c r="MBC132" s="350"/>
      <c r="MBD132" s="350"/>
      <c r="MBE132" s="350"/>
      <c r="MBF132" s="350"/>
      <c r="MBG132" s="350"/>
      <c r="MBH132" s="350"/>
      <c r="MBI132" s="350"/>
      <c r="MBJ132" s="350"/>
      <c r="MBK132" s="349"/>
      <c r="MBL132" s="350"/>
      <c r="MBM132" s="350"/>
      <c r="MBN132" s="350"/>
      <c r="MBO132" s="350"/>
      <c r="MBP132" s="350"/>
      <c r="MBQ132" s="350"/>
      <c r="MBR132" s="350"/>
      <c r="MBS132" s="350"/>
      <c r="MBT132" s="350"/>
      <c r="MBU132" s="349"/>
      <c r="MBV132" s="350"/>
      <c r="MBW132" s="350"/>
      <c r="MBX132" s="350"/>
      <c r="MBY132" s="350"/>
      <c r="MBZ132" s="350"/>
      <c r="MCA132" s="350"/>
      <c r="MCB132" s="350"/>
      <c r="MCC132" s="350"/>
      <c r="MCD132" s="350"/>
      <c r="MCE132" s="349"/>
      <c r="MCF132" s="350"/>
      <c r="MCG132" s="350"/>
      <c r="MCH132" s="350"/>
      <c r="MCI132" s="350"/>
      <c r="MCJ132" s="350"/>
      <c r="MCK132" s="350"/>
      <c r="MCL132" s="350"/>
      <c r="MCM132" s="350"/>
      <c r="MCN132" s="350"/>
      <c r="MCO132" s="349"/>
      <c r="MCP132" s="350"/>
      <c r="MCQ132" s="350"/>
      <c r="MCR132" s="350"/>
      <c r="MCS132" s="350"/>
      <c r="MCT132" s="350"/>
      <c r="MCU132" s="350"/>
      <c r="MCV132" s="350"/>
      <c r="MCW132" s="350"/>
      <c r="MCX132" s="350"/>
      <c r="MCY132" s="349"/>
      <c r="MCZ132" s="350"/>
      <c r="MDA132" s="350"/>
      <c r="MDB132" s="350"/>
      <c r="MDC132" s="350"/>
      <c r="MDD132" s="350"/>
      <c r="MDE132" s="350"/>
      <c r="MDF132" s="350"/>
      <c r="MDG132" s="350"/>
      <c r="MDH132" s="350"/>
      <c r="MDI132" s="349"/>
      <c r="MDJ132" s="350"/>
      <c r="MDK132" s="350"/>
      <c r="MDL132" s="350"/>
      <c r="MDM132" s="350"/>
      <c r="MDN132" s="350"/>
      <c r="MDO132" s="350"/>
      <c r="MDP132" s="350"/>
      <c r="MDQ132" s="350"/>
      <c r="MDR132" s="350"/>
      <c r="MDS132" s="349"/>
      <c r="MDT132" s="350"/>
      <c r="MDU132" s="350"/>
      <c r="MDV132" s="350"/>
      <c r="MDW132" s="350"/>
      <c r="MDX132" s="350"/>
      <c r="MDY132" s="350"/>
      <c r="MDZ132" s="350"/>
      <c r="MEA132" s="350"/>
      <c r="MEB132" s="350"/>
      <c r="MEC132" s="349"/>
      <c r="MED132" s="350"/>
      <c r="MEE132" s="350"/>
      <c r="MEF132" s="350"/>
      <c r="MEG132" s="350"/>
      <c r="MEH132" s="350"/>
      <c r="MEI132" s="350"/>
      <c r="MEJ132" s="350"/>
      <c r="MEK132" s="350"/>
      <c r="MEL132" s="350"/>
      <c r="MEM132" s="349"/>
      <c r="MEN132" s="350"/>
      <c r="MEO132" s="350"/>
      <c r="MEP132" s="350"/>
      <c r="MEQ132" s="350"/>
      <c r="MER132" s="350"/>
      <c r="MES132" s="350"/>
      <c r="MET132" s="350"/>
      <c r="MEU132" s="350"/>
      <c r="MEV132" s="350"/>
      <c r="MEW132" s="349"/>
      <c r="MEX132" s="350"/>
      <c r="MEY132" s="350"/>
      <c r="MEZ132" s="350"/>
      <c r="MFA132" s="350"/>
      <c r="MFB132" s="350"/>
      <c r="MFC132" s="350"/>
      <c r="MFD132" s="350"/>
      <c r="MFE132" s="350"/>
      <c r="MFF132" s="350"/>
      <c r="MFG132" s="349"/>
      <c r="MFH132" s="350"/>
      <c r="MFI132" s="350"/>
      <c r="MFJ132" s="350"/>
      <c r="MFK132" s="350"/>
      <c r="MFL132" s="350"/>
      <c r="MFM132" s="350"/>
      <c r="MFN132" s="350"/>
      <c r="MFO132" s="350"/>
      <c r="MFP132" s="350"/>
      <c r="MFQ132" s="349"/>
      <c r="MFR132" s="350"/>
      <c r="MFS132" s="350"/>
      <c r="MFT132" s="350"/>
      <c r="MFU132" s="350"/>
      <c r="MFV132" s="350"/>
      <c r="MFW132" s="350"/>
      <c r="MFX132" s="350"/>
      <c r="MFY132" s="350"/>
      <c r="MFZ132" s="350"/>
      <c r="MGA132" s="349"/>
      <c r="MGB132" s="350"/>
      <c r="MGC132" s="350"/>
      <c r="MGD132" s="350"/>
      <c r="MGE132" s="350"/>
      <c r="MGF132" s="350"/>
      <c r="MGG132" s="350"/>
      <c r="MGH132" s="350"/>
      <c r="MGI132" s="350"/>
      <c r="MGJ132" s="350"/>
      <c r="MGK132" s="349"/>
      <c r="MGL132" s="350"/>
      <c r="MGM132" s="350"/>
      <c r="MGN132" s="350"/>
      <c r="MGO132" s="350"/>
      <c r="MGP132" s="350"/>
      <c r="MGQ132" s="350"/>
      <c r="MGR132" s="350"/>
      <c r="MGS132" s="350"/>
      <c r="MGT132" s="350"/>
      <c r="MGU132" s="349"/>
      <c r="MGV132" s="350"/>
      <c r="MGW132" s="350"/>
      <c r="MGX132" s="350"/>
      <c r="MGY132" s="350"/>
      <c r="MGZ132" s="350"/>
      <c r="MHA132" s="350"/>
      <c r="MHB132" s="350"/>
      <c r="MHC132" s="350"/>
      <c r="MHD132" s="350"/>
      <c r="MHE132" s="349"/>
      <c r="MHF132" s="350"/>
      <c r="MHG132" s="350"/>
      <c r="MHH132" s="350"/>
      <c r="MHI132" s="350"/>
      <c r="MHJ132" s="350"/>
      <c r="MHK132" s="350"/>
      <c r="MHL132" s="350"/>
      <c r="MHM132" s="350"/>
      <c r="MHN132" s="350"/>
      <c r="MHO132" s="349"/>
      <c r="MHP132" s="350"/>
      <c r="MHQ132" s="350"/>
      <c r="MHR132" s="350"/>
      <c r="MHS132" s="350"/>
      <c r="MHT132" s="350"/>
      <c r="MHU132" s="350"/>
      <c r="MHV132" s="350"/>
      <c r="MHW132" s="350"/>
      <c r="MHX132" s="350"/>
      <c r="MHY132" s="349"/>
      <c r="MHZ132" s="350"/>
      <c r="MIA132" s="350"/>
      <c r="MIB132" s="350"/>
      <c r="MIC132" s="350"/>
      <c r="MID132" s="350"/>
      <c r="MIE132" s="350"/>
      <c r="MIF132" s="350"/>
      <c r="MIG132" s="350"/>
      <c r="MIH132" s="350"/>
      <c r="MII132" s="349"/>
      <c r="MIJ132" s="350"/>
      <c r="MIK132" s="350"/>
      <c r="MIL132" s="350"/>
      <c r="MIM132" s="350"/>
      <c r="MIN132" s="350"/>
      <c r="MIO132" s="350"/>
      <c r="MIP132" s="350"/>
      <c r="MIQ132" s="350"/>
      <c r="MIR132" s="350"/>
      <c r="MIS132" s="349"/>
      <c r="MIT132" s="350"/>
      <c r="MIU132" s="350"/>
      <c r="MIV132" s="350"/>
      <c r="MIW132" s="350"/>
      <c r="MIX132" s="350"/>
      <c r="MIY132" s="350"/>
      <c r="MIZ132" s="350"/>
      <c r="MJA132" s="350"/>
      <c r="MJB132" s="350"/>
      <c r="MJC132" s="349"/>
      <c r="MJD132" s="350"/>
      <c r="MJE132" s="350"/>
      <c r="MJF132" s="350"/>
      <c r="MJG132" s="350"/>
      <c r="MJH132" s="350"/>
      <c r="MJI132" s="350"/>
      <c r="MJJ132" s="350"/>
      <c r="MJK132" s="350"/>
      <c r="MJL132" s="350"/>
      <c r="MJM132" s="349"/>
      <c r="MJN132" s="350"/>
      <c r="MJO132" s="350"/>
      <c r="MJP132" s="350"/>
      <c r="MJQ132" s="350"/>
      <c r="MJR132" s="350"/>
      <c r="MJS132" s="350"/>
      <c r="MJT132" s="350"/>
      <c r="MJU132" s="350"/>
      <c r="MJV132" s="350"/>
      <c r="MJW132" s="349"/>
      <c r="MJX132" s="350"/>
      <c r="MJY132" s="350"/>
      <c r="MJZ132" s="350"/>
      <c r="MKA132" s="350"/>
      <c r="MKB132" s="350"/>
      <c r="MKC132" s="350"/>
      <c r="MKD132" s="350"/>
      <c r="MKE132" s="350"/>
      <c r="MKF132" s="350"/>
      <c r="MKG132" s="349"/>
      <c r="MKH132" s="350"/>
      <c r="MKI132" s="350"/>
      <c r="MKJ132" s="350"/>
      <c r="MKK132" s="350"/>
      <c r="MKL132" s="350"/>
      <c r="MKM132" s="350"/>
      <c r="MKN132" s="350"/>
      <c r="MKO132" s="350"/>
      <c r="MKP132" s="350"/>
      <c r="MKQ132" s="349"/>
      <c r="MKR132" s="350"/>
      <c r="MKS132" s="350"/>
      <c r="MKT132" s="350"/>
      <c r="MKU132" s="350"/>
      <c r="MKV132" s="350"/>
      <c r="MKW132" s="350"/>
      <c r="MKX132" s="350"/>
      <c r="MKY132" s="350"/>
      <c r="MKZ132" s="350"/>
      <c r="MLA132" s="349"/>
      <c r="MLB132" s="350"/>
      <c r="MLC132" s="350"/>
      <c r="MLD132" s="350"/>
      <c r="MLE132" s="350"/>
      <c r="MLF132" s="350"/>
      <c r="MLG132" s="350"/>
      <c r="MLH132" s="350"/>
      <c r="MLI132" s="350"/>
      <c r="MLJ132" s="350"/>
      <c r="MLK132" s="349"/>
      <c r="MLL132" s="350"/>
      <c r="MLM132" s="350"/>
      <c r="MLN132" s="350"/>
      <c r="MLO132" s="350"/>
      <c r="MLP132" s="350"/>
      <c r="MLQ132" s="350"/>
      <c r="MLR132" s="350"/>
      <c r="MLS132" s="350"/>
      <c r="MLT132" s="350"/>
      <c r="MLU132" s="349"/>
      <c r="MLV132" s="350"/>
      <c r="MLW132" s="350"/>
      <c r="MLX132" s="350"/>
      <c r="MLY132" s="350"/>
      <c r="MLZ132" s="350"/>
      <c r="MMA132" s="350"/>
      <c r="MMB132" s="350"/>
      <c r="MMC132" s="350"/>
      <c r="MMD132" s="350"/>
      <c r="MME132" s="349"/>
      <c r="MMF132" s="350"/>
      <c r="MMG132" s="350"/>
      <c r="MMH132" s="350"/>
      <c r="MMI132" s="350"/>
      <c r="MMJ132" s="350"/>
      <c r="MMK132" s="350"/>
      <c r="MML132" s="350"/>
      <c r="MMM132" s="350"/>
      <c r="MMN132" s="350"/>
      <c r="MMO132" s="349"/>
      <c r="MMP132" s="350"/>
      <c r="MMQ132" s="350"/>
      <c r="MMR132" s="350"/>
      <c r="MMS132" s="350"/>
      <c r="MMT132" s="350"/>
      <c r="MMU132" s="350"/>
      <c r="MMV132" s="350"/>
      <c r="MMW132" s="350"/>
      <c r="MMX132" s="350"/>
      <c r="MMY132" s="349"/>
      <c r="MMZ132" s="350"/>
      <c r="MNA132" s="350"/>
      <c r="MNB132" s="350"/>
      <c r="MNC132" s="350"/>
      <c r="MND132" s="350"/>
      <c r="MNE132" s="350"/>
      <c r="MNF132" s="350"/>
      <c r="MNG132" s="350"/>
      <c r="MNH132" s="350"/>
      <c r="MNI132" s="349"/>
      <c r="MNJ132" s="350"/>
      <c r="MNK132" s="350"/>
      <c r="MNL132" s="350"/>
      <c r="MNM132" s="350"/>
      <c r="MNN132" s="350"/>
      <c r="MNO132" s="350"/>
      <c r="MNP132" s="350"/>
      <c r="MNQ132" s="350"/>
      <c r="MNR132" s="350"/>
      <c r="MNS132" s="349"/>
      <c r="MNT132" s="350"/>
      <c r="MNU132" s="350"/>
      <c r="MNV132" s="350"/>
      <c r="MNW132" s="350"/>
      <c r="MNX132" s="350"/>
      <c r="MNY132" s="350"/>
      <c r="MNZ132" s="350"/>
      <c r="MOA132" s="350"/>
      <c r="MOB132" s="350"/>
      <c r="MOC132" s="349"/>
      <c r="MOD132" s="350"/>
      <c r="MOE132" s="350"/>
      <c r="MOF132" s="350"/>
      <c r="MOG132" s="350"/>
      <c r="MOH132" s="350"/>
      <c r="MOI132" s="350"/>
      <c r="MOJ132" s="350"/>
      <c r="MOK132" s="350"/>
      <c r="MOL132" s="350"/>
      <c r="MOM132" s="349"/>
      <c r="MON132" s="350"/>
      <c r="MOO132" s="350"/>
      <c r="MOP132" s="350"/>
      <c r="MOQ132" s="350"/>
      <c r="MOR132" s="350"/>
      <c r="MOS132" s="350"/>
      <c r="MOT132" s="350"/>
      <c r="MOU132" s="350"/>
      <c r="MOV132" s="350"/>
      <c r="MOW132" s="349"/>
      <c r="MOX132" s="350"/>
      <c r="MOY132" s="350"/>
      <c r="MOZ132" s="350"/>
      <c r="MPA132" s="350"/>
      <c r="MPB132" s="350"/>
      <c r="MPC132" s="350"/>
      <c r="MPD132" s="350"/>
      <c r="MPE132" s="350"/>
      <c r="MPF132" s="350"/>
      <c r="MPG132" s="349"/>
      <c r="MPH132" s="350"/>
      <c r="MPI132" s="350"/>
      <c r="MPJ132" s="350"/>
      <c r="MPK132" s="350"/>
      <c r="MPL132" s="350"/>
      <c r="MPM132" s="350"/>
      <c r="MPN132" s="350"/>
      <c r="MPO132" s="350"/>
      <c r="MPP132" s="350"/>
      <c r="MPQ132" s="349"/>
      <c r="MPR132" s="350"/>
      <c r="MPS132" s="350"/>
      <c r="MPT132" s="350"/>
      <c r="MPU132" s="350"/>
      <c r="MPV132" s="350"/>
      <c r="MPW132" s="350"/>
      <c r="MPX132" s="350"/>
      <c r="MPY132" s="350"/>
      <c r="MPZ132" s="350"/>
      <c r="MQA132" s="349"/>
      <c r="MQB132" s="350"/>
      <c r="MQC132" s="350"/>
      <c r="MQD132" s="350"/>
      <c r="MQE132" s="350"/>
      <c r="MQF132" s="350"/>
      <c r="MQG132" s="350"/>
      <c r="MQH132" s="350"/>
      <c r="MQI132" s="350"/>
      <c r="MQJ132" s="350"/>
      <c r="MQK132" s="349"/>
      <c r="MQL132" s="350"/>
      <c r="MQM132" s="350"/>
      <c r="MQN132" s="350"/>
      <c r="MQO132" s="350"/>
      <c r="MQP132" s="350"/>
      <c r="MQQ132" s="350"/>
      <c r="MQR132" s="350"/>
      <c r="MQS132" s="350"/>
      <c r="MQT132" s="350"/>
      <c r="MQU132" s="349"/>
      <c r="MQV132" s="350"/>
      <c r="MQW132" s="350"/>
      <c r="MQX132" s="350"/>
      <c r="MQY132" s="350"/>
      <c r="MQZ132" s="350"/>
      <c r="MRA132" s="350"/>
      <c r="MRB132" s="350"/>
      <c r="MRC132" s="350"/>
      <c r="MRD132" s="350"/>
      <c r="MRE132" s="349"/>
      <c r="MRF132" s="350"/>
      <c r="MRG132" s="350"/>
      <c r="MRH132" s="350"/>
      <c r="MRI132" s="350"/>
      <c r="MRJ132" s="350"/>
      <c r="MRK132" s="350"/>
      <c r="MRL132" s="350"/>
      <c r="MRM132" s="350"/>
      <c r="MRN132" s="350"/>
      <c r="MRO132" s="349"/>
      <c r="MRP132" s="350"/>
      <c r="MRQ132" s="350"/>
      <c r="MRR132" s="350"/>
      <c r="MRS132" s="350"/>
      <c r="MRT132" s="350"/>
      <c r="MRU132" s="350"/>
      <c r="MRV132" s="350"/>
      <c r="MRW132" s="350"/>
      <c r="MRX132" s="350"/>
      <c r="MRY132" s="349"/>
      <c r="MRZ132" s="350"/>
      <c r="MSA132" s="350"/>
      <c r="MSB132" s="350"/>
      <c r="MSC132" s="350"/>
      <c r="MSD132" s="350"/>
      <c r="MSE132" s="350"/>
      <c r="MSF132" s="350"/>
      <c r="MSG132" s="350"/>
      <c r="MSH132" s="350"/>
      <c r="MSI132" s="349"/>
      <c r="MSJ132" s="350"/>
      <c r="MSK132" s="350"/>
      <c r="MSL132" s="350"/>
      <c r="MSM132" s="350"/>
      <c r="MSN132" s="350"/>
      <c r="MSO132" s="350"/>
      <c r="MSP132" s="350"/>
      <c r="MSQ132" s="350"/>
      <c r="MSR132" s="350"/>
      <c r="MSS132" s="349"/>
      <c r="MST132" s="350"/>
      <c r="MSU132" s="350"/>
      <c r="MSV132" s="350"/>
      <c r="MSW132" s="350"/>
      <c r="MSX132" s="350"/>
      <c r="MSY132" s="350"/>
      <c r="MSZ132" s="350"/>
      <c r="MTA132" s="350"/>
      <c r="MTB132" s="350"/>
      <c r="MTC132" s="349"/>
      <c r="MTD132" s="350"/>
      <c r="MTE132" s="350"/>
      <c r="MTF132" s="350"/>
      <c r="MTG132" s="350"/>
      <c r="MTH132" s="350"/>
      <c r="MTI132" s="350"/>
      <c r="MTJ132" s="350"/>
      <c r="MTK132" s="350"/>
      <c r="MTL132" s="350"/>
      <c r="MTM132" s="349"/>
      <c r="MTN132" s="350"/>
      <c r="MTO132" s="350"/>
      <c r="MTP132" s="350"/>
      <c r="MTQ132" s="350"/>
      <c r="MTR132" s="350"/>
      <c r="MTS132" s="350"/>
      <c r="MTT132" s="350"/>
      <c r="MTU132" s="350"/>
      <c r="MTV132" s="350"/>
      <c r="MTW132" s="349"/>
      <c r="MTX132" s="350"/>
      <c r="MTY132" s="350"/>
      <c r="MTZ132" s="350"/>
      <c r="MUA132" s="350"/>
      <c r="MUB132" s="350"/>
      <c r="MUC132" s="350"/>
      <c r="MUD132" s="350"/>
      <c r="MUE132" s="350"/>
      <c r="MUF132" s="350"/>
      <c r="MUG132" s="349"/>
      <c r="MUH132" s="350"/>
      <c r="MUI132" s="350"/>
      <c r="MUJ132" s="350"/>
      <c r="MUK132" s="350"/>
      <c r="MUL132" s="350"/>
      <c r="MUM132" s="350"/>
      <c r="MUN132" s="350"/>
      <c r="MUO132" s="350"/>
      <c r="MUP132" s="350"/>
      <c r="MUQ132" s="349"/>
      <c r="MUR132" s="350"/>
      <c r="MUS132" s="350"/>
      <c r="MUT132" s="350"/>
      <c r="MUU132" s="350"/>
      <c r="MUV132" s="350"/>
      <c r="MUW132" s="350"/>
      <c r="MUX132" s="350"/>
      <c r="MUY132" s="350"/>
      <c r="MUZ132" s="350"/>
      <c r="MVA132" s="349"/>
      <c r="MVB132" s="350"/>
      <c r="MVC132" s="350"/>
      <c r="MVD132" s="350"/>
      <c r="MVE132" s="350"/>
      <c r="MVF132" s="350"/>
      <c r="MVG132" s="350"/>
      <c r="MVH132" s="350"/>
      <c r="MVI132" s="350"/>
      <c r="MVJ132" s="350"/>
      <c r="MVK132" s="349"/>
      <c r="MVL132" s="350"/>
      <c r="MVM132" s="350"/>
      <c r="MVN132" s="350"/>
      <c r="MVO132" s="350"/>
      <c r="MVP132" s="350"/>
      <c r="MVQ132" s="350"/>
      <c r="MVR132" s="350"/>
      <c r="MVS132" s="350"/>
      <c r="MVT132" s="350"/>
      <c r="MVU132" s="349"/>
      <c r="MVV132" s="350"/>
      <c r="MVW132" s="350"/>
      <c r="MVX132" s="350"/>
      <c r="MVY132" s="350"/>
      <c r="MVZ132" s="350"/>
      <c r="MWA132" s="350"/>
      <c r="MWB132" s="350"/>
      <c r="MWC132" s="350"/>
      <c r="MWD132" s="350"/>
      <c r="MWE132" s="349"/>
      <c r="MWF132" s="350"/>
      <c r="MWG132" s="350"/>
      <c r="MWH132" s="350"/>
      <c r="MWI132" s="350"/>
      <c r="MWJ132" s="350"/>
      <c r="MWK132" s="350"/>
      <c r="MWL132" s="350"/>
      <c r="MWM132" s="350"/>
      <c r="MWN132" s="350"/>
      <c r="MWO132" s="349"/>
      <c r="MWP132" s="350"/>
      <c r="MWQ132" s="350"/>
      <c r="MWR132" s="350"/>
      <c r="MWS132" s="350"/>
      <c r="MWT132" s="350"/>
      <c r="MWU132" s="350"/>
      <c r="MWV132" s="350"/>
      <c r="MWW132" s="350"/>
      <c r="MWX132" s="350"/>
      <c r="MWY132" s="349"/>
      <c r="MWZ132" s="350"/>
      <c r="MXA132" s="350"/>
      <c r="MXB132" s="350"/>
      <c r="MXC132" s="350"/>
      <c r="MXD132" s="350"/>
      <c r="MXE132" s="350"/>
      <c r="MXF132" s="350"/>
      <c r="MXG132" s="350"/>
      <c r="MXH132" s="350"/>
      <c r="MXI132" s="349"/>
      <c r="MXJ132" s="350"/>
      <c r="MXK132" s="350"/>
      <c r="MXL132" s="350"/>
      <c r="MXM132" s="350"/>
      <c r="MXN132" s="350"/>
      <c r="MXO132" s="350"/>
      <c r="MXP132" s="350"/>
      <c r="MXQ132" s="350"/>
      <c r="MXR132" s="350"/>
      <c r="MXS132" s="349"/>
      <c r="MXT132" s="350"/>
      <c r="MXU132" s="350"/>
      <c r="MXV132" s="350"/>
      <c r="MXW132" s="350"/>
      <c r="MXX132" s="350"/>
      <c r="MXY132" s="350"/>
      <c r="MXZ132" s="350"/>
      <c r="MYA132" s="350"/>
      <c r="MYB132" s="350"/>
      <c r="MYC132" s="349"/>
      <c r="MYD132" s="350"/>
      <c r="MYE132" s="350"/>
      <c r="MYF132" s="350"/>
      <c r="MYG132" s="350"/>
      <c r="MYH132" s="350"/>
      <c r="MYI132" s="350"/>
      <c r="MYJ132" s="350"/>
      <c r="MYK132" s="350"/>
      <c r="MYL132" s="350"/>
      <c r="MYM132" s="349"/>
      <c r="MYN132" s="350"/>
      <c r="MYO132" s="350"/>
      <c r="MYP132" s="350"/>
      <c r="MYQ132" s="350"/>
      <c r="MYR132" s="350"/>
      <c r="MYS132" s="350"/>
      <c r="MYT132" s="350"/>
      <c r="MYU132" s="350"/>
      <c r="MYV132" s="350"/>
      <c r="MYW132" s="349"/>
      <c r="MYX132" s="350"/>
      <c r="MYY132" s="350"/>
      <c r="MYZ132" s="350"/>
      <c r="MZA132" s="350"/>
      <c r="MZB132" s="350"/>
      <c r="MZC132" s="350"/>
      <c r="MZD132" s="350"/>
      <c r="MZE132" s="350"/>
      <c r="MZF132" s="350"/>
      <c r="MZG132" s="349"/>
      <c r="MZH132" s="350"/>
      <c r="MZI132" s="350"/>
      <c r="MZJ132" s="350"/>
      <c r="MZK132" s="350"/>
      <c r="MZL132" s="350"/>
      <c r="MZM132" s="350"/>
      <c r="MZN132" s="350"/>
      <c r="MZO132" s="350"/>
      <c r="MZP132" s="350"/>
      <c r="MZQ132" s="349"/>
      <c r="MZR132" s="350"/>
      <c r="MZS132" s="350"/>
      <c r="MZT132" s="350"/>
      <c r="MZU132" s="350"/>
      <c r="MZV132" s="350"/>
      <c r="MZW132" s="350"/>
      <c r="MZX132" s="350"/>
      <c r="MZY132" s="350"/>
      <c r="MZZ132" s="350"/>
      <c r="NAA132" s="349"/>
      <c r="NAB132" s="350"/>
      <c r="NAC132" s="350"/>
      <c r="NAD132" s="350"/>
      <c r="NAE132" s="350"/>
      <c r="NAF132" s="350"/>
      <c r="NAG132" s="350"/>
      <c r="NAH132" s="350"/>
      <c r="NAI132" s="350"/>
      <c r="NAJ132" s="350"/>
      <c r="NAK132" s="349"/>
      <c r="NAL132" s="350"/>
      <c r="NAM132" s="350"/>
      <c r="NAN132" s="350"/>
      <c r="NAO132" s="350"/>
      <c r="NAP132" s="350"/>
      <c r="NAQ132" s="350"/>
      <c r="NAR132" s="350"/>
      <c r="NAS132" s="350"/>
      <c r="NAT132" s="350"/>
      <c r="NAU132" s="349"/>
      <c r="NAV132" s="350"/>
      <c r="NAW132" s="350"/>
      <c r="NAX132" s="350"/>
      <c r="NAY132" s="350"/>
      <c r="NAZ132" s="350"/>
      <c r="NBA132" s="350"/>
      <c r="NBB132" s="350"/>
      <c r="NBC132" s="350"/>
      <c r="NBD132" s="350"/>
      <c r="NBE132" s="349"/>
      <c r="NBF132" s="350"/>
      <c r="NBG132" s="350"/>
      <c r="NBH132" s="350"/>
      <c r="NBI132" s="350"/>
      <c r="NBJ132" s="350"/>
      <c r="NBK132" s="350"/>
      <c r="NBL132" s="350"/>
      <c r="NBM132" s="350"/>
      <c r="NBN132" s="350"/>
      <c r="NBO132" s="349"/>
      <c r="NBP132" s="350"/>
      <c r="NBQ132" s="350"/>
      <c r="NBR132" s="350"/>
      <c r="NBS132" s="350"/>
      <c r="NBT132" s="350"/>
      <c r="NBU132" s="350"/>
      <c r="NBV132" s="350"/>
      <c r="NBW132" s="350"/>
      <c r="NBX132" s="350"/>
      <c r="NBY132" s="349"/>
      <c r="NBZ132" s="350"/>
      <c r="NCA132" s="350"/>
      <c r="NCB132" s="350"/>
      <c r="NCC132" s="350"/>
      <c r="NCD132" s="350"/>
      <c r="NCE132" s="350"/>
      <c r="NCF132" s="350"/>
      <c r="NCG132" s="350"/>
      <c r="NCH132" s="350"/>
      <c r="NCI132" s="349"/>
      <c r="NCJ132" s="350"/>
      <c r="NCK132" s="350"/>
      <c r="NCL132" s="350"/>
      <c r="NCM132" s="350"/>
      <c r="NCN132" s="350"/>
      <c r="NCO132" s="350"/>
      <c r="NCP132" s="350"/>
      <c r="NCQ132" s="350"/>
      <c r="NCR132" s="350"/>
      <c r="NCS132" s="349"/>
      <c r="NCT132" s="350"/>
      <c r="NCU132" s="350"/>
      <c r="NCV132" s="350"/>
      <c r="NCW132" s="350"/>
      <c r="NCX132" s="350"/>
      <c r="NCY132" s="350"/>
      <c r="NCZ132" s="350"/>
      <c r="NDA132" s="350"/>
      <c r="NDB132" s="350"/>
      <c r="NDC132" s="349"/>
      <c r="NDD132" s="350"/>
      <c r="NDE132" s="350"/>
      <c r="NDF132" s="350"/>
      <c r="NDG132" s="350"/>
      <c r="NDH132" s="350"/>
      <c r="NDI132" s="350"/>
      <c r="NDJ132" s="350"/>
      <c r="NDK132" s="350"/>
      <c r="NDL132" s="350"/>
      <c r="NDM132" s="349"/>
      <c r="NDN132" s="350"/>
      <c r="NDO132" s="350"/>
      <c r="NDP132" s="350"/>
      <c r="NDQ132" s="350"/>
      <c r="NDR132" s="350"/>
      <c r="NDS132" s="350"/>
      <c r="NDT132" s="350"/>
      <c r="NDU132" s="350"/>
      <c r="NDV132" s="350"/>
      <c r="NDW132" s="349"/>
      <c r="NDX132" s="350"/>
      <c r="NDY132" s="350"/>
      <c r="NDZ132" s="350"/>
      <c r="NEA132" s="350"/>
      <c r="NEB132" s="350"/>
      <c r="NEC132" s="350"/>
      <c r="NED132" s="350"/>
      <c r="NEE132" s="350"/>
      <c r="NEF132" s="350"/>
      <c r="NEG132" s="349"/>
      <c r="NEH132" s="350"/>
      <c r="NEI132" s="350"/>
      <c r="NEJ132" s="350"/>
      <c r="NEK132" s="350"/>
      <c r="NEL132" s="350"/>
      <c r="NEM132" s="350"/>
      <c r="NEN132" s="350"/>
      <c r="NEO132" s="350"/>
      <c r="NEP132" s="350"/>
      <c r="NEQ132" s="349"/>
      <c r="NER132" s="350"/>
      <c r="NES132" s="350"/>
      <c r="NET132" s="350"/>
      <c r="NEU132" s="350"/>
      <c r="NEV132" s="350"/>
      <c r="NEW132" s="350"/>
      <c r="NEX132" s="350"/>
      <c r="NEY132" s="350"/>
      <c r="NEZ132" s="350"/>
      <c r="NFA132" s="349"/>
      <c r="NFB132" s="350"/>
      <c r="NFC132" s="350"/>
      <c r="NFD132" s="350"/>
      <c r="NFE132" s="350"/>
      <c r="NFF132" s="350"/>
      <c r="NFG132" s="350"/>
      <c r="NFH132" s="350"/>
      <c r="NFI132" s="350"/>
      <c r="NFJ132" s="350"/>
      <c r="NFK132" s="349"/>
      <c r="NFL132" s="350"/>
      <c r="NFM132" s="350"/>
      <c r="NFN132" s="350"/>
      <c r="NFO132" s="350"/>
      <c r="NFP132" s="350"/>
      <c r="NFQ132" s="350"/>
      <c r="NFR132" s="350"/>
      <c r="NFS132" s="350"/>
      <c r="NFT132" s="350"/>
      <c r="NFU132" s="349"/>
      <c r="NFV132" s="350"/>
      <c r="NFW132" s="350"/>
      <c r="NFX132" s="350"/>
      <c r="NFY132" s="350"/>
      <c r="NFZ132" s="350"/>
      <c r="NGA132" s="350"/>
      <c r="NGB132" s="350"/>
      <c r="NGC132" s="350"/>
      <c r="NGD132" s="350"/>
      <c r="NGE132" s="349"/>
      <c r="NGF132" s="350"/>
      <c r="NGG132" s="350"/>
      <c r="NGH132" s="350"/>
      <c r="NGI132" s="350"/>
      <c r="NGJ132" s="350"/>
      <c r="NGK132" s="350"/>
      <c r="NGL132" s="350"/>
      <c r="NGM132" s="350"/>
      <c r="NGN132" s="350"/>
      <c r="NGO132" s="349"/>
      <c r="NGP132" s="350"/>
      <c r="NGQ132" s="350"/>
      <c r="NGR132" s="350"/>
      <c r="NGS132" s="350"/>
      <c r="NGT132" s="350"/>
      <c r="NGU132" s="350"/>
      <c r="NGV132" s="350"/>
      <c r="NGW132" s="350"/>
      <c r="NGX132" s="350"/>
      <c r="NGY132" s="349"/>
      <c r="NGZ132" s="350"/>
      <c r="NHA132" s="350"/>
      <c r="NHB132" s="350"/>
      <c r="NHC132" s="350"/>
      <c r="NHD132" s="350"/>
      <c r="NHE132" s="350"/>
      <c r="NHF132" s="350"/>
      <c r="NHG132" s="350"/>
      <c r="NHH132" s="350"/>
      <c r="NHI132" s="349"/>
      <c r="NHJ132" s="350"/>
      <c r="NHK132" s="350"/>
      <c r="NHL132" s="350"/>
      <c r="NHM132" s="350"/>
      <c r="NHN132" s="350"/>
      <c r="NHO132" s="350"/>
      <c r="NHP132" s="350"/>
      <c r="NHQ132" s="350"/>
      <c r="NHR132" s="350"/>
      <c r="NHS132" s="349"/>
      <c r="NHT132" s="350"/>
      <c r="NHU132" s="350"/>
      <c r="NHV132" s="350"/>
      <c r="NHW132" s="350"/>
      <c r="NHX132" s="350"/>
      <c r="NHY132" s="350"/>
      <c r="NHZ132" s="350"/>
      <c r="NIA132" s="350"/>
      <c r="NIB132" s="350"/>
      <c r="NIC132" s="349"/>
      <c r="NID132" s="350"/>
      <c r="NIE132" s="350"/>
      <c r="NIF132" s="350"/>
      <c r="NIG132" s="350"/>
      <c r="NIH132" s="350"/>
      <c r="NII132" s="350"/>
      <c r="NIJ132" s="350"/>
      <c r="NIK132" s="350"/>
      <c r="NIL132" s="350"/>
      <c r="NIM132" s="349"/>
      <c r="NIN132" s="350"/>
      <c r="NIO132" s="350"/>
      <c r="NIP132" s="350"/>
      <c r="NIQ132" s="350"/>
      <c r="NIR132" s="350"/>
      <c r="NIS132" s="350"/>
      <c r="NIT132" s="350"/>
      <c r="NIU132" s="350"/>
      <c r="NIV132" s="350"/>
      <c r="NIW132" s="349"/>
      <c r="NIX132" s="350"/>
      <c r="NIY132" s="350"/>
      <c r="NIZ132" s="350"/>
      <c r="NJA132" s="350"/>
      <c r="NJB132" s="350"/>
      <c r="NJC132" s="350"/>
      <c r="NJD132" s="350"/>
      <c r="NJE132" s="350"/>
      <c r="NJF132" s="350"/>
      <c r="NJG132" s="349"/>
      <c r="NJH132" s="350"/>
      <c r="NJI132" s="350"/>
      <c r="NJJ132" s="350"/>
      <c r="NJK132" s="350"/>
      <c r="NJL132" s="350"/>
      <c r="NJM132" s="350"/>
      <c r="NJN132" s="350"/>
      <c r="NJO132" s="350"/>
      <c r="NJP132" s="350"/>
      <c r="NJQ132" s="349"/>
      <c r="NJR132" s="350"/>
      <c r="NJS132" s="350"/>
      <c r="NJT132" s="350"/>
      <c r="NJU132" s="350"/>
      <c r="NJV132" s="350"/>
      <c r="NJW132" s="350"/>
      <c r="NJX132" s="350"/>
      <c r="NJY132" s="350"/>
      <c r="NJZ132" s="350"/>
      <c r="NKA132" s="349"/>
      <c r="NKB132" s="350"/>
      <c r="NKC132" s="350"/>
      <c r="NKD132" s="350"/>
      <c r="NKE132" s="350"/>
      <c r="NKF132" s="350"/>
      <c r="NKG132" s="350"/>
      <c r="NKH132" s="350"/>
      <c r="NKI132" s="350"/>
      <c r="NKJ132" s="350"/>
      <c r="NKK132" s="349"/>
      <c r="NKL132" s="350"/>
      <c r="NKM132" s="350"/>
      <c r="NKN132" s="350"/>
      <c r="NKO132" s="350"/>
      <c r="NKP132" s="350"/>
      <c r="NKQ132" s="350"/>
      <c r="NKR132" s="350"/>
      <c r="NKS132" s="350"/>
      <c r="NKT132" s="350"/>
      <c r="NKU132" s="349"/>
      <c r="NKV132" s="350"/>
      <c r="NKW132" s="350"/>
      <c r="NKX132" s="350"/>
      <c r="NKY132" s="350"/>
      <c r="NKZ132" s="350"/>
      <c r="NLA132" s="350"/>
      <c r="NLB132" s="350"/>
      <c r="NLC132" s="350"/>
      <c r="NLD132" s="350"/>
      <c r="NLE132" s="349"/>
      <c r="NLF132" s="350"/>
      <c r="NLG132" s="350"/>
      <c r="NLH132" s="350"/>
      <c r="NLI132" s="350"/>
      <c r="NLJ132" s="350"/>
      <c r="NLK132" s="350"/>
      <c r="NLL132" s="350"/>
      <c r="NLM132" s="350"/>
      <c r="NLN132" s="350"/>
      <c r="NLO132" s="349"/>
      <c r="NLP132" s="350"/>
      <c r="NLQ132" s="350"/>
      <c r="NLR132" s="350"/>
      <c r="NLS132" s="350"/>
      <c r="NLT132" s="350"/>
      <c r="NLU132" s="350"/>
      <c r="NLV132" s="350"/>
      <c r="NLW132" s="350"/>
      <c r="NLX132" s="350"/>
      <c r="NLY132" s="349"/>
      <c r="NLZ132" s="350"/>
      <c r="NMA132" s="350"/>
      <c r="NMB132" s="350"/>
      <c r="NMC132" s="350"/>
      <c r="NMD132" s="350"/>
      <c r="NME132" s="350"/>
      <c r="NMF132" s="350"/>
      <c r="NMG132" s="350"/>
      <c r="NMH132" s="350"/>
      <c r="NMI132" s="349"/>
      <c r="NMJ132" s="350"/>
      <c r="NMK132" s="350"/>
      <c r="NML132" s="350"/>
      <c r="NMM132" s="350"/>
      <c r="NMN132" s="350"/>
      <c r="NMO132" s="350"/>
      <c r="NMP132" s="350"/>
      <c r="NMQ132" s="350"/>
      <c r="NMR132" s="350"/>
      <c r="NMS132" s="349"/>
      <c r="NMT132" s="350"/>
      <c r="NMU132" s="350"/>
      <c r="NMV132" s="350"/>
      <c r="NMW132" s="350"/>
      <c r="NMX132" s="350"/>
      <c r="NMY132" s="350"/>
      <c r="NMZ132" s="350"/>
      <c r="NNA132" s="350"/>
      <c r="NNB132" s="350"/>
      <c r="NNC132" s="349"/>
      <c r="NND132" s="350"/>
      <c r="NNE132" s="350"/>
      <c r="NNF132" s="350"/>
      <c r="NNG132" s="350"/>
      <c r="NNH132" s="350"/>
      <c r="NNI132" s="350"/>
      <c r="NNJ132" s="350"/>
      <c r="NNK132" s="350"/>
      <c r="NNL132" s="350"/>
      <c r="NNM132" s="349"/>
      <c r="NNN132" s="350"/>
      <c r="NNO132" s="350"/>
      <c r="NNP132" s="350"/>
      <c r="NNQ132" s="350"/>
      <c r="NNR132" s="350"/>
      <c r="NNS132" s="350"/>
      <c r="NNT132" s="350"/>
      <c r="NNU132" s="350"/>
      <c r="NNV132" s="350"/>
      <c r="NNW132" s="349"/>
      <c r="NNX132" s="350"/>
      <c r="NNY132" s="350"/>
      <c r="NNZ132" s="350"/>
      <c r="NOA132" s="350"/>
      <c r="NOB132" s="350"/>
      <c r="NOC132" s="350"/>
      <c r="NOD132" s="350"/>
      <c r="NOE132" s="350"/>
      <c r="NOF132" s="350"/>
      <c r="NOG132" s="349"/>
      <c r="NOH132" s="350"/>
      <c r="NOI132" s="350"/>
      <c r="NOJ132" s="350"/>
      <c r="NOK132" s="350"/>
      <c r="NOL132" s="350"/>
      <c r="NOM132" s="350"/>
      <c r="NON132" s="350"/>
      <c r="NOO132" s="350"/>
      <c r="NOP132" s="350"/>
      <c r="NOQ132" s="349"/>
      <c r="NOR132" s="350"/>
      <c r="NOS132" s="350"/>
      <c r="NOT132" s="350"/>
      <c r="NOU132" s="350"/>
      <c r="NOV132" s="350"/>
      <c r="NOW132" s="350"/>
      <c r="NOX132" s="350"/>
      <c r="NOY132" s="350"/>
      <c r="NOZ132" s="350"/>
      <c r="NPA132" s="349"/>
      <c r="NPB132" s="350"/>
      <c r="NPC132" s="350"/>
      <c r="NPD132" s="350"/>
      <c r="NPE132" s="350"/>
      <c r="NPF132" s="350"/>
      <c r="NPG132" s="350"/>
      <c r="NPH132" s="350"/>
      <c r="NPI132" s="350"/>
      <c r="NPJ132" s="350"/>
      <c r="NPK132" s="349"/>
      <c r="NPL132" s="350"/>
      <c r="NPM132" s="350"/>
      <c r="NPN132" s="350"/>
      <c r="NPO132" s="350"/>
      <c r="NPP132" s="350"/>
      <c r="NPQ132" s="350"/>
      <c r="NPR132" s="350"/>
      <c r="NPS132" s="350"/>
      <c r="NPT132" s="350"/>
      <c r="NPU132" s="349"/>
      <c r="NPV132" s="350"/>
      <c r="NPW132" s="350"/>
      <c r="NPX132" s="350"/>
      <c r="NPY132" s="350"/>
      <c r="NPZ132" s="350"/>
      <c r="NQA132" s="350"/>
      <c r="NQB132" s="350"/>
      <c r="NQC132" s="350"/>
      <c r="NQD132" s="350"/>
      <c r="NQE132" s="349"/>
      <c r="NQF132" s="350"/>
      <c r="NQG132" s="350"/>
      <c r="NQH132" s="350"/>
      <c r="NQI132" s="350"/>
      <c r="NQJ132" s="350"/>
      <c r="NQK132" s="350"/>
      <c r="NQL132" s="350"/>
      <c r="NQM132" s="350"/>
      <c r="NQN132" s="350"/>
      <c r="NQO132" s="349"/>
      <c r="NQP132" s="350"/>
      <c r="NQQ132" s="350"/>
      <c r="NQR132" s="350"/>
      <c r="NQS132" s="350"/>
      <c r="NQT132" s="350"/>
      <c r="NQU132" s="350"/>
      <c r="NQV132" s="350"/>
      <c r="NQW132" s="350"/>
      <c r="NQX132" s="350"/>
      <c r="NQY132" s="349"/>
      <c r="NQZ132" s="350"/>
      <c r="NRA132" s="350"/>
      <c r="NRB132" s="350"/>
      <c r="NRC132" s="350"/>
      <c r="NRD132" s="350"/>
      <c r="NRE132" s="350"/>
      <c r="NRF132" s="350"/>
      <c r="NRG132" s="350"/>
      <c r="NRH132" s="350"/>
      <c r="NRI132" s="349"/>
      <c r="NRJ132" s="350"/>
      <c r="NRK132" s="350"/>
      <c r="NRL132" s="350"/>
      <c r="NRM132" s="350"/>
      <c r="NRN132" s="350"/>
      <c r="NRO132" s="350"/>
      <c r="NRP132" s="350"/>
      <c r="NRQ132" s="350"/>
      <c r="NRR132" s="350"/>
      <c r="NRS132" s="349"/>
      <c r="NRT132" s="350"/>
      <c r="NRU132" s="350"/>
      <c r="NRV132" s="350"/>
      <c r="NRW132" s="350"/>
      <c r="NRX132" s="350"/>
      <c r="NRY132" s="350"/>
      <c r="NRZ132" s="350"/>
      <c r="NSA132" s="350"/>
      <c r="NSB132" s="350"/>
      <c r="NSC132" s="349"/>
      <c r="NSD132" s="350"/>
      <c r="NSE132" s="350"/>
      <c r="NSF132" s="350"/>
      <c r="NSG132" s="350"/>
      <c r="NSH132" s="350"/>
      <c r="NSI132" s="350"/>
      <c r="NSJ132" s="350"/>
      <c r="NSK132" s="350"/>
      <c r="NSL132" s="350"/>
      <c r="NSM132" s="349"/>
      <c r="NSN132" s="350"/>
      <c r="NSO132" s="350"/>
      <c r="NSP132" s="350"/>
      <c r="NSQ132" s="350"/>
      <c r="NSR132" s="350"/>
      <c r="NSS132" s="350"/>
      <c r="NST132" s="350"/>
      <c r="NSU132" s="350"/>
      <c r="NSV132" s="350"/>
      <c r="NSW132" s="349"/>
      <c r="NSX132" s="350"/>
      <c r="NSY132" s="350"/>
      <c r="NSZ132" s="350"/>
      <c r="NTA132" s="350"/>
      <c r="NTB132" s="350"/>
      <c r="NTC132" s="350"/>
      <c r="NTD132" s="350"/>
      <c r="NTE132" s="350"/>
      <c r="NTF132" s="350"/>
      <c r="NTG132" s="349"/>
      <c r="NTH132" s="350"/>
      <c r="NTI132" s="350"/>
      <c r="NTJ132" s="350"/>
      <c r="NTK132" s="350"/>
      <c r="NTL132" s="350"/>
      <c r="NTM132" s="350"/>
      <c r="NTN132" s="350"/>
      <c r="NTO132" s="350"/>
      <c r="NTP132" s="350"/>
      <c r="NTQ132" s="349"/>
      <c r="NTR132" s="350"/>
      <c r="NTS132" s="350"/>
      <c r="NTT132" s="350"/>
      <c r="NTU132" s="350"/>
      <c r="NTV132" s="350"/>
      <c r="NTW132" s="350"/>
      <c r="NTX132" s="350"/>
      <c r="NTY132" s="350"/>
      <c r="NTZ132" s="350"/>
      <c r="NUA132" s="349"/>
      <c r="NUB132" s="350"/>
      <c r="NUC132" s="350"/>
      <c r="NUD132" s="350"/>
      <c r="NUE132" s="350"/>
      <c r="NUF132" s="350"/>
      <c r="NUG132" s="350"/>
      <c r="NUH132" s="350"/>
      <c r="NUI132" s="350"/>
      <c r="NUJ132" s="350"/>
      <c r="NUK132" s="349"/>
      <c r="NUL132" s="350"/>
      <c r="NUM132" s="350"/>
      <c r="NUN132" s="350"/>
      <c r="NUO132" s="350"/>
      <c r="NUP132" s="350"/>
      <c r="NUQ132" s="350"/>
      <c r="NUR132" s="350"/>
      <c r="NUS132" s="350"/>
      <c r="NUT132" s="350"/>
      <c r="NUU132" s="349"/>
      <c r="NUV132" s="350"/>
      <c r="NUW132" s="350"/>
      <c r="NUX132" s="350"/>
      <c r="NUY132" s="350"/>
      <c r="NUZ132" s="350"/>
      <c r="NVA132" s="350"/>
      <c r="NVB132" s="350"/>
      <c r="NVC132" s="350"/>
      <c r="NVD132" s="350"/>
      <c r="NVE132" s="349"/>
      <c r="NVF132" s="350"/>
      <c r="NVG132" s="350"/>
      <c r="NVH132" s="350"/>
      <c r="NVI132" s="350"/>
      <c r="NVJ132" s="350"/>
      <c r="NVK132" s="350"/>
      <c r="NVL132" s="350"/>
      <c r="NVM132" s="350"/>
      <c r="NVN132" s="350"/>
      <c r="NVO132" s="349"/>
      <c r="NVP132" s="350"/>
      <c r="NVQ132" s="350"/>
      <c r="NVR132" s="350"/>
      <c r="NVS132" s="350"/>
      <c r="NVT132" s="350"/>
      <c r="NVU132" s="350"/>
      <c r="NVV132" s="350"/>
      <c r="NVW132" s="350"/>
      <c r="NVX132" s="350"/>
      <c r="NVY132" s="349"/>
      <c r="NVZ132" s="350"/>
      <c r="NWA132" s="350"/>
      <c r="NWB132" s="350"/>
      <c r="NWC132" s="350"/>
      <c r="NWD132" s="350"/>
      <c r="NWE132" s="350"/>
      <c r="NWF132" s="350"/>
      <c r="NWG132" s="350"/>
      <c r="NWH132" s="350"/>
      <c r="NWI132" s="349"/>
      <c r="NWJ132" s="350"/>
      <c r="NWK132" s="350"/>
      <c r="NWL132" s="350"/>
      <c r="NWM132" s="350"/>
      <c r="NWN132" s="350"/>
      <c r="NWO132" s="350"/>
      <c r="NWP132" s="350"/>
      <c r="NWQ132" s="350"/>
      <c r="NWR132" s="350"/>
      <c r="NWS132" s="349"/>
      <c r="NWT132" s="350"/>
      <c r="NWU132" s="350"/>
      <c r="NWV132" s="350"/>
      <c r="NWW132" s="350"/>
      <c r="NWX132" s="350"/>
      <c r="NWY132" s="350"/>
      <c r="NWZ132" s="350"/>
      <c r="NXA132" s="350"/>
      <c r="NXB132" s="350"/>
      <c r="NXC132" s="349"/>
      <c r="NXD132" s="350"/>
      <c r="NXE132" s="350"/>
      <c r="NXF132" s="350"/>
      <c r="NXG132" s="350"/>
      <c r="NXH132" s="350"/>
      <c r="NXI132" s="350"/>
      <c r="NXJ132" s="350"/>
      <c r="NXK132" s="350"/>
      <c r="NXL132" s="350"/>
      <c r="NXM132" s="349"/>
      <c r="NXN132" s="350"/>
      <c r="NXO132" s="350"/>
      <c r="NXP132" s="350"/>
      <c r="NXQ132" s="350"/>
      <c r="NXR132" s="350"/>
      <c r="NXS132" s="350"/>
      <c r="NXT132" s="350"/>
      <c r="NXU132" s="350"/>
      <c r="NXV132" s="350"/>
      <c r="NXW132" s="349"/>
      <c r="NXX132" s="350"/>
      <c r="NXY132" s="350"/>
      <c r="NXZ132" s="350"/>
      <c r="NYA132" s="350"/>
      <c r="NYB132" s="350"/>
      <c r="NYC132" s="350"/>
      <c r="NYD132" s="350"/>
      <c r="NYE132" s="350"/>
      <c r="NYF132" s="350"/>
      <c r="NYG132" s="349"/>
      <c r="NYH132" s="350"/>
      <c r="NYI132" s="350"/>
      <c r="NYJ132" s="350"/>
      <c r="NYK132" s="350"/>
      <c r="NYL132" s="350"/>
      <c r="NYM132" s="350"/>
      <c r="NYN132" s="350"/>
      <c r="NYO132" s="350"/>
      <c r="NYP132" s="350"/>
      <c r="NYQ132" s="349"/>
      <c r="NYR132" s="350"/>
      <c r="NYS132" s="350"/>
      <c r="NYT132" s="350"/>
      <c r="NYU132" s="350"/>
      <c r="NYV132" s="350"/>
      <c r="NYW132" s="350"/>
      <c r="NYX132" s="350"/>
      <c r="NYY132" s="350"/>
      <c r="NYZ132" s="350"/>
      <c r="NZA132" s="349"/>
      <c r="NZB132" s="350"/>
      <c r="NZC132" s="350"/>
      <c r="NZD132" s="350"/>
      <c r="NZE132" s="350"/>
      <c r="NZF132" s="350"/>
      <c r="NZG132" s="350"/>
      <c r="NZH132" s="350"/>
      <c r="NZI132" s="350"/>
      <c r="NZJ132" s="350"/>
      <c r="NZK132" s="349"/>
      <c r="NZL132" s="350"/>
      <c r="NZM132" s="350"/>
      <c r="NZN132" s="350"/>
      <c r="NZO132" s="350"/>
      <c r="NZP132" s="350"/>
      <c r="NZQ132" s="350"/>
      <c r="NZR132" s="350"/>
      <c r="NZS132" s="350"/>
      <c r="NZT132" s="350"/>
      <c r="NZU132" s="349"/>
      <c r="NZV132" s="350"/>
      <c r="NZW132" s="350"/>
      <c r="NZX132" s="350"/>
      <c r="NZY132" s="350"/>
      <c r="NZZ132" s="350"/>
      <c r="OAA132" s="350"/>
      <c r="OAB132" s="350"/>
      <c r="OAC132" s="350"/>
      <c r="OAD132" s="350"/>
      <c r="OAE132" s="349"/>
      <c r="OAF132" s="350"/>
      <c r="OAG132" s="350"/>
      <c r="OAH132" s="350"/>
      <c r="OAI132" s="350"/>
      <c r="OAJ132" s="350"/>
      <c r="OAK132" s="350"/>
      <c r="OAL132" s="350"/>
      <c r="OAM132" s="350"/>
      <c r="OAN132" s="350"/>
      <c r="OAO132" s="349"/>
      <c r="OAP132" s="350"/>
      <c r="OAQ132" s="350"/>
      <c r="OAR132" s="350"/>
      <c r="OAS132" s="350"/>
      <c r="OAT132" s="350"/>
      <c r="OAU132" s="350"/>
      <c r="OAV132" s="350"/>
      <c r="OAW132" s="350"/>
      <c r="OAX132" s="350"/>
      <c r="OAY132" s="349"/>
      <c r="OAZ132" s="350"/>
      <c r="OBA132" s="350"/>
      <c r="OBB132" s="350"/>
      <c r="OBC132" s="350"/>
      <c r="OBD132" s="350"/>
      <c r="OBE132" s="350"/>
      <c r="OBF132" s="350"/>
      <c r="OBG132" s="350"/>
      <c r="OBH132" s="350"/>
      <c r="OBI132" s="349"/>
      <c r="OBJ132" s="350"/>
      <c r="OBK132" s="350"/>
      <c r="OBL132" s="350"/>
      <c r="OBM132" s="350"/>
      <c r="OBN132" s="350"/>
      <c r="OBO132" s="350"/>
      <c r="OBP132" s="350"/>
      <c r="OBQ132" s="350"/>
      <c r="OBR132" s="350"/>
      <c r="OBS132" s="349"/>
      <c r="OBT132" s="350"/>
      <c r="OBU132" s="350"/>
      <c r="OBV132" s="350"/>
      <c r="OBW132" s="350"/>
      <c r="OBX132" s="350"/>
      <c r="OBY132" s="350"/>
      <c r="OBZ132" s="350"/>
      <c r="OCA132" s="350"/>
      <c r="OCB132" s="350"/>
      <c r="OCC132" s="349"/>
      <c r="OCD132" s="350"/>
      <c r="OCE132" s="350"/>
      <c r="OCF132" s="350"/>
      <c r="OCG132" s="350"/>
      <c r="OCH132" s="350"/>
      <c r="OCI132" s="350"/>
      <c r="OCJ132" s="350"/>
      <c r="OCK132" s="350"/>
      <c r="OCL132" s="350"/>
      <c r="OCM132" s="349"/>
      <c r="OCN132" s="350"/>
      <c r="OCO132" s="350"/>
      <c r="OCP132" s="350"/>
      <c r="OCQ132" s="350"/>
      <c r="OCR132" s="350"/>
      <c r="OCS132" s="350"/>
      <c r="OCT132" s="350"/>
      <c r="OCU132" s="350"/>
      <c r="OCV132" s="350"/>
      <c r="OCW132" s="349"/>
      <c r="OCX132" s="350"/>
      <c r="OCY132" s="350"/>
      <c r="OCZ132" s="350"/>
      <c r="ODA132" s="350"/>
      <c r="ODB132" s="350"/>
      <c r="ODC132" s="350"/>
      <c r="ODD132" s="350"/>
      <c r="ODE132" s="350"/>
      <c r="ODF132" s="350"/>
      <c r="ODG132" s="349"/>
      <c r="ODH132" s="350"/>
      <c r="ODI132" s="350"/>
      <c r="ODJ132" s="350"/>
      <c r="ODK132" s="350"/>
      <c r="ODL132" s="350"/>
      <c r="ODM132" s="350"/>
      <c r="ODN132" s="350"/>
      <c r="ODO132" s="350"/>
      <c r="ODP132" s="350"/>
      <c r="ODQ132" s="349"/>
      <c r="ODR132" s="350"/>
      <c r="ODS132" s="350"/>
      <c r="ODT132" s="350"/>
      <c r="ODU132" s="350"/>
      <c r="ODV132" s="350"/>
      <c r="ODW132" s="350"/>
      <c r="ODX132" s="350"/>
      <c r="ODY132" s="350"/>
      <c r="ODZ132" s="350"/>
      <c r="OEA132" s="349"/>
      <c r="OEB132" s="350"/>
      <c r="OEC132" s="350"/>
      <c r="OED132" s="350"/>
      <c r="OEE132" s="350"/>
      <c r="OEF132" s="350"/>
      <c r="OEG132" s="350"/>
      <c r="OEH132" s="350"/>
      <c r="OEI132" s="350"/>
      <c r="OEJ132" s="350"/>
      <c r="OEK132" s="349"/>
      <c r="OEL132" s="350"/>
      <c r="OEM132" s="350"/>
      <c r="OEN132" s="350"/>
      <c r="OEO132" s="350"/>
      <c r="OEP132" s="350"/>
      <c r="OEQ132" s="350"/>
      <c r="OER132" s="350"/>
      <c r="OES132" s="350"/>
      <c r="OET132" s="350"/>
      <c r="OEU132" s="349"/>
      <c r="OEV132" s="350"/>
      <c r="OEW132" s="350"/>
      <c r="OEX132" s="350"/>
      <c r="OEY132" s="350"/>
      <c r="OEZ132" s="350"/>
      <c r="OFA132" s="350"/>
      <c r="OFB132" s="350"/>
      <c r="OFC132" s="350"/>
      <c r="OFD132" s="350"/>
      <c r="OFE132" s="349"/>
      <c r="OFF132" s="350"/>
      <c r="OFG132" s="350"/>
      <c r="OFH132" s="350"/>
      <c r="OFI132" s="350"/>
      <c r="OFJ132" s="350"/>
      <c r="OFK132" s="350"/>
      <c r="OFL132" s="350"/>
      <c r="OFM132" s="350"/>
      <c r="OFN132" s="350"/>
      <c r="OFO132" s="349"/>
      <c r="OFP132" s="350"/>
      <c r="OFQ132" s="350"/>
      <c r="OFR132" s="350"/>
      <c r="OFS132" s="350"/>
      <c r="OFT132" s="350"/>
      <c r="OFU132" s="350"/>
      <c r="OFV132" s="350"/>
      <c r="OFW132" s="350"/>
      <c r="OFX132" s="350"/>
      <c r="OFY132" s="349"/>
      <c r="OFZ132" s="350"/>
      <c r="OGA132" s="350"/>
      <c r="OGB132" s="350"/>
      <c r="OGC132" s="350"/>
      <c r="OGD132" s="350"/>
      <c r="OGE132" s="350"/>
      <c r="OGF132" s="350"/>
      <c r="OGG132" s="350"/>
      <c r="OGH132" s="350"/>
      <c r="OGI132" s="349"/>
      <c r="OGJ132" s="350"/>
      <c r="OGK132" s="350"/>
      <c r="OGL132" s="350"/>
      <c r="OGM132" s="350"/>
      <c r="OGN132" s="350"/>
      <c r="OGO132" s="350"/>
      <c r="OGP132" s="350"/>
      <c r="OGQ132" s="350"/>
      <c r="OGR132" s="350"/>
      <c r="OGS132" s="349"/>
      <c r="OGT132" s="350"/>
      <c r="OGU132" s="350"/>
      <c r="OGV132" s="350"/>
      <c r="OGW132" s="350"/>
      <c r="OGX132" s="350"/>
      <c r="OGY132" s="350"/>
      <c r="OGZ132" s="350"/>
      <c r="OHA132" s="350"/>
      <c r="OHB132" s="350"/>
      <c r="OHC132" s="349"/>
      <c r="OHD132" s="350"/>
      <c r="OHE132" s="350"/>
      <c r="OHF132" s="350"/>
      <c r="OHG132" s="350"/>
      <c r="OHH132" s="350"/>
      <c r="OHI132" s="350"/>
      <c r="OHJ132" s="350"/>
      <c r="OHK132" s="350"/>
      <c r="OHL132" s="350"/>
      <c r="OHM132" s="349"/>
      <c r="OHN132" s="350"/>
      <c r="OHO132" s="350"/>
      <c r="OHP132" s="350"/>
      <c r="OHQ132" s="350"/>
      <c r="OHR132" s="350"/>
      <c r="OHS132" s="350"/>
      <c r="OHT132" s="350"/>
      <c r="OHU132" s="350"/>
      <c r="OHV132" s="350"/>
      <c r="OHW132" s="349"/>
      <c r="OHX132" s="350"/>
      <c r="OHY132" s="350"/>
      <c r="OHZ132" s="350"/>
      <c r="OIA132" s="350"/>
      <c r="OIB132" s="350"/>
      <c r="OIC132" s="350"/>
      <c r="OID132" s="350"/>
      <c r="OIE132" s="350"/>
      <c r="OIF132" s="350"/>
      <c r="OIG132" s="349"/>
      <c r="OIH132" s="350"/>
      <c r="OII132" s="350"/>
      <c r="OIJ132" s="350"/>
      <c r="OIK132" s="350"/>
      <c r="OIL132" s="350"/>
      <c r="OIM132" s="350"/>
      <c r="OIN132" s="350"/>
      <c r="OIO132" s="350"/>
      <c r="OIP132" s="350"/>
      <c r="OIQ132" s="349"/>
      <c r="OIR132" s="350"/>
      <c r="OIS132" s="350"/>
      <c r="OIT132" s="350"/>
      <c r="OIU132" s="350"/>
      <c r="OIV132" s="350"/>
      <c r="OIW132" s="350"/>
      <c r="OIX132" s="350"/>
      <c r="OIY132" s="350"/>
      <c r="OIZ132" s="350"/>
      <c r="OJA132" s="349"/>
      <c r="OJB132" s="350"/>
      <c r="OJC132" s="350"/>
      <c r="OJD132" s="350"/>
      <c r="OJE132" s="350"/>
      <c r="OJF132" s="350"/>
      <c r="OJG132" s="350"/>
      <c r="OJH132" s="350"/>
      <c r="OJI132" s="350"/>
      <c r="OJJ132" s="350"/>
      <c r="OJK132" s="349"/>
      <c r="OJL132" s="350"/>
      <c r="OJM132" s="350"/>
      <c r="OJN132" s="350"/>
      <c r="OJO132" s="350"/>
      <c r="OJP132" s="350"/>
      <c r="OJQ132" s="350"/>
      <c r="OJR132" s="350"/>
      <c r="OJS132" s="350"/>
      <c r="OJT132" s="350"/>
      <c r="OJU132" s="349"/>
      <c r="OJV132" s="350"/>
      <c r="OJW132" s="350"/>
      <c r="OJX132" s="350"/>
      <c r="OJY132" s="350"/>
      <c r="OJZ132" s="350"/>
      <c r="OKA132" s="350"/>
      <c r="OKB132" s="350"/>
      <c r="OKC132" s="350"/>
      <c r="OKD132" s="350"/>
      <c r="OKE132" s="349"/>
      <c r="OKF132" s="350"/>
      <c r="OKG132" s="350"/>
      <c r="OKH132" s="350"/>
      <c r="OKI132" s="350"/>
      <c r="OKJ132" s="350"/>
      <c r="OKK132" s="350"/>
      <c r="OKL132" s="350"/>
      <c r="OKM132" s="350"/>
      <c r="OKN132" s="350"/>
      <c r="OKO132" s="349"/>
      <c r="OKP132" s="350"/>
      <c r="OKQ132" s="350"/>
      <c r="OKR132" s="350"/>
      <c r="OKS132" s="350"/>
      <c r="OKT132" s="350"/>
      <c r="OKU132" s="350"/>
      <c r="OKV132" s="350"/>
      <c r="OKW132" s="350"/>
      <c r="OKX132" s="350"/>
      <c r="OKY132" s="349"/>
      <c r="OKZ132" s="350"/>
      <c r="OLA132" s="350"/>
      <c r="OLB132" s="350"/>
      <c r="OLC132" s="350"/>
      <c r="OLD132" s="350"/>
      <c r="OLE132" s="350"/>
      <c r="OLF132" s="350"/>
      <c r="OLG132" s="350"/>
      <c r="OLH132" s="350"/>
      <c r="OLI132" s="349"/>
      <c r="OLJ132" s="350"/>
      <c r="OLK132" s="350"/>
      <c r="OLL132" s="350"/>
      <c r="OLM132" s="350"/>
      <c r="OLN132" s="350"/>
      <c r="OLO132" s="350"/>
      <c r="OLP132" s="350"/>
      <c r="OLQ132" s="350"/>
      <c r="OLR132" s="350"/>
      <c r="OLS132" s="349"/>
      <c r="OLT132" s="350"/>
      <c r="OLU132" s="350"/>
      <c r="OLV132" s="350"/>
      <c r="OLW132" s="350"/>
      <c r="OLX132" s="350"/>
      <c r="OLY132" s="350"/>
      <c r="OLZ132" s="350"/>
      <c r="OMA132" s="350"/>
      <c r="OMB132" s="350"/>
      <c r="OMC132" s="349"/>
      <c r="OMD132" s="350"/>
      <c r="OME132" s="350"/>
      <c r="OMF132" s="350"/>
      <c r="OMG132" s="350"/>
      <c r="OMH132" s="350"/>
      <c r="OMI132" s="350"/>
      <c r="OMJ132" s="350"/>
      <c r="OMK132" s="350"/>
      <c r="OML132" s="350"/>
      <c r="OMM132" s="349"/>
      <c r="OMN132" s="350"/>
      <c r="OMO132" s="350"/>
      <c r="OMP132" s="350"/>
      <c r="OMQ132" s="350"/>
      <c r="OMR132" s="350"/>
      <c r="OMS132" s="350"/>
      <c r="OMT132" s="350"/>
      <c r="OMU132" s="350"/>
      <c r="OMV132" s="350"/>
      <c r="OMW132" s="349"/>
      <c r="OMX132" s="350"/>
      <c r="OMY132" s="350"/>
      <c r="OMZ132" s="350"/>
      <c r="ONA132" s="350"/>
      <c r="ONB132" s="350"/>
      <c r="ONC132" s="350"/>
      <c r="OND132" s="350"/>
      <c r="ONE132" s="350"/>
      <c r="ONF132" s="350"/>
      <c r="ONG132" s="349"/>
      <c r="ONH132" s="350"/>
      <c r="ONI132" s="350"/>
      <c r="ONJ132" s="350"/>
      <c r="ONK132" s="350"/>
      <c r="ONL132" s="350"/>
      <c r="ONM132" s="350"/>
      <c r="ONN132" s="350"/>
      <c r="ONO132" s="350"/>
      <c r="ONP132" s="350"/>
      <c r="ONQ132" s="349"/>
      <c r="ONR132" s="350"/>
      <c r="ONS132" s="350"/>
      <c r="ONT132" s="350"/>
      <c r="ONU132" s="350"/>
      <c r="ONV132" s="350"/>
      <c r="ONW132" s="350"/>
      <c r="ONX132" s="350"/>
      <c r="ONY132" s="350"/>
      <c r="ONZ132" s="350"/>
      <c r="OOA132" s="349"/>
      <c r="OOB132" s="350"/>
      <c r="OOC132" s="350"/>
      <c r="OOD132" s="350"/>
      <c r="OOE132" s="350"/>
      <c r="OOF132" s="350"/>
      <c r="OOG132" s="350"/>
      <c r="OOH132" s="350"/>
      <c r="OOI132" s="350"/>
      <c r="OOJ132" s="350"/>
      <c r="OOK132" s="349"/>
      <c r="OOL132" s="350"/>
      <c r="OOM132" s="350"/>
      <c r="OON132" s="350"/>
      <c r="OOO132" s="350"/>
      <c r="OOP132" s="350"/>
      <c r="OOQ132" s="350"/>
      <c r="OOR132" s="350"/>
      <c r="OOS132" s="350"/>
      <c r="OOT132" s="350"/>
      <c r="OOU132" s="349"/>
      <c r="OOV132" s="350"/>
      <c r="OOW132" s="350"/>
      <c r="OOX132" s="350"/>
      <c r="OOY132" s="350"/>
      <c r="OOZ132" s="350"/>
      <c r="OPA132" s="350"/>
      <c r="OPB132" s="350"/>
      <c r="OPC132" s="350"/>
      <c r="OPD132" s="350"/>
      <c r="OPE132" s="349"/>
      <c r="OPF132" s="350"/>
      <c r="OPG132" s="350"/>
      <c r="OPH132" s="350"/>
      <c r="OPI132" s="350"/>
      <c r="OPJ132" s="350"/>
      <c r="OPK132" s="350"/>
      <c r="OPL132" s="350"/>
      <c r="OPM132" s="350"/>
      <c r="OPN132" s="350"/>
      <c r="OPO132" s="349"/>
      <c r="OPP132" s="350"/>
      <c r="OPQ132" s="350"/>
      <c r="OPR132" s="350"/>
      <c r="OPS132" s="350"/>
      <c r="OPT132" s="350"/>
      <c r="OPU132" s="350"/>
      <c r="OPV132" s="350"/>
      <c r="OPW132" s="350"/>
      <c r="OPX132" s="350"/>
      <c r="OPY132" s="349"/>
      <c r="OPZ132" s="350"/>
      <c r="OQA132" s="350"/>
      <c r="OQB132" s="350"/>
      <c r="OQC132" s="350"/>
      <c r="OQD132" s="350"/>
      <c r="OQE132" s="350"/>
      <c r="OQF132" s="350"/>
      <c r="OQG132" s="350"/>
      <c r="OQH132" s="350"/>
      <c r="OQI132" s="349"/>
      <c r="OQJ132" s="350"/>
      <c r="OQK132" s="350"/>
      <c r="OQL132" s="350"/>
      <c r="OQM132" s="350"/>
      <c r="OQN132" s="350"/>
      <c r="OQO132" s="350"/>
      <c r="OQP132" s="350"/>
      <c r="OQQ132" s="350"/>
      <c r="OQR132" s="350"/>
      <c r="OQS132" s="349"/>
      <c r="OQT132" s="350"/>
      <c r="OQU132" s="350"/>
      <c r="OQV132" s="350"/>
      <c r="OQW132" s="350"/>
      <c r="OQX132" s="350"/>
      <c r="OQY132" s="350"/>
      <c r="OQZ132" s="350"/>
      <c r="ORA132" s="350"/>
      <c r="ORB132" s="350"/>
      <c r="ORC132" s="349"/>
      <c r="ORD132" s="350"/>
      <c r="ORE132" s="350"/>
      <c r="ORF132" s="350"/>
      <c r="ORG132" s="350"/>
      <c r="ORH132" s="350"/>
      <c r="ORI132" s="350"/>
      <c r="ORJ132" s="350"/>
      <c r="ORK132" s="350"/>
      <c r="ORL132" s="350"/>
      <c r="ORM132" s="349"/>
      <c r="ORN132" s="350"/>
      <c r="ORO132" s="350"/>
      <c r="ORP132" s="350"/>
      <c r="ORQ132" s="350"/>
      <c r="ORR132" s="350"/>
      <c r="ORS132" s="350"/>
      <c r="ORT132" s="350"/>
      <c r="ORU132" s="350"/>
      <c r="ORV132" s="350"/>
      <c r="ORW132" s="349"/>
      <c r="ORX132" s="350"/>
      <c r="ORY132" s="350"/>
      <c r="ORZ132" s="350"/>
      <c r="OSA132" s="350"/>
      <c r="OSB132" s="350"/>
      <c r="OSC132" s="350"/>
      <c r="OSD132" s="350"/>
      <c r="OSE132" s="350"/>
      <c r="OSF132" s="350"/>
      <c r="OSG132" s="349"/>
      <c r="OSH132" s="350"/>
      <c r="OSI132" s="350"/>
      <c r="OSJ132" s="350"/>
      <c r="OSK132" s="350"/>
      <c r="OSL132" s="350"/>
      <c r="OSM132" s="350"/>
      <c r="OSN132" s="350"/>
      <c r="OSO132" s="350"/>
      <c r="OSP132" s="350"/>
      <c r="OSQ132" s="349"/>
      <c r="OSR132" s="350"/>
      <c r="OSS132" s="350"/>
      <c r="OST132" s="350"/>
      <c r="OSU132" s="350"/>
      <c r="OSV132" s="350"/>
      <c r="OSW132" s="350"/>
      <c r="OSX132" s="350"/>
      <c r="OSY132" s="350"/>
      <c r="OSZ132" s="350"/>
      <c r="OTA132" s="349"/>
      <c r="OTB132" s="350"/>
      <c r="OTC132" s="350"/>
      <c r="OTD132" s="350"/>
      <c r="OTE132" s="350"/>
      <c r="OTF132" s="350"/>
      <c r="OTG132" s="350"/>
      <c r="OTH132" s="350"/>
      <c r="OTI132" s="350"/>
      <c r="OTJ132" s="350"/>
      <c r="OTK132" s="349"/>
      <c r="OTL132" s="350"/>
      <c r="OTM132" s="350"/>
      <c r="OTN132" s="350"/>
      <c r="OTO132" s="350"/>
      <c r="OTP132" s="350"/>
      <c r="OTQ132" s="350"/>
      <c r="OTR132" s="350"/>
      <c r="OTS132" s="350"/>
      <c r="OTT132" s="350"/>
      <c r="OTU132" s="349"/>
      <c r="OTV132" s="350"/>
      <c r="OTW132" s="350"/>
      <c r="OTX132" s="350"/>
      <c r="OTY132" s="350"/>
      <c r="OTZ132" s="350"/>
      <c r="OUA132" s="350"/>
      <c r="OUB132" s="350"/>
      <c r="OUC132" s="350"/>
      <c r="OUD132" s="350"/>
      <c r="OUE132" s="349"/>
      <c r="OUF132" s="350"/>
      <c r="OUG132" s="350"/>
      <c r="OUH132" s="350"/>
      <c r="OUI132" s="350"/>
      <c r="OUJ132" s="350"/>
      <c r="OUK132" s="350"/>
      <c r="OUL132" s="350"/>
      <c r="OUM132" s="350"/>
      <c r="OUN132" s="350"/>
      <c r="OUO132" s="349"/>
      <c r="OUP132" s="350"/>
      <c r="OUQ132" s="350"/>
      <c r="OUR132" s="350"/>
      <c r="OUS132" s="350"/>
      <c r="OUT132" s="350"/>
      <c r="OUU132" s="350"/>
      <c r="OUV132" s="350"/>
      <c r="OUW132" s="350"/>
      <c r="OUX132" s="350"/>
      <c r="OUY132" s="349"/>
      <c r="OUZ132" s="350"/>
      <c r="OVA132" s="350"/>
      <c r="OVB132" s="350"/>
      <c r="OVC132" s="350"/>
      <c r="OVD132" s="350"/>
      <c r="OVE132" s="350"/>
      <c r="OVF132" s="350"/>
      <c r="OVG132" s="350"/>
      <c r="OVH132" s="350"/>
      <c r="OVI132" s="349"/>
      <c r="OVJ132" s="350"/>
      <c r="OVK132" s="350"/>
      <c r="OVL132" s="350"/>
      <c r="OVM132" s="350"/>
      <c r="OVN132" s="350"/>
      <c r="OVO132" s="350"/>
      <c r="OVP132" s="350"/>
      <c r="OVQ132" s="350"/>
      <c r="OVR132" s="350"/>
      <c r="OVS132" s="349"/>
      <c r="OVT132" s="350"/>
      <c r="OVU132" s="350"/>
      <c r="OVV132" s="350"/>
      <c r="OVW132" s="350"/>
      <c r="OVX132" s="350"/>
      <c r="OVY132" s="350"/>
      <c r="OVZ132" s="350"/>
      <c r="OWA132" s="350"/>
      <c r="OWB132" s="350"/>
      <c r="OWC132" s="349"/>
      <c r="OWD132" s="350"/>
      <c r="OWE132" s="350"/>
      <c r="OWF132" s="350"/>
      <c r="OWG132" s="350"/>
      <c r="OWH132" s="350"/>
      <c r="OWI132" s="350"/>
      <c r="OWJ132" s="350"/>
      <c r="OWK132" s="350"/>
      <c r="OWL132" s="350"/>
      <c r="OWM132" s="349"/>
      <c r="OWN132" s="350"/>
      <c r="OWO132" s="350"/>
      <c r="OWP132" s="350"/>
      <c r="OWQ132" s="350"/>
      <c r="OWR132" s="350"/>
      <c r="OWS132" s="350"/>
      <c r="OWT132" s="350"/>
      <c r="OWU132" s="350"/>
      <c r="OWV132" s="350"/>
      <c r="OWW132" s="349"/>
      <c r="OWX132" s="350"/>
      <c r="OWY132" s="350"/>
      <c r="OWZ132" s="350"/>
      <c r="OXA132" s="350"/>
      <c r="OXB132" s="350"/>
      <c r="OXC132" s="350"/>
      <c r="OXD132" s="350"/>
      <c r="OXE132" s="350"/>
      <c r="OXF132" s="350"/>
      <c r="OXG132" s="349"/>
      <c r="OXH132" s="350"/>
      <c r="OXI132" s="350"/>
      <c r="OXJ132" s="350"/>
      <c r="OXK132" s="350"/>
      <c r="OXL132" s="350"/>
      <c r="OXM132" s="350"/>
      <c r="OXN132" s="350"/>
      <c r="OXO132" s="350"/>
      <c r="OXP132" s="350"/>
      <c r="OXQ132" s="349"/>
      <c r="OXR132" s="350"/>
      <c r="OXS132" s="350"/>
      <c r="OXT132" s="350"/>
      <c r="OXU132" s="350"/>
      <c r="OXV132" s="350"/>
      <c r="OXW132" s="350"/>
      <c r="OXX132" s="350"/>
      <c r="OXY132" s="350"/>
      <c r="OXZ132" s="350"/>
      <c r="OYA132" s="349"/>
      <c r="OYB132" s="350"/>
      <c r="OYC132" s="350"/>
      <c r="OYD132" s="350"/>
      <c r="OYE132" s="350"/>
      <c r="OYF132" s="350"/>
      <c r="OYG132" s="350"/>
      <c r="OYH132" s="350"/>
      <c r="OYI132" s="350"/>
      <c r="OYJ132" s="350"/>
      <c r="OYK132" s="349"/>
      <c r="OYL132" s="350"/>
      <c r="OYM132" s="350"/>
      <c r="OYN132" s="350"/>
      <c r="OYO132" s="350"/>
      <c r="OYP132" s="350"/>
      <c r="OYQ132" s="350"/>
      <c r="OYR132" s="350"/>
      <c r="OYS132" s="350"/>
      <c r="OYT132" s="350"/>
      <c r="OYU132" s="349"/>
      <c r="OYV132" s="350"/>
      <c r="OYW132" s="350"/>
      <c r="OYX132" s="350"/>
      <c r="OYY132" s="350"/>
      <c r="OYZ132" s="350"/>
      <c r="OZA132" s="350"/>
      <c r="OZB132" s="350"/>
      <c r="OZC132" s="350"/>
      <c r="OZD132" s="350"/>
      <c r="OZE132" s="349"/>
      <c r="OZF132" s="350"/>
      <c r="OZG132" s="350"/>
      <c r="OZH132" s="350"/>
      <c r="OZI132" s="350"/>
      <c r="OZJ132" s="350"/>
      <c r="OZK132" s="350"/>
      <c r="OZL132" s="350"/>
      <c r="OZM132" s="350"/>
      <c r="OZN132" s="350"/>
      <c r="OZO132" s="349"/>
      <c r="OZP132" s="350"/>
      <c r="OZQ132" s="350"/>
      <c r="OZR132" s="350"/>
      <c r="OZS132" s="350"/>
      <c r="OZT132" s="350"/>
      <c r="OZU132" s="350"/>
      <c r="OZV132" s="350"/>
      <c r="OZW132" s="350"/>
      <c r="OZX132" s="350"/>
      <c r="OZY132" s="349"/>
      <c r="OZZ132" s="350"/>
      <c r="PAA132" s="350"/>
      <c r="PAB132" s="350"/>
      <c r="PAC132" s="350"/>
      <c r="PAD132" s="350"/>
      <c r="PAE132" s="350"/>
      <c r="PAF132" s="350"/>
      <c r="PAG132" s="350"/>
      <c r="PAH132" s="350"/>
      <c r="PAI132" s="349"/>
      <c r="PAJ132" s="350"/>
      <c r="PAK132" s="350"/>
      <c r="PAL132" s="350"/>
      <c r="PAM132" s="350"/>
      <c r="PAN132" s="350"/>
      <c r="PAO132" s="350"/>
      <c r="PAP132" s="350"/>
      <c r="PAQ132" s="350"/>
      <c r="PAR132" s="350"/>
      <c r="PAS132" s="349"/>
      <c r="PAT132" s="350"/>
      <c r="PAU132" s="350"/>
      <c r="PAV132" s="350"/>
      <c r="PAW132" s="350"/>
      <c r="PAX132" s="350"/>
      <c r="PAY132" s="350"/>
      <c r="PAZ132" s="350"/>
      <c r="PBA132" s="350"/>
      <c r="PBB132" s="350"/>
      <c r="PBC132" s="349"/>
      <c r="PBD132" s="350"/>
      <c r="PBE132" s="350"/>
      <c r="PBF132" s="350"/>
      <c r="PBG132" s="350"/>
      <c r="PBH132" s="350"/>
      <c r="PBI132" s="350"/>
      <c r="PBJ132" s="350"/>
      <c r="PBK132" s="350"/>
      <c r="PBL132" s="350"/>
      <c r="PBM132" s="349"/>
      <c r="PBN132" s="350"/>
      <c r="PBO132" s="350"/>
      <c r="PBP132" s="350"/>
      <c r="PBQ132" s="350"/>
      <c r="PBR132" s="350"/>
      <c r="PBS132" s="350"/>
      <c r="PBT132" s="350"/>
      <c r="PBU132" s="350"/>
      <c r="PBV132" s="350"/>
      <c r="PBW132" s="349"/>
      <c r="PBX132" s="350"/>
      <c r="PBY132" s="350"/>
      <c r="PBZ132" s="350"/>
      <c r="PCA132" s="350"/>
      <c r="PCB132" s="350"/>
      <c r="PCC132" s="350"/>
      <c r="PCD132" s="350"/>
      <c r="PCE132" s="350"/>
      <c r="PCF132" s="350"/>
      <c r="PCG132" s="349"/>
      <c r="PCH132" s="350"/>
      <c r="PCI132" s="350"/>
      <c r="PCJ132" s="350"/>
      <c r="PCK132" s="350"/>
      <c r="PCL132" s="350"/>
      <c r="PCM132" s="350"/>
      <c r="PCN132" s="350"/>
      <c r="PCO132" s="350"/>
      <c r="PCP132" s="350"/>
      <c r="PCQ132" s="349"/>
      <c r="PCR132" s="350"/>
      <c r="PCS132" s="350"/>
      <c r="PCT132" s="350"/>
      <c r="PCU132" s="350"/>
      <c r="PCV132" s="350"/>
      <c r="PCW132" s="350"/>
      <c r="PCX132" s="350"/>
      <c r="PCY132" s="350"/>
      <c r="PCZ132" s="350"/>
      <c r="PDA132" s="349"/>
      <c r="PDB132" s="350"/>
      <c r="PDC132" s="350"/>
      <c r="PDD132" s="350"/>
      <c r="PDE132" s="350"/>
      <c r="PDF132" s="350"/>
      <c r="PDG132" s="350"/>
      <c r="PDH132" s="350"/>
      <c r="PDI132" s="350"/>
      <c r="PDJ132" s="350"/>
      <c r="PDK132" s="349"/>
      <c r="PDL132" s="350"/>
      <c r="PDM132" s="350"/>
      <c r="PDN132" s="350"/>
      <c r="PDO132" s="350"/>
      <c r="PDP132" s="350"/>
      <c r="PDQ132" s="350"/>
      <c r="PDR132" s="350"/>
      <c r="PDS132" s="350"/>
      <c r="PDT132" s="350"/>
      <c r="PDU132" s="349"/>
      <c r="PDV132" s="350"/>
      <c r="PDW132" s="350"/>
      <c r="PDX132" s="350"/>
      <c r="PDY132" s="350"/>
      <c r="PDZ132" s="350"/>
      <c r="PEA132" s="350"/>
      <c r="PEB132" s="350"/>
      <c r="PEC132" s="350"/>
      <c r="PED132" s="350"/>
      <c r="PEE132" s="349"/>
      <c r="PEF132" s="350"/>
      <c r="PEG132" s="350"/>
      <c r="PEH132" s="350"/>
      <c r="PEI132" s="350"/>
      <c r="PEJ132" s="350"/>
      <c r="PEK132" s="350"/>
      <c r="PEL132" s="350"/>
      <c r="PEM132" s="350"/>
      <c r="PEN132" s="350"/>
      <c r="PEO132" s="349"/>
      <c r="PEP132" s="350"/>
      <c r="PEQ132" s="350"/>
      <c r="PER132" s="350"/>
      <c r="PES132" s="350"/>
      <c r="PET132" s="350"/>
      <c r="PEU132" s="350"/>
      <c r="PEV132" s="350"/>
      <c r="PEW132" s="350"/>
      <c r="PEX132" s="350"/>
      <c r="PEY132" s="349"/>
      <c r="PEZ132" s="350"/>
      <c r="PFA132" s="350"/>
      <c r="PFB132" s="350"/>
      <c r="PFC132" s="350"/>
      <c r="PFD132" s="350"/>
      <c r="PFE132" s="350"/>
      <c r="PFF132" s="350"/>
      <c r="PFG132" s="350"/>
      <c r="PFH132" s="350"/>
      <c r="PFI132" s="349"/>
      <c r="PFJ132" s="350"/>
      <c r="PFK132" s="350"/>
      <c r="PFL132" s="350"/>
      <c r="PFM132" s="350"/>
      <c r="PFN132" s="350"/>
      <c r="PFO132" s="350"/>
      <c r="PFP132" s="350"/>
      <c r="PFQ132" s="350"/>
      <c r="PFR132" s="350"/>
      <c r="PFS132" s="349"/>
      <c r="PFT132" s="350"/>
      <c r="PFU132" s="350"/>
      <c r="PFV132" s="350"/>
      <c r="PFW132" s="350"/>
      <c r="PFX132" s="350"/>
      <c r="PFY132" s="350"/>
      <c r="PFZ132" s="350"/>
      <c r="PGA132" s="350"/>
      <c r="PGB132" s="350"/>
      <c r="PGC132" s="349"/>
      <c r="PGD132" s="350"/>
      <c r="PGE132" s="350"/>
      <c r="PGF132" s="350"/>
      <c r="PGG132" s="350"/>
      <c r="PGH132" s="350"/>
      <c r="PGI132" s="350"/>
      <c r="PGJ132" s="350"/>
      <c r="PGK132" s="350"/>
      <c r="PGL132" s="350"/>
      <c r="PGM132" s="349"/>
      <c r="PGN132" s="350"/>
      <c r="PGO132" s="350"/>
      <c r="PGP132" s="350"/>
      <c r="PGQ132" s="350"/>
      <c r="PGR132" s="350"/>
      <c r="PGS132" s="350"/>
      <c r="PGT132" s="350"/>
      <c r="PGU132" s="350"/>
      <c r="PGV132" s="350"/>
      <c r="PGW132" s="349"/>
      <c r="PGX132" s="350"/>
      <c r="PGY132" s="350"/>
      <c r="PGZ132" s="350"/>
      <c r="PHA132" s="350"/>
      <c r="PHB132" s="350"/>
      <c r="PHC132" s="350"/>
      <c r="PHD132" s="350"/>
      <c r="PHE132" s="350"/>
      <c r="PHF132" s="350"/>
      <c r="PHG132" s="349"/>
      <c r="PHH132" s="350"/>
      <c r="PHI132" s="350"/>
      <c r="PHJ132" s="350"/>
      <c r="PHK132" s="350"/>
      <c r="PHL132" s="350"/>
      <c r="PHM132" s="350"/>
      <c r="PHN132" s="350"/>
      <c r="PHO132" s="350"/>
      <c r="PHP132" s="350"/>
      <c r="PHQ132" s="349"/>
      <c r="PHR132" s="350"/>
      <c r="PHS132" s="350"/>
      <c r="PHT132" s="350"/>
      <c r="PHU132" s="350"/>
      <c r="PHV132" s="350"/>
      <c r="PHW132" s="350"/>
      <c r="PHX132" s="350"/>
      <c r="PHY132" s="350"/>
      <c r="PHZ132" s="350"/>
      <c r="PIA132" s="349"/>
      <c r="PIB132" s="350"/>
      <c r="PIC132" s="350"/>
      <c r="PID132" s="350"/>
      <c r="PIE132" s="350"/>
      <c r="PIF132" s="350"/>
      <c r="PIG132" s="350"/>
      <c r="PIH132" s="350"/>
      <c r="PII132" s="350"/>
      <c r="PIJ132" s="350"/>
      <c r="PIK132" s="349"/>
      <c r="PIL132" s="350"/>
      <c r="PIM132" s="350"/>
      <c r="PIN132" s="350"/>
      <c r="PIO132" s="350"/>
      <c r="PIP132" s="350"/>
      <c r="PIQ132" s="350"/>
      <c r="PIR132" s="350"/>
      <c r="PIS132" s="350"/>
      <c r="PIT132" s="350"/>
      <c r="PIU132" s="349"/>
      <c r="PIV132" s="350"/>
      <c r="PIW132" s="350"/>
      <c r="PIX132" s="350"/>
      <c r="PIY132" s="350"/>
      <c r="PIZ132" s="350"/>
      <c r="PJA132" s="350"/>
      <c r="PJB132" s="350"/>
      <c r="PJC132" s="350"/>
      <c r="PJD132" s="350"/>
      <c r="PJE132" s="349"/>
      <c r="PJF132" s="350"/>
      <c r="PJG132" s="350"/>
      <c r="PJH132" s="350"/>
      <c r="PJI132" s="350"/>
      <c r="PJJ132" s="350"/>
      <c r="PJK132" s="350"/>
      <c r="PJL132" s="350"/>
      <c r="PJM132" s="350"/>
      <c r="PJN132" s="350"/>
      <c r="PJO132" s="349"/>
      <c r="PJP132" s="350"/>
      <c r="PJQ132" s="350"/>
      <c r="PJR132" s="350"/>
      <c r="PJS132" s="350"/>
      <c r="PJT132" s="350"/>
      <c r="PJU132" s="350"/>
      <c r="PJV132" s="350"/>
      <c r="PJW132" s="350"/>
      <c r="PJX132" s="350"/>
      <c r="PJY132" s="349"/>
      <c r="PJZ132" s="350"/>
      <c r="PKA132" s="350"/>
      <c r="PKB132" s="350"/>
      <c r="PKC132" s="350"/>
      <c r="PKD132" s="350"/>
      <c r="PKE132" s="350"/>
      <c r="PKF132" s="350"/>
      <c r="PKG132" s="350"/>
      <c r="PKH132" s="350"/>
      <c r="PKI132" s="349"/>
      <c r="PKJ132" s="350"/>
      <c r="PKK132" s="350"/>
      <c r="PKL132" s="350"/>
      <c r="PKM132" s="350"/>
      <c r="PKN132" s="350"/>
      <c r="PKO132" s="350"/>
      <c r="PKP132" s="350"/>
      <c r="PKQ132" s="350"/>
      <c r="PKR132" s="350"/>
      <c r="PKS132" s="349"/>
      <c r="PKT132" s="350"/>
      <c r="PKU132" s="350"/>
      <c r="PKV132" s="350"/>
      <c r="PKW132" s="350"/>
      <c r="PKX132" s="350"/>
      <c r="PKY132" s="350"/>
      <c r="PKZ132" s="350"/>
      <c r="PLA132" s="350"/>
      <c r="PLB132" s="350"/>
      <c r="PLC132" s="349"/>
      <c r="PLD132" s="350"/>
      <c r="PLE132" s="350"/>
      <c r="PLF132" s="350"/>
      <c r="PLG132" s="350"/>
      <c r="PLH132" s="350"/>
      <c r="PLI132" s="350"/>
      <c r="PLJ132" s="350"/>
      <c r="PLK132" s="350"/>
      <c r="PLL132" s="350"/>
      <c r="PLM132" s="349"/>
      <c r="PLN132" s="350"/>
      <c r="PLO132" s="350"/>
      <c r="PLP132" s="350"/>
      <c r="PLQ132" s="350"/>
      <c r="PLR132" s="350"/>
      <c r="PLS132" s="350"/>
      <c r="PLT132" s="350"/>
      <c r="PLU132" s="350"/>
      <c r="PLV132" s="350"/>
      <c r="PLW132" s="349"/>
      <c r="PLX132" s="350"/>
      <c r="PLY132" s="350"/>
      <c r="PLZ132" s="350"/>
      <c r="PMA132" s="350"/>
      <c r="PMB132" s="350"/>
      <c r="PMC132" s="350"/>
      <c r="PMD132" s="350"/>
      <c r="PME132" s="350"/>
      <c r="PMF132" s="350"/>
      <c r="PMG132" s="349"/>
      <c r="PMH132" s="350"/>
      <c r="PMI132" s="350"/>
      <c r="PMJ132" s="350"/>
      <c r="PMK132" s="350"/>
      <c r="PML132" s="350"/>
      <c r="PMM132" s="350"/>
      <c r="PMN132" s="350"/>
      <c r="PMO132" s="350"/>
      <c r="PMP132" s="350"/>
      <c r="PMQ132" s="349"/>
      <c r="PMR132" s="350"/>
      <c r="PMS132" s="350"/>
      <c r="PMT132" s="350"/>
      <c r="PMU132" s="350"/>
      <c r="PMV132" s="350"/>
      <c r="PMW132" s="350"/>
      <c r="PMX132" s="350"/>
      <c r="PMY132" s="350"/>
      <c r="PMZ132" s="350"/>
      <c r="PNA132" s="349"/>
      <c r="PNB132" s="350"/>
      <c r="PNC132" s="350"/>
      <c r="PND132" s="350"/>
      <c r="PNE132" s="350"/>
      <c r="PNF132" s="350"/>
      <c r="PNG132" s="350"/>
      <c r="PNH132" s="350"/>
      <c r="PNI132" s="350"/>
      <c r="PNJ132" s="350"/>
      <c r="PNK132" s="349"/>
      <c r="PNL132" s="350"/>
      <c r="PNM132" s="350"/>
      <c r="PNN132" s="350"/>
      <c r="PNO132" s="350"/>
      <c r="PNP132" s="350"/>
      <c r="PNQ132" s="350"/>
      <c r="PNR132" s="350"/>
      <c r="PNS132" s="350"/>
      <c r="PNT132" s="350"/>
      <c r="PNU132" s="349"/>
      <c r="PNV132" s="350"/>
      <c r="PNW132" s="350"/>
      <c r="PNX132" s="350"/>
      <c r="PNY132" s="350"/>
      <c r="PNZ132" s="350"/>
      <c r="POA132" s="350"/>
      <c r="POB132" s="350"/>
      <c r="POC132" s="350"/>
      <c r="POD132" s="350"/>
      <c r="POE132" s="349"/>
      <c r="POF132" s="350"/>
      <c r="POG132" s="350"/>
      <c r="POH132" s="350"/>
      <c r="POI132" s="350"/>
      <c r="POJ132" s="350"/>
      <c r="POK132" s="350"/>
      <c r="POL132" s="350"/>
      <c r="POM132" s="350"/>
      <c r="PON132" s="350"/>
      <c r="POO132" s="349"/>
      <c r="POP132" s="350"/>
      <c r="POQ132" s="350"/>
      <c r="POR132" s="350"/>
      <c r="POS132" s="350"/>
      <c r="POT132" s="350"/>
      <c r="POU132" s="350"/>
      <c r="POV132" s="350"/>
      <c r="POW132" s="350"/>
      <c r="POX132" s="350"/>
      <c r="POY132" s="349"/>
      <c r="POZ132" s="350"/>
      <c r="PPA132" s="350"/>
      <c r="PPB132" s="350"/>
      <c r="PPC132" s="350"/>
      <c r="PPD132" s="350"/>
      <c r="PPE132" s="350"/>
      <c r="PPF132" s="350"/>
      <c r="PPG132" s="350"/>
      <c r="PPH132" s="350"/>
      <c r="PPI132" s="349"/>
      <c r="PPJ132" s="350"/>
      <c r="PPK132" s="350"/>
      <c r="PPL132" s="350"/>
      <c r="PPM132" s="350"/>
      <c r="PPN132" s="350"/>
      <c r="PPO132" s="350"/>
      <c r="PPP132" s="350"/>
      <c r="PPQ132" s="350"/>
      <c r="PPR132" s="350"/>
      <c r="PPS132" s="349"/>
      <c r="PPT132" s="350"/>
      <c r="PPU132" s="350"/>
      <c r="PPV132" s="350"/>
      <c r="PPW132" s="350"/>
      <c r="PPX132" s="350"/>
      <c r="PPY132" s="350"/>
      <c r="PPZ132" s="350"/>
      <c r="PQA132" s="350"/>
      <c r="PQB132" s="350"/>
      <c r="PQC132" s="349"/>
      <c r="PQD132" s="350"/>
      <c r="PQE132" s="350"/>
      <c r="PQF132" s="350"/>
      <c r="PQG132" s="350"/>
      <c r="PQH132" s="350"/>
      <c r="PQI132" s="350"/>
      <c r="PQJ132" s="350"/>
      <c r="PQK132" s="350"/>
      <c r="PQL132" s="350"/>
      <c r="PQM132" s="349"/>
      <c r="PQN132" s="350"/>
      <c r="PQO132" s="350"/>
      <c r="PQP132" s="350"/>
      <c r="PQQ132" s="350"/>
      <c r="PQR132" s="350"/>
      <c r="PQS132" s="350"/>
      <c r="PQT132" s="350"/>
      <c r="PQU132" s="350"/>
      <c r="PQV132" s="350"/>
      <c r="PQW132" s="349"/>
      <c r="PQX132" s="350"/>
      <c r="PQY132" s="350"/>
      <c r="PQZ132" s="350"/>
      <c r="PRA132" s="350"/>
      <c r="PRB132" s="350"/>
      <c r="PRC132" s="350"/>
      <c r="PRD132" s="350"/>
      <c r="PRE132" s="350"/>
      <c r="PRF132" s="350"/>
      <c r="PRG132" s="349"/>
      <c r="PRH132" s="350"/>
      <c r="PRI132" s="350"/>
      <c r="PRJ132" s="350"/>
      <c r="PRK132" s="350"/>
      <c r="PRL132" s="350"/>
      <c r="PRM132" s="350"/>
      <c r="PRN132" s="350"/>
      <c r="PRO132" s="350"/>
      <c r="PRP132" s="350"/>
      <c r="PRQ132" s="349"/>
      <c r="PRR132" s="350"/>
      <c r="PRS132" s="350"/>
      <c r="PRT132" s="350"/>
      <c r="PRU132" s="350"/>
      <c r="PRV132" s="350"/>
      <c r="PRW132" s="350"/>
      <c r="PRX132" s="350"/>
      <c r="PRY132" s="350"/>
      <c r="PRZ132" s="350"/>
      <c r="PSA132" s="349"/>
      <c r="PSB132" s="350"/>
      <c r="PSC132" s="350"/>
      <c r="PSD132" s="350"/>
      <c r="PSE132" s="350"/>
      <c r="PSF132" s="350"/>
      <c r="PSG132" s="350"/>
      <c r="PSH132" s="350"/>
      <c r="PSI132" s="350"/>
      <c r="PSJ132" s="350"/>
      <c r="PSK132" s="349"/>
      <c r="PSL132" s="350"/>
      <c r="PSM132" s="350"/>
      <c r="PSN132" s="350"/>
      <c r="PSO132" s="350"/>
      <c r="PSP132" s="350"/>
      <c r="PSQ132" s="350"/>
      <c r="PSR132" s="350"/>
      <c r="PSS132" s="350"/>
      <c r="PST132" s="350"/>
      <c r="PSU132" s="349"/>
      <c r="PSV132" s="350"/>
      <c r="PSW132" s="350"/>
      <c r="PSX132" s="350"/>
      <c r="PSY132" s="350"/>
      <c r="PSZ132" s="350"/>
      <c r="PTA132" s="350"/>
      <c r="PTB132" s="350"/>
      <c r="PTC132" s="350"/>
      <c r="PTD132" s="350"/>
      <c r="PTE132" s="349"/>
      <c r="PTF132" s="350"/>
      <c r="PTG132" s="350"/>
      <c r="PTH132" s="350"/>
      <c r="PTI132" s="350"/>
      <c r="PTJ132" s="350"/>
      <c r="PTK132" s="350"/>
      <c r="PTL132" s="350"/>
      <c r="PTM132" s="350"/>
      <c r="PTN132" s="350"/>
      <c r="PTO132" s="349"/>
      <c r="PTP132" s="350"/>
      <c r="PTQ132" s="350"/>
      <c r="PTR132" s="350"/>
      <c r="PTS132" s="350"/>
      <c r="PTT132" s="350"/>
      <c r="PTU132" s="350"/>
      <c r="PTV132" s="350"/>
      <c r="PTW132" s="350"/>
      <c r="PTX132" s="350"/>
      <c r="PTY132" s="349"/>
      <c r="PTZ132" s="350"/>
      <c r="PUA132" s="350"/>
      <c r="PUB132" s="350"/>
      <c r="PUC132" s="350"/>
      <c r="PUD132" s="350"/>
      <c r="PUE132" s="350"/>
      <c r="PUF132" s="350"/>
      <c r="PUG132" s="350"/>
      <c r="PUH132" s="350"/>
      <c r="PUI132" s="349"/>
      <c r="PUJ132" s="350"/>
      <c r="PUK132" s="350"/>
      <c r="PUL132" s="350"/>
      <c r="PUM132" s="350"/>
      <c r="PUN132" s="350"/>
      <c r="PUO132" s="350"/>
      <c r="PUP132" s="350"/>
      <c r="PUQ132" s="350"/>
      <c r="PUR132" s="350"/>
      <c r="PUS132" s="349"/>
      <c r="PUT132" s="350"/>
      <c r="PUU132" s="350"/>
      <c r="PUV132" s="350"/>
      <c r="PUW132" s="350"/>
      <c r="PUX132" s="350"/>
      <c r="PUY132" s="350"/>
      <c r="PUZ132" s="350"/>
      <c r="PVA132" s="350"/>
      <c r="PVB132" s="350"/>
      <c r="PVC132" s="349"/>
      <c r="PVD132" s="350"/>
      <c r="PVE132" s="350"/>
      <c r="PVF132" s="350"/>
      <c r="PVG132" s="350"/>
      <c r="PVH132" s="350"/>
      <c r="PVI132" s="350"/>
      <c r="PVJ132" s="350"/>
      <c r="PVK132" s="350"/>
      <c r="PVL132" s="350"/>
      <c r="PVM132" s="349"/>
      <c r="PVN132" s="350"/>
      <c r="PVO132" s="350"/>
      <c r="PVP132" s="350"/>
      <c r="PVQ132" s="350"/>
      <c r="PVR132" s="350"/>
      <c r="PVS132" s="350"/>
      <c r="PVT132" s="350"/>
      <c r="PVU132" s="350"/>
      <c r="PVV132" s="350"/>
      <c r="PVW132" s="349"/>
      <c r="PVX132" s="350"/>
      <c r="PVY132" s="350"/>
      <c r="PVZ132" s="350"/>
      <c r="PWA132" s="350"/>
      <c r="PWB132" s="350"/>
      <c r="PWC132" s="350"/>
      <c r="PWD132" s="350"/>
      <c r="PWE132" s="350"/>
      <c r="PWF132" s="350"/>
      <c r="PWG132" s="349"/>
      <c r="PWH132" s="350"/>
      <c r="PWI132" s="350"/>
      <c r="PWJ132" s="350"/>
      <c r="PWK132" s="350"/>
      <c r="PWL132" s="350"/>
      <c r="PWM132" s="350"/>
      <c r="PWN132" s="350"/>
      <c r="PWO132" s="350"/>
      <c r="PWP132" s="350"/>
      <c r="PWQ132" s="349"/>
      <c r="PWR132" s="350"/>
      <c r="PWS132" s="350"/>
      <c r="PWT132" s="350"/>
      <c r="PWU132" s="350"/>
      <c r="PWV132" s="350"/>
      <c r="PWW132" s="350"/>
      <c r="PWX132" s="350"/>
      <c r="PWY132" s="350"/>
      <c r="PWZ132" s="350"/>
      <c r="PXA132" s="349"/>
      <c r="PXB132" s="350"/>
      <c r="PXC132" s="350"/>
      <c r="PXD132" s="350"/>
      <c r="PXE132" s="350"/>
      <c r="PXF132" s="350"/>
      <c r="PXG132" s="350"/>
      <c r="PXH132" s="350"/>
      <c r="PXI132" s="350"/>
      <c r="PXJ132" s="350"/>
      <c r="PXK132" s="349"/>
      <c r="PXL132" s="350"/>
      <c r="PXM132" s="350"/>
      <c r="PXN132" s="350"/>
      <c r="PXO132" s="350"/>
      <c r="PXP132" s="350"/>
      <c r="PXQ132" s="350"/>
      <c r="PXR132" s="350"/>
      <c r="PXS132" s="350"/>
      <c r="PXT132" s="350"/>
      <c r="PXU132" s="349"/>
      <c r="PXV132" s="350"/>
      <c r="PXW132" s="350"/>
      <c r="PXX132" s="350"/>
      <c r="PXY132" s="350"/>
      <c r="PXZ132" s="350"/>
      <c r="PYA132" s="350"/>
      <c r="PYB132" s="350"/>
      <c r="PYC132" s="350"/>
      <c r="PYD132" s="350"/>
      <c r="PYE132" s="349"/>
      <c r="PYF132" s="350"/>
      <c r="PYG132" s="350"/>
      <c r="PYH132" s="350"/>
      <c r="PYI132" s="350"/>
      <c r="PYJ132" s="350"/>
      <c r="PYK132" s="350"/>
      <c r="PYL132" s="350"/>
      <c r="PYM132" s="350"/>
      <c r="PYN132" s="350"/>
      <c r="PYO132" s="349"/>
      <c r="PYP132" s="350"/>
      <c r="PYQ132" s="350"/>
      <c r="PYR132" s="350"/>
      <c r="PYS132" s="350"/>
      <c r="PYT132" s="350"/>
      <c r="PYU132" s="350"/>
      <c r="PYV132" s="350"/>
      <c r="PYW132" s="350"/>
      <c r="PYX132" s="350"/>
      <c r="PYY132" s="349"/>
      <c r="PYZ132" s="350"/>
      <c r="PZA132" s="350"/>
      <c r="PZB132" s="350"/>
      <c r="PZC132" s="350"/>
      <c r="PZD132" s="350"/>
      <c r="PZE132" s="350"/>
      <c r="PZF132" s="350"/>
      <c r="PZG132" s="350"/>
      <c r="PZH132" s="350"/>
      <c r="PZI132" s="349"/>
      <c r="PZJ132" s="350"/>
      <c r="PZK132" s="350"/>
      <c r="PZL132" s="350"/>
      <c r="PZM132" s="350"/>
      <c r="PZN132" s="350"/>
      <c r="PZO132" s="350"/>
      <c r="PZP132" s="350"/>
      <c r="PZQ132" s="350"/>
      <c r="PZR132" s="350"/>
      <c r="PZS132" s="349"/>
      <c r="PZT132" s="350"/>
      <c r="PZU132" s="350"/>
      <c r="PZV132" s="350"/>
      <c r="PZW132" s="350"/>
      <c r="PZX132" s="350"/>
      <c r="PZY132" s="350"/>
      <c r="PZZ132" s="350"/>
      <c r="QAA132" s="350"/>
      <c r="QAB132" s="350"/>
      <c r="QAC132" s="349"/>
      <c r="QAD132" s="350"/>
      <c r="QAE132" s="350"/>
      <c r="QAF132" s="350"/>
      <c r="QAG132" s="350"/>
      <c r="QAH132" s="350"/>
      <c r="QAI132" s="350"/>
      <c r="QAJ132" s="350"/>
      <c r="QAK132" s="350"/>
      <c r="QAL132" s="350"/>
      <c r="QAM132" s="349"/>
      <c r="QAN132" s="350"/>
      <c r="QAO132" s="350"/>
      <c r="QAP132" s="350"/>
      <c r="QAQ132" s="350"/>
      <c r="QAR132" s="350"/>
      <c r="QAS132" s="350"/>
      <c r="QAT132" s="350"/>
      <c r="QAU132" s="350"/>
      <c r="QAV132" s="350"/>
      <c r="QAW132" s="349"/>
      <c r="QAX132" s="350"/>
      <c r="QAY132" s="350"/>
      <c r="QAZ132" s="350"/>
      <c r="QBA132" s="350"/>
      <c r="QBB132" s="350"/>
      <c r="QBC132" s="350"/>
      <c r="QBD132" s="350"/>
      <c r="QBE132" s="350"/>
      <c r="QBF132" s="350"/>
      <c r="QBG132" s="349"/>
      <c r="QBH132" s="350"/>
      <c r="QBI132" s="350"/>
      <c r="QBJ132" s="350"/>
      <c r="QBK132" s="350"/>
      <c r="QBL132" s="350"/>
      <c r="QBM132" s="350"/>
      <c r="QBN132" s="350"/>
      <c r="QBO132" s="350"/>
      <c r="QBP132" s="350"/>
      <c r="QBQ132" s="349"/>
      <c r="QBR132" s="350"/>
      <c r="QBS132" s="350"/>
      <c r="QBT132" s="350"/>
      <c r="QBU132" s="350"/>
      <c r="QBV132" s="350"/>
      <c r="QBW132" s="350"/>
      <c r="QBX132" s="350"/>
      <c r="QBY132" s="350"/>
      <c r="QBZ132" s="350"/>
      <c r="QCA132" s="349"/>
      <c r="QCB132" s="350"/>
      <c r="QCC132" s="350"/>
      <c r="QCD132" s="350"/>
      <c r="QCE132" s="350"/>
      <c r="QCF132" s="350"/>
      <c r="QCG132" s="350"/>
      <c r="QCH132" s="350"/>
      <c r="QCI132" s="350"/>
      <c r="QCJ132" s="350"/>
      <c r="QCK132" s="349"/>
      <c r="QCL132" s="350"/>
      <c r="QCM132" s="350"/>
      <c r="QCN132" s="350"/>
      <c r="QCO132" s="350"/>
      <c r="QCP132" s="350"/>
      <c r="QCQ132" s="350"/>
      <c r="QCR132" s="350"/>
      <c r="QCS132" s="350"/>
      <c r="QCT132" s="350"/>
      <c r="QCU132" s="349"/>
      <c r="QCV132" s="350"/>
      <c r="QCW132" s="350"/>
      <c r="QCX132" s="350"/>
      <c r="QCY132" s="350"/>
      <c r="QCZ132" s="350"/>
      <c r="QDA132" s="350"/>
      <c r="QDB132" s="350"/>
      <c r="QDC132" s="350"/>
      <c r="QDD132" s="350"/>
      <c r="QDE132" s="349"/>
      <c r="QDF132" s="350"/>
      <c r="QDG132" s="350"/>
      <c r="QDH132" s="350"/>
      <c r="QDI132" s="350"/>
      <c r="QDJ132" s="350"/>
      <c r="QDK132" s="350"/>
      <c r="QDL132" s="350"/>
      <c r="QDM132" s="350"/>
      <c r="QDN132" s="350"/>
      <c r="QDO132" s="349"/>
      <c r="QDP132" s="350"/>
      <c r="QDQ132" s="350"/>
      <c r="QDR132" s="350"/>
      <c r="QDS132" s="350"/>
      <c r="QDT132" s="350"/>
      <c r="QDU132" s="350"/>
      <c r="QDV132" s="350"/>
      <c r="QDW132" s="350"/>
      <c r="QDX132" s="350"/>
      <c r="QDY132" s="349"/>
      <c r="QDZ132" s="350"/>
      <c r="QEA132" s="350"/>
      <c r="QEB132" s="350"/>
      <c r="QEC132" s="350"/>
      <c r="QED132" s="350"/>
      <c r="QEE132" s="350"/>
      <c r="QEF132" s="350"/>
      <c r="QEG132" s="350"/>
      <c r="QEH132" s="350"/>
      <c r="QEI132" s="349"/>
      <c r="QEJ132" s="350"/>
      <c r="QEK132" s="350"/>
      <c r="QEL132" s="350"/>
      <c r="QEM132" s="350"/>
      <c r="QEN132" s="350"/>
      <c r="QEO132" s="350"/>
      <c r="QEP132" s="350"/>
      <c r="QEQ132" s="350"/>
      <c r="QER132" s="350"/>
      <c r="QES132" s="349"/>
      <c r="QET132" s="350"/>
      <c r="QEU132" s="350"/>
      <c r="QEV132" s="350"/>
      <c r="QEW132" s="350"/>
      <c r="QEX132" s="350"/>
      <c r="QEY132" s="350"/>
      <c r="QEZ132" s="350"/>
      <c r="QFA132" s="350"/>
      <c r="QFB132" s="350"/>
      <c r="QFC132" s="349"/>
      <c r="QFD132" s="350"/>
      <c r="QFE132" s="350"/>
      <c r="QFF132" s="350"/>
      <c r="QFG132" s="350"/>
      <c r="QFH132" s="350"/>
      <c r="QFI132" s="350"/>
      <c r="QFJ132" s="350"/>
      <c r="QFK132" s="350"/>
      <c r="QFL132" s="350"/>
      <c r="QFM132" s="349"/>
      <c r="QFN132" s="350"/>
      <c r="QFO132" s="350"/>
      <c r="QFP132" s="350"/>
      <c r="QFQ132" s="350"/>
      <c r="QFR132" s="350"/>
      <c r="QFS132" s="350"/>
      <c r="QFT132" s="350"/>
      <c r="QFU132" s="350"/>
      <c r="QFV132" s="350"/>
      <c r="QFW132" s="349"/>
      <c r="QFX132" s="350"/>
      <c r="QFY132" s="350"/>
      <c r="QFZ132" s="350"/>
      <c r="QGA132" s="350"/>
      <c r="QGB132" s="350"/>
      <c r="QGC132" s="350"/>
      <c r="QGD132" s="350"/>
      <c r="QGE132" s="350"/>
      <c r="QGF132" s="350"/>
      <c r="QGG132" s="349"/>
      <c r="QGH132" s="350"/>
      <c r="QGI132" s="350"/>
      <c r="QGJ132" s="350"/>
      <c r="QGK132" s="350"/>
      <c r="QGL132" s="350"/>
      <c r="QGM132" s="350"/>
      <c r="QGN132" s="350"/>
      <c r="QGO132" s="350"/>
      <c r="QGP132" s="350"/>
      <c r="QGQ132" s="349"/>
      <c r="QGR132" s="350"/>
      <c r="QGS132" s="350"/>
      <c r="QGT132" s="350"/>
      <c r="QGU132" s="350"/>
      <c r="QGV132" s="350"/>
      <c r="QGW132" s="350"/>
      <c r="QGX132" s="350"/>
      <c r="QGY132" s="350"/>
      <c r="QGZ132" s="350"/>
      <c r="QHA132" s="349"/>
      <c r="QHB132" s="350"/>
      <c r="QHC132" s="350"/>
      <c r="QHD132" s="350"/>
      <c r="QHE132" s="350"/>
      <c r="QHF132" s="350"/>
      <c r="QHG132" s="350"/>
      <c r="QHH132" s="350"/>
      <c r="QHI132" s="350"/>
      <c r="QHJ132" s="350"/>
      <c r="QHK132" s="349"/>
      <c r="QHL132" s="350"/>
      <c r="QHM132" s="350"/>
      <c r="QHN132" s="350"/>
      <c r="QHO132" s="350"/>
      <c r="QHP132" s="350"/>
      <c r="QHQ132" s="350"/>
      <c r="QHR132" s="350"/>
      <c r="QHS132" s="350"/>
      <c r="QHT132" s="350"/>
      <c r="QHU132" s="349"/>
      <c r="QHV132" s="350"/>
      <c r="QHW132" s="350"/>
      <c r="QHX132" s="350"/>
      <c r="QHY132" s="350"/>
      <c r="QHZ132" s="350"/>
      <c r="QIA132" s="350"/>
      <c r="QIB132" s="350"/>
      <c r="QIC132" s="350"/>
      <c r="QID132" s="350"/>
      <c r="QIE132" s="349"/>
      <c r="QIF132" s="350"/>
      <c r="QIG132" s="350"/>
      <c r="QIH132" s="350"/>
      <c r="QII132" s="350"/>
      <c r="QIJ132" s="350"/>
      <c r="QIK132" s="350"/>
      <c r="QIL132" s="350"/>
      <c r="QIM132" s="350"/>
      <c r="QIN132" s="350"/>
      <c r="QIO132" s="349"/>
      <c r="QIP132" s="350"/>
      <c r="QIQ132" s="350"/>
      <c r="QIR132" s="350"/>
      <c r="QIS132" s="350"/>
      <c r="QIT132" s="350"/>
      <c r="QIU132" s="350"/>
      <c r="QIV132" s="350"/>
      <c r="QIW132" s="350"/>
      <c r="QIX132" s="350"/>
      <c r="QIY132" s="349"/>
      <c r="QIZ132" s="350"/>
      <c r="QJA132" s="350"/>
      <c r="QJB132" s="350"/>
      <c r="QJC132" s="350"/>
      <c r="QJD132" s="350"/>
      <c r="QJE132" s="350"/>
      <c r="QJF132" s="350"/>
      <c r="QJG132" s="350"/>
      <c r="QJH132" s="350"/>
      <c r="QJI132" s="349"/>
      <c r="QJJ132" s="350"/>
      <c r="QJK132" s="350"/>
      <c r="QJL132" s="350"/>
      <c r="QJM132" s="350"/>
      <c r="QJN132" s="350"/>
      <c r="QJO132" s="350"/>
      <c r="QJP132" s="350"/>
      <c r="QJQ132" s="350"/>
      <c r="QJR132" s="350"/>
      <c r="QJS132" s="349"/>
      <c r="QJT132" s="350"/>
      <c r="QJU132" s="350"/>
      <c r="QJV132" s="350"/>
      <c r="QJW132" s="350"/>
      <c r="QJX132" s="350"/>
      <c r="QJY132" s="350"/>
      <c r="QJZ132" s="350"/>
      <c r="QKA132" s="350"/>
      <c r="QKB132" s="350"/>
      <c r="QKC132" s="349"/>
      <c r="QKD132" s="350"/>
      <c r="QKE132" s="350"/>
      <c r="QKF132" s="350"/>
      <c r="QKG132" s="350"/>
      <c r="QKH132" s="350"/>
      <c r="QKI132" s="350"/>
      <c r="QKJ132" s="350"/>
      <c r="QKK132" s="350"/>
      <c r="QKL132" s="350"/>
      <c r="QKM132" s="349"/>
      <c r="QKN132" s="350"/>
      <c r="QKO132" s="350"/>
      <c r="QKP132" s="350"/>
      <c r="QKQ132" s="350"/>
      <c r="QKR132" s="350"/>
      <c r="QKS132" s="350"/>
      <c r="QKT132" s="350"/>
      <c r="QKU132" s="350"/>
      <c r="QKV132" s="350"/>
      <c r="QKW132" s="349"/>
      <c r="QKX132" s="350"/>
      <c r="QKY132" s="350"/>
      <c r="QKZ132" s="350"/>
      <c r="QLA132" s="350"/>
      <c r="QLB132" s="350"/>
      <c r="QLC132" s="350"/>
      <c r="QLD132" s="350"/>
      <c r="QLE132" s="350"/>
      <c r="QLF132" s="350"/>
      <c r="QLG132" s="349"/>
      <c r="QLH132" s="350"/>
      <c r="QLI132" s="350"/>
      <c r="QLJ132" s="350"/>
      <c r="QLK132" s="350"/>
      <c r="QLL132" s="350"/>
      <c r="QLM132" s="350"/>
      <c r="QLN132" s="350"/>
      <c r="QLO132" s="350"/>
      <c r="QLP132" s="350"/>
      <c r="QLQ132" s="349"/>
      <c r="QLR132" s="350"/>
      <c r="QLS132" s="350"/>
      <c r="QLT132" s="350"/>
      <c r="QLU132" s="350"/>
      <c r="QLV132" s="350"/>
      <c r="QLW132" s="350"/>
      <c r="QLX132" s="350"/>
      <c r="QLY132" s="350"/>
      <c r="QLZ132" s="350"/>
      <c r="QMA132" s="349"/>
      <c r="QMB132" s="350"/>
      <c r="QMC132" s="350"/>
      <c r="QMD132" s="350"/>
      <c r="QME132" s="350"/>
      <c r="QMF132" s="350"/>
      <c r="QMG132" s="350"/>
      <c r="QMH132" s="350"/>
      <c r="QMI132" s="350"/>
      <c r="QMJ132" s="350"/>
      <c r="QMK132" s="349"/>
      <c r="QML132" s="350"/>
      <c r="QMM132" s="350"/>
      <c r="QMN132" s="350"/>
      <c r="QMO132" s="350"/>
      <c r="QMP132" s="350"/>
      <c r="QMQ132" s="350"/>
      <c r="QMR132" s="350"/>
      <c r="QMS132" s="350"/>
      <c r="QMT132" s="350"/>
      <c r="QMU132" s="349"/>
      <c r="QMV132" s="350"/>
      <c r="QMW132" s="350"/>
      <c r="QMX132" s="350"/>
      <c r="QMY132" s="350"/>
      <c r="QMZ132" s="350"/>
      <c r="QNA132" s="350"/>
      <c r="QNB132" s="350"/>
      <c r="QNC132" s="350"/>
      <c r="QND132" s="350"/>
      <c r="QNE132" s="349"/>
      <c r="QNF132" s="350"/>
      <c r="QNG132" s="350"/>
      <c r="QNH132" s="350"/>
      <c r="QNI132" s="350"/>
      <c r="QNJ132" s="350"/>
      <c r="QNK132" s="350"/>
      <c r="QNL132" s="350"/>
      <c r="QNM132" s="350"/>
      <c r="QNN132" s="350"/>
      <c r="QNO132" s="349"/>
      <c r="QNP132" s="350"/>
      <c r="QNQ132" s="350"/>
      <c r="QNR132" s="350"/>
      <c r="QNS132" s="350"/>
      <c r="QNT132" s="350"/>
      <c r="QNU132" s="350"/>
      <c r="QNV132" s="350"/>
      <c r="QNW132" s="350"/>
      <c r="QNX132" s="350"/>
      <c r="QNY132" s="349"/>
      <c r="QNZ132" s="350"/>
      <c r="QOA132" s="350"/>
      <c r="QOB132" s="350"/>
      <c r="QOC132" s="350"/>
      <c r="QOD132" s="350"/>
      <c r="QOE132" s="350"/>
      <c r="QOF132" s="350"/>
      <c r="QOG132" s="350"/>
      <c r="QOH132" s="350"/>
      <c r="QOI132" s="349"/>
      <c r="QOJ132" s="350"/>
      <c r="QOK132" s="350"/>
      <c r="QOL132" s="350"/>
      <c r="QOM132" s="350"/>
      <c r="QON132" s="350"/>
      <c r="QOO132" s="350"/>
      <c r="QOP132" s="350"/>
      <c r="QOQ132" s="350"/>
      <c r="QOR132" s="350"/>
      <c r="QOS132" s="349"/>
      <c r="QOT132" s="350"/>
      <c r="QOU132" s="350"/>
      <c r="QOV132" s="350"/>
      <c r="QOW132" s="350"/>
      <c r="QOX132" s="350"/>
      <c r="QOY132" s="350"/>
      <c r="QOZ132" s="350"/>
      <c r="QPA132" s="350"/>
      <c r="QPB132" s="350"/>
      <c r="QPC132" s="349"/>
      <c r="QPD132" s="350"/>
      <c r="QPE132" s="350"/>
      <c r="QPF132" s="350"/>
      <c r="QPG132" s="350"/>
      <c r="QPH132" s="350"/>
      <c r="QPI132" s="350"/>
      <c r="QPJ132" s="350"/>
      <c r="QPK132" s="350"/>
      <c r="QPL132" s="350"/>
      <c r="QPM132" s="349"/>
      <c r="QPN132" s="350"/>
      <c r="QPO132" s="350"/>
      <c r="QPP132" s="350"/>
      <c r="QPQ132" s="350"/>
      <c r="QPR132" s="350"/>
      <c r="QPS132" s="350"/>
      <c r="QPT132" s="350"/>
      <c r="QPU132" s="350"/>
      <c r="QPV132" s="350"/>
      <c r="QPW132" s="349"/>
      <c r="QPX132" s="350"/>
      <c r="QPY132" s="350"/>
      <c r="QPZ132" s="350"/>
      <c r="QQA132" s="350"/>
      <c r="QQB132" s="350"/>
      <c r="QQC132" s="350"/>
      <c r="QQD132" s="350"/>
      <c r="QQE132" s="350"/>
      <c r="QQF132" s="350"/>
      <c r="QQG132" s="349"/>
      <c r="QQH132" s="350"/>
      <c r="QQI132" s="350"/>
      <c r="QQJ132" s="350"/>
      <c r="QQK132" s="350"/>
      <c r="QQL132" s="350"/>
      <c r="QQM132" s="350"/>
      <c r="QQN132" s="350"/>
      <c r="QQO132" s="350"/>
      <c r="QQP132" s="350"/>
      <c r="QQQ132" s="349"/>
      <c r="QQR132" s="350"/>
      <c r="QQS132" s="350"/>
      <c r="QQT132" s="350"/>
      <c r="QQU132" s="350"/>
      <c r="QQV132" s="350"/>
      <c r="QQW132" s="350"/>
      <c r="QQX132" s="350"/>
      <c r="QQY132" s="350"/>
      <c r="QQZ132" s="350"/>
      <c r="QRA132" s="349"/>
      <c r="QRB132" s="350"/>
      <c r="QRC132" s="350"/>
      <c r="QRD132" s="350"/>
      <c r="QRE132" s="350"/>
      <c r="QRF132" s="350"/>
      <c r="QRG132" s="350"/>
      <c r="QRH132" s="350"/>
      <c r="QRI132" s="350"/>
      <c r="QRJ132" s="350"/>
      <c r="QRK132" s="349"/>
      <c r="QRL132" s="350"/>
      <c r="QRM132" s="350"/>
      <c r="QRN132" s="350"/>
      <c r="QRO132" s="350"/>
      <c r="QRP132" s="350"/>
      <c r="QRQ132" s="350"/>
      <c r="QRR132" s="350"/>
      <c r="QRS132" s="350"/>
      <c r="QRT132" s="350"/>
      <c r="QRU132" s="349"/>
      <c r="QRV132" s="350"/>
      <c r="QRW132" s="350"/>
      <c r="QRX132" s="350"/>
      <c r="QRY132" s="350"/>
      <c r="QRZ132" s="350"/>
      <c r="QSA132" s="350"/>
      <c r="QSB132" s="350"/>
      <c r="QSC132" s="350"/>
      <c r="QSD132" s="350"/>
      <c r="QSE132" s="349"/>
      <c r="QSF132" s="350"/>
      <c r="QSG132" s="350"/>
      <c r="QSH132" s="350"/>
      <c r="QSI132" s="350"/>
      <c r="QSJ132" s="350"/>
      <c r="QSK132" s="350"/>
      <c r="QSL132" s="350"/>
      <c r="QSM132" s="350"/>
      <c r="QSN132" s="350"/>
      <c r="QSO132" s="349"/>
      <c r="QSP132" s="350"/>
      <c r="QSQ132" s="350"/>
      <c r="QSR132" s="350"/>
      <c r="QSS132" s="350"/>
      <c r="QST132" s="350"/>
      <c r="QSU132" s="350"/>
      <c r="QSV132" s="350"/>
      <c r="QSW132" s="350"/>
      <c r="QSX132" s="350"/>
      <c r="QSY132" s="349"/>
      <c r="QSZ132" s="350"/>
      <c r="QTA132" s="350"/>
      <c r="QTB132" s="350"/>
      <c r="QTC132" s="350"/>
      <c r="QTD132" s="350"/>
      <c r="QTE132" s="350"/>
      <c r="QTF132" s="350"/>
      <c r="QTG132" s="350"/>
      <c r="QTH132" s="350"/>
      <c r="QTI132" s="349"/>
      <c r="QTJ132" s="350"/>
      <c r="QTK132" s="350"/>
      <c r="QTL132" s="350"/>
      <c r="QTM132" s="350"/>
      <c r="QTN132" s="350"/>
      <c r="QTO132" s="350"/>
      <c r="QTP132" s="350"/>
      <c r="QTQ132" s="350"/>
      <c r="QTR132" s="350"/>
      <c r="QTS132" s="349"/>
      <c r="QTT132" s="350"/>
      <c r="QTU132" s="350"/>
      <c r="QTV132" s="350"/>
      <c r="QTW132" s="350"/>
      <c r="QTX132" s="350"/>
      <c r="QTY132" s="350"/>
      <c r="QTZ132" s="350"/>
      <c r="QUA132" s="350"/>
      <c r="QUB132" s="350"/>
      <c r="QUC132" s="349"/>
      <c r="QUD132" s="350"/>
      <c r="QUE132" s="350"/>
      <c r="QUF132" s="350"/>
      <c r="QUG132" s="350"/>
      <c r="QUH132" s="350"/>
      <c r="QUI132" s="350"/>
      <c r="QUJ132" s="350"/>
      <c r="QUK132" s="350"/>
      <c r="QUL132" s="350"/>
      <c r="QUM132" s="349"/>
      <c r="QUN132" s="350"/>
      <c r="QUO132" s="350"/>
      <c r="QUP132" s="350"/>
      <c r="QUQ132" s="350"/>
      <c r="QUR132" s="350"/>
      <c r="QUS132" s="350"/>
      <c r="QUT132" s="350"/>
      <c r="QUU132" s="350"/>
      <c r="QUV132" s="350"/>
      <c r="QUW132" s="349"/>
      <c r="QUX132" s="350"/>
      <c r="QUY132" s="350"/>
      <c r="QUZ132" s="350"/>
      <c r="QVA132" s="350"/>
      <c r="QVB132" s="350"/>
      <c r="QVC132" s="350"/>
      <c r="QVD132" s="350"/>
      <c r="QVE132" s="350"/>
      <c r="QVF132" s="350"/>
      <c r="QVG132" s="349"/>
      <c r="QVH132" s="350"/>
      <c r="QVI132" s="350"/>
      <c r="QVJ132" s="350"/>
      <c r="QVK132" s="350"/>
      <c r="QVL132" s="350"/>
      <c r="QVM132" s="350"/>
      <c r="QVN132" s="350"/>
      <c r="QVO132" s="350"/>
      <c r="QVP132" s="350"/>
      <c r="QVQ132" s="349"/>
      <c r="QVR132" s="350"/>
      <c r="QVS132" s="350"/>
      <c r="QVT132" s="350"/>
      <c r="QVU132" s="350"/>
      <c r="QVV132" s="350"/>
      <c r="QVW132" s="350"/>
      <c r="QVX132" s="350"/>
      <c r="QVY132" s="350"/>
      <c r="QVZ132" s="350"/>
      <c r="QWA132" s="349"/>
      <c r="QWB132" s="350"/>
      <c r="QWC132" s="350"/>
      <c r="QWD132" s="350"/>
      <c r="QWE132" s="350"/>
      <c r="QWF132" s="350"/>
      <c r="QWG132" s="350"/>
      <c r="QWH132" s="350"/>
      <c r="QWI132" s="350"/>
      <c r="QWJ132" s="350"/>
      <c r="QWK132" s="349"/>
      <c r="QWL132" s="350"/>
      <c r="QWM132" s="350"/>
      <c r="QWN132" s="350"/>
      <c r="QWO132" s="350"/>
      <c r="QWP132" s="350"/>
      <c r="QWQ132" s="350"/>
      <c r="QWR132" s="350"/>
      <c r="QWS132" s="350"/>
      <c r="QWT132" s="350"/>
      <c r="QWU132" s="349"/>
      <c r="QWV132" s="350"/>
      <c r="QWW132" s="350"/>
      <c r="QWX132" s="350"/>
      <c r="QWY132" s="350"/>
      <c r="QWZ132" s="350"/>
      <c r="QXA132" s="350"/>
      <c r="QXB132" s="350"/>
      <c r="QXC132" s="350"/>
      <c r="QXD132" s="350"/>
      <c r="QXE132" s="349"/>
      <c r="QXF132" s="350"/>
      <c r="QXG132" s="350"/>
      <c r="QXH132" s="350"/>
      <c r="QXI132" s="350"/>
      <c r="QXJ132" s="350"/>
      <c r="QXK132" s="350"/>
      <c r="QXL132" s="350"/>
      <c r="QXM132" s="350"/>
      <c r="QXN132" s="350"/>
      <c r="QXO132" s="349"/>
      <c r="QXP132" s="350"/>
      <c r="QXQ132" s="350"/>
      <c r="QXR132" s="350"/>
      <c r="QXS132" s="350"/>
      <c r="QXT132" s="350"/>
      <c r="QXU132" s="350"/>
      <c r="QXV132" s="350"/>
      <c r="QXW132" s="350"/>
      <c r="QXX132" s="350"/>
      <c r="QXY132" s="349"/>
      <c r="QXZ132" s="350"/>
      <c r="QYA132" s="350"/>
      <c r="QYB132" s="350"/>
      <c r="QYC132" s="350"/>
      <c r="QYD132" s="350"/>
      <c r="QYE132" s="350"/>
      <c r="QYF132" s="350"/>
      <c r="QYG132" s="350"/>
      <c r="QYH132" s="350"/>
      <c r="QYI132" s="349"/>
      <c r="QYJ132" s="350"/>
      <c r="QYK132" s="350"/>
      <c r="QYL132" s="350"/>
      <c r="QYM132" s="350"/>
      <c r="QYN132" s="350"/>
      <c r="QYO132" s="350"/>
      <c r="QYP132" s="350"/>
      <c r="QYQ132" s="350"/>
      <c r="QYR132" s="350"/>
      <c r="QYS132" s="349"/>
      <c r="QYT132" s="350"/>
      <c r="QYU132" s="350"/>
      <c r="QYV132" s="350"/>
      <c r="QYW132" s="350"/>
      <c r="QYX132" s="350"/>
      <c r="QYY132" s="350"/>
      <c r="QYZ132" s="350"/>
      <c r="QZA132" s="350"/>
      <c r="QZB132" s="350"/>
      <c r="QZC132" s="349"/>
      <c r="QZD132" s="350"/>
      <c r="QZE132" s="350"/>
      <c r="QZF132" s="350"/>
      <c r="QZG132" s="350"/>
      <c r="QZH132" s="350"/>
      <c r="QZI132" s="350"/>
      <c r="QZJ132" s="350"/>
      <c r="QZK132" s="350"/>
      <c r="QZL132" s="350"/>
      <c r="QZM132" s="349"/>
      <c r="QZN132" s="350"/>
      <c r="QZO132" s="350"/>
      <c r="QZP132" s="350"/>
      <c r="QZQ132" s="350"/>
      <c r="QZR132" s="350"/>
      <c r="QZS132" s="350"/>
      <c r="QZT132" s="350"/>
      <c r="QZU132" s="350"/>
      <c r="QZV132" s="350"/>
      <c r="QZW132" s="349"/>
      <c r="QZX132" s="350"/>
      <c r="QZY132" s="350"/>
      <c r="QZZ132" s="350"/>
      <c r="RAA132" s="350"/>
      <c r="RAB132" s="350"/>
      <c r="RAC132" s="350"/>
      <c r="RAD132" s="350"/>
      <c r="RAE132" s="350"/>
      <c r="RAF132" s="350"/>
      <c r="RAG132" s="349"/>
      <c r="RAH132" s="350"/>
      <c r="RAI132" s="350"/>
      <c r="RAJ132" s="350"/>
      <c r="RAK132" s="350"/>
      <c r="RAL132" s="350"/>
      <c r="RAM132" s="350"/>
      <c r="RAN132" s="350"/>
      <c r="RAO132" s="350"/>
      <c r="RAP132" s="350"/>
      <c r="RAQ132" s="349"/>
      <c r="RAR132" s="350"/>
      <c r="RAS132" s="350"/>
      <c r="RAT132" s="350"/>
      <c r="RAU132" s="350"/>
      <c r="RAV132" s="350"/>
      <c r="RAW132" s="350"/>
      <c r="RAX132" s="350"/>
      <c r="RAY132" s="350"/>
      <c r="RAZ132" s="350"/>
      <c r="RBA132" s="349"/>
      <c r="RBB132" s="350"/>
      <c r="RBC132" s="350"/>
      <c r="RBD132" s="350"/>
      <c r="RBE132" s="350"/>
      <c r="RBF132" s="350"/>
      <c r="RBG132" s="350"/>
      <c r="RBH132" s="350"/>
      <c r="RBI132" s="350"/>
      <c r="RBJ132" s="350"/>
      <c r="RBK132" s="349"/>
      <c r="RBL132" s="350"/>
      <c r="RBM132" s="350"/>
      <c r="RBN132" s="350"/>
      <c r="RBO132" s="350"/>
      <c r="RBP132" s="350"/>
      <c r="RBQ132" s="350"/>
      <c r="RBR132" s="350"/>
      <c r="RBS132" s="350"/>
      <c r="RBT132" s="350"/>
      <c r="RBU132" s="349"/>
      <c r="RBV132" s="350"/>
      <c r="RBW132" s="350"/>
      <c r="RBX132" s="350"/>
      <c r="RBY132" s="350"/>
      <c r="RBZ132" s="350"/>
      <c r="RCA132" s="350"/>
      <c r="RCB132" s="350"/>
      <c r="RCC132" s="350"/>
      <c r="RCD132" s="350"/>
      <c r="RCE132" s="349"/>
      <c r="RCF132" s="350"/>
      <c r="RCG132" s="350"/>
      <c r="RCH132" s="350"/>
      <c r="RCI132" s="350"/>
      <c r="RCJ132" s="350"/>
      <c r="RCK132" s="350"/>
      <c r="RCL132" s="350"/>
      <c r="RCM132" s="350"/>
      <c r="RCN132" s="350"/>
      <c r="RCO132" s="349"/>
      <c r="RCP132" s="350"/>
      <c r="RCQ132" s="350"/>
      <c r="RCR132" s="350"/>
      <c r="RCS132" s="350"/>
      <c r="RCT132" s="350"/>
      <c r="RCU132" s="350"/>
      <c r="RCV132" s="350"/>
      <c r="RCW132" s="350"/>
      <c r="RCX132" s="350"/>
      <c r="RCY132" s="349"/>
      <c r="RCZ132" s="350"/>
      <c r="RDA132" s="350"/>
      <c r="RDB132" s="350"/>
      <c r="RDC132" s="350"/>
      <c r="RDD132" s="350"/>
      <c r="RDE132" s="350"/>
      <c r="RDF132" s="350"/>
      <c r="RDG132" s="350"/>
      <c r="RDH132" s="350"/>
      <c r="RDI132" s="349"/>
      <c r="RDJ132" s="350"/>
      <c r="RDK132" s="350"/>
      <c r="RDL132" s="350"/>
      <c r="RDM132" s="350"/>
      <c r="RDN132" s="350"/>
      <c r="RDO132" s="350"/>
      <c r="RDP132" s="350"/>
      <c r="RDQ132" s="350"/>
      <c r="RDR132" s="350"/>
      <c r="RDS132" s="349"/>
      <c r="RDT132" s="350"/>
      <c r="RDU132" s="350"/>
      <c r="RDV132" s="350"/>
      <c r="RDW132" s="350"/>
      <c r="RDX132" s="350"/>
      <c r="RDY132" s="350"/>
      <c r="RDZ132" s="350"/>
      <c r="REA132" s="350"/>
      <c r="REB132" s="350"/>
      <c r="REC132" s="349"/>
      <c r="RED132" s="350"/>
      <c r="REE132" s="350"/>
      <c r="REF132" s="350"/>
      <c r="REG132" s="350"/>
      <c r="REH132" s="350"/>
      <c r="REI132" s="350"/>
      <c r="REJ132" s="350"/>
      <c r="REK132" s="350"/>
      <c r="REL132" s="350"/>
      <c r="REM132" s="349"/>
      <c r="REN132" s="350"/>
      <c r="REO132" s="350"/>
      <c r="REP132" s="350"/>
      <c r="REQ132" s="350"/>
      <c r="RER132" s="350"/>
      <c r="RES132" s="350"/>
      <c r="RET132" s="350"/>
      <c r="REU132" s="350"/>
      <c r="REV132" s="350"/>
      <c r="REW132" s="349"/>
      <c r="REX132" s="350"/>
      <c r="REY132" s="350"/>
      <c r="REZ132" s="350"/>
      <c r="RFA132" s="350"/>
      <c r="RFB132" s="350"/>
      <c r="RFC132" s="350"/>
      <c r="RFD132" s="350"/>
      <c r="RFE132" s="350"/>
      <c r="RFF132" s="350"/>
      <c r="RFG132" s="349"/>
      <c r="RFH132" s="350"/>
      <c r="RFI132" s="350"/>
      <c r="RFJ132" s="350"/>
      <c r="RFK132" s="350"/>
      <c r="RFL132" s="350"/>
      <c r="RFM132" s="350"/>
      <c r="RFN132" s="350"/>
      <c r="RFO132" s="350"/>
      <c r="RFP132" s="350"/>
      <c r="RFQ132" s="349"/>
      <c r="RFR132" s="350"/>
      <c r="RFS132" s="350"/>
      <c r="RFT132" s="350"/>
      <c r="RFU132" s="350"/>
      <c r="RFV132" s="350"/>
      <c r="RFW132" s="350"/>
      <c r="RFX132" s="350"/>
      <c r="RFY132" s="350"/>
      <c r="RFZ132" s="350"/>
      <c r="RGA132" s="349"/>
      <c r="RGB132" s="350"/>
      <c r="RGC132" s="350"/>
      <c r="RGD132" s="350"/>
      <c r="RGE132" s="350"/>
      <c r="RGF132" s="350"/>
      <c r="RGG132" s="350"/>
      <c r="RGH132" s="350"/>
      <c r="RGI132" s="350"/>
      <c r="RGJ132" s="350"/>
      <c r="RGK132" s="349"/>
      <c r="RGL132" s="350"/>
      <c r="RGM132" s="350"/>
      <c r="RGN132" s="350"/>
      <c r="RGO132" s="350"/>
      <c r="RGP132" s="350"/>
      <c r="RGQ132" s="350"/>
      <c r="RGR132" s="350"/>
      <c r="RGS132" s="350"/>
      <c r="RGT132" s="350"/>
      <c r="RGU132" s="349"/>
      <c r="RGV132" s="350"/>
      <c r="RGW132" s="350"/>
      <c r="RGX132" s="350"/>
      <c r="RGY132" s="350"/>
      <c r="RGZ132" s="350"/>
      <c r="RHA132" s="350"/>
      <c r="RHB132" s="350"/>
      <c r="RHC132" s="350"/>
      <c r="RHD132" s="350"/>
      <c r="RHE132" s="349"/>
      <c r="RHF132" s="350"/>
      <c r="RHG132" s="350"/>
      <c r="RHH132" s="350"/>
      <c r="RHI132" s="350"/>
      <c r="RHJ132" s="350"/>
      <c r="RHK132" s="350"/>
      <c r="RHL132" s="350"/>
      <c r="RHM132" s="350"/>
      <c r="RHN132" s="350"/>
      <c r="RHO132" s="349"/>
      <c r="RHP132" s="350"/>
      <c r="RHQ132" s="350"/>
      <c r="RHR132" s="350"/>
      <c r="RHS132" s="350"/>
      <c r="RHT132" s="350"/>
      <c r="RHU132" s="350"/>
      <c r="RHV132" s="350"/>
      <c r="RHW132" s="350"/>
      <c r="RHX132" s="350"/>
      <c r="RHY132" s="349"/>
      <c r="RHZ132" s="350"/>
      <c r="RIA132" s="350"/>
      <c r="RIB132" s="350"/>
      <c r="RIC132" s="350"/>
      <c r="RID132" s="350"/>
      <c r="RIE132" s="350"/>
      <c r="RIF132" s="350"/>
      <c r="RIG132" s="350"/>
      <c r="RIH132" s="350"/>
      <c r="RII132" s="349"/>
      <c r="RIJ132" s="350"/>
      <c r="RIK132" s="350"/>
      <c r="RIL132" s="350"/>
      <c r="RIM132" s="350"/>
      <c r="RIN132" s="350"/>
      <c r="RIO132" s="350"/>
      <c r="RIP132" s="350"/>
      <c r="RIQ132" s="350"/>
      <c r="RIR132" s="350"/>
      <c r="RIS132" s="349"/>
      <c r="RIT132" s="350"/>
      <c r="RIU132" s="350"/>
      <c r="RIV132" s="350"/>
      <c r="RIW132" s="350"/>
      <c r="RIX132" s="350"/>
      <c r="RIY132" s="350"/>
      <c r="RIZ132" s="350"/>
      <c r="RJA132" s="350"/>
      <c r="RJB132" s="350"/>
      <c r="RJC132" s="349"/>
      <c r="RJD132" s="350"/>
      <c r="RJE132" s="350"/>
      <c r="RJF132" s="350"/>
      <c r="RJG132" s="350"/>
      <c r="RJH132" s="350"/>
      <c r="RJI132" s="350"/>
      <c r="RJJ132" s="350"/>
      <c r="RJK132" s="350"/>
      <c r="RJL132" s="350"/>
      <c r="RJM132" s="349"/>
      <c r="RJN132" s="350"/>
      <c r="RJO132" s="350"/>
      <c r="RJP132" s="350"/>
      <c r="RJQ132" s="350"/>
      <c r="RJR132" s="350"/>
      <c r="RJS132" s="350"/>
      <c r="RJT132" s="350"/>
      <c r="RJU132" s="350"/>
      <c r="RJV132" s="350"/>
      <c r="RJW132" s="349"/>
      <c r="RJX132" s="350"/>
      <c r="RJY132" s="350"/>
      <c r="RJZ132" s="350"/>
      <c r="RKA132" s="350"/>
      <c r="RKB132" s="350"/>
      <c r="RKC132" s="350"/>
      <c r="RKD132" s="350"/>
      <c r="RKE132" s="350"/>
      <c r="RKF132" s="350"/>
      <c r="RKG132" s="349"/>
      <c r="RKH132" s="350"/>
      <c r="RKI132" s="350"/>
      <c r="RKJ132" s="350"/>
      <c r="RKK132" s="350"/>
      <c r="RKL132" s="350"/>
      <c r="RKM132" s="350"/>
      <c r="RKN132" s="350"/>
      <c r="RKO132" s="350"/>
      <c r="RKP132" s="350"/>
      <c r="RKQ132" s="349"/>
      <c r="RKR132" s="350"/>
      <c r="RKS132" s="350"/>
      <c r="RKT132" s="350"/>
      <c r="RKU132" s="350"/>
      <c r="RKV132" s="350"/>
      <c r="RKW132" s="350"/>
      <c r="RKX132" s="350"/>
      <c r="RKY132" s="350"/>
      <c r="RKZ132" s="350"/>
      <c r="RLA132" s="349"/>
      <c r="RLB132" s="350"/>
      <c r="RLC132" s="350"/>
      <c r="RLD132" s="350"/>
      <c r="RLE132" s="350"/>
      <c r="RLF132" s="350"/>
      <c r="RLG132" s="350"/>
      <c r="RLH132" s="350"/>
      <c r="RLI132" s="350"/>
      <c r="RLJ132" s="350"/>
      <c r="RLK132" s="349"/>
      <c r="RLL132" s="350"/>
      <c r="RLM132" s="350"/>
      <c r="RLN132" s="350"/>
      <c r="RLO132" s="350"/>
      <c r="RLP132" s="350"/>
      <c r="RLQ132" s="350"/>
      <c r="RLR132" s="350"/>
      <c r="RLS132" s="350"/>
      <c r="RLT132" s="350"/>
      <c r="RLU132" s="349"/>
      <c r="RLV132" s="350"/>
      <c r="RLW132" s="350"/>
      <c r="RLX132" s="350"/>
      <c r="RLY132" s="350"/>
      <c r="RLZ132" s="350"/>
      <c r="RMA132" s="350"/>
      <c r="RMB132" s="350"/>
      <c r="RMC132" s="350"/>
      <c r="RMD132" s="350"/>
      <c r="RME132" s="349"/>
      <c r="RMF132" s="350"/>
      <c r="RMG132" s="350"/>
      <c r="RMH132" s="350"/>
      <c r="RMI132" s="350"/>
      <c r="RMJ132" s="350"/>
      <c r="RMK132" s="350"/>
      <c r="RML132" s="350"/>
      <c r="RMM132" s="350"/>
      <c r="RMN132" s="350"/>
      <c r="RMO132" s="349"/>
      <c r="RMP132" s="350"/>
      <c r="RMQ132" s="350"/>
      <c r="RMR132" s="350"/>
      <c r="RMS132" s="350"/>
      <c r="RMT132" s="350"/>
      <c r="RMU132" s="350"/>
      <c r="RMV132" s="350"/>
      <c r="RMW132" s="350"/>
      <c r="RMX132" s="350"/>
      <c r="RMY132" s="349"/>
      <c r="RMZ132" s="350"/>
      <c r="RNA132" s="350"/>
      <c r="RNB132" s="350"/>
      <c r="RNC132" s="350"/>
      <c r="RND132" s="350"/>
      <c r="RNE132" s="350"/>
      <c r="RNF132" s="350"/>
      <c r="RNG132" s="350"/>
      <c r="RNH132" s="350"/>
      <c r="RNI132" s="349"/>
      <c r="RNJ132" s="350"/>
      <c r="RNK132" s="350"/>
      <c r="RNL132" s="350"/>
      <c r="RNM132" s="350"/>
      <c r="RNN132" s="350"/>
      <c r="RNO132" s="350"/>
      <c r="RNP132" s="350"/>
      <c r="RNQ132" s="350"/>
      <c r="RNR132" s="350"/>
      <c r="RNS132" s="349"/>
      <c r="RNT132" s="350"/>
      <c r="RNU132" s="350"/>
      <c r="RNV132" s="350"/>
      <c r="RNW132" s="350"/>
      <c r="RNX132" s="350"/>
      <c r="RNY132" s="350"/>
      <c r="RNZ132" s="350"/>
      <c r="ROA132" s="350"/>
      <c r="ROB132" s="350"/>
      <c r="ROC132" s="349"/>
      <c r="ROD132" s="350"/>
      <c r="ROE132" s="350"/>
      <c r="ROF132" s="350"/>
      <c r="ROG132" s="350"/>
      <c r="ROH132" s="350"/>
      <c r="ROI132" s="350"/>
      <c r="ROJ132" s="350"/>
      <c r="ROK132" s="350"/>
      <c r="ROL132" s="350"/>
      <c r="ROM132" s="349"/>
      <c r="RON132" s="350"/>
      <c r="ROO132" s="350"/>
      <c r="ROP132" s="350"/>
      <c r="ROQ132" s="350"/>
      <c r="ROR132" s="350"/>
      <c r="ROS132" s="350"/>
      <c r="ROT132" s="350"/>
      <c r="ROU132" s="350"/>
      <c r="ROV132" s="350"/>
      <c r="ROW132" s="349"/>
      <c r="ROX132" s="350"/>
      <c r="ROY132" s="350"/>
      <c r="ROZ132" s="350"/>
      <c r="RPA132" s="350"/>
      <c r="RPB132" s="350"/>
      <c r="RPC132" s="350"/>
      <c r="RPD132" s="350"/>
      <c r="RPE132" s="350"/>
      <c r="RPF132" s="350"/>
      <c r="RPG132" s="349"/>
      <c r="RPH132" s="350"/>
      <c r="RPI132" s="350"/>
      <c r="RPJ132" s="350"/>
      <c r="RPK132" s="350"/>
      <c r="RPL132" s="350"/>
      <c r="RPM132" s="350"/>
      <c r="RPN132" s="350"/>
      <c r="RPO132" s="350"/>
      <c r="RPP132" s="350"/>
      <c r="RPQ132" s="349"/>
      <c r="RPR132" s="350"/>
      <c r="RPS132" s="350"/>
      <c r="RPT132" s="350"/>
      <c r="RPU132" s="350"/>
      <c r="RPV132" s="350"/>
      <c r="RPW132" s="350"/>
      <c r="RPX132" s="350"/>
      <c r="RPY132" s="350"/>
      <c r="RPZ132" s="350"/>
      <c r="RQA132" s="349"/>
      <c r="RQB132" s="350"/>
      <c r="RQC132" s="350"/>
      <c r="RQD132" s="350"/>
      <c r="RQE132" s="350"/>
      <c r="RQF132" s="350"/>
      <c r="RQG132" s="350"/>
      <c r="RQH132" s="350"/>
      <c r="RQI132" s="350"/>
      <c r="RQJ132" s="350"/>
      <c r="RQK132" s="349"/>
      <c r="RQL132" s="350"/>
      <c r="RQM132" s="350"/>
      <c r="RQN132" s="350"/>
      <c r="RQO132" s="350"/>
      <c r="RQP132" s="350"/>
      <c r="RQQ132" s="350"/>
      <c r="RQR132" s="350"/>
      <c r="RQS132" s="350"/>
      <c r="RQT132" s="350"/>
      <c r="RQU132" s="349"/>
      <c r="RQV132" s="350"/>
      <c r="RQW132" s="350"/>
      <c r="RQX132" s="350"/>
      <c r="RQY132" s="350"/>
      <c r="RQZ132" s="350"/>
      <c r="RRA132" s="350"/>
      <c r="RRB132" s="350"/>
      <c r="RRC132" s="350"/>
      <c r="RRD132" s="350"/>
      <c r="RRE132" s="349"/>
      <c r="RRF132" s="350"/>
      <c r="RRG132" s="350"/>
      <c r="RRH132" s="350"/>
      <c r="RRI132" s="350"/>
      <c r="RRJ132" s="350"/>
      <c r="RRK132" s="350"/>
      <c r="RRL132" s="350"/>
      <c r="RRM132" s="350"/>
      <c r="RRN132" s="350"/>
      <c r="RRO132" s="349"/>
      <c r="RRP132" s="350"/>
      <c r="RRQ132" s="350"/>
      <c r="RRR132" s="350"/>
      <c r="RRS132" s="350"/>
      <c r="RRT132" s="350"/>
      <c r="RRU132" s="350"/>
      <c r="RRV132" s="350"/>
      <c r="RRW132" s="350"/>
      <c r="RRX132" s="350"/>
      <c r="RRY132" s="349"/>
      <c r="RRZ132" s="350"/>
      <c r="RSA132" s="350"/>
      <c r="RSB132" s="350"/>
      <c r="RSC132" s="350"/>
      <c r="RSD132" s="350"/>
      <c r="RSE132" s="350"/>
      <c r="RSF132" s="350"/>
      <c r="RSG132" s="350"/>
      <c r="RSH132" s="350"/>
      <c r="RSI132" s="349"/>
      <c r="RSJ132" s="350"/>
      <c r="RSK132" s="350"/>
      <c r="RSL132" s="350"/>
      <c r="RSM132" s="350"/>
      <c r="RSN132" s="350"/>
      <c r="RSO132" s="350"/>
      <c r="RSP132" s="350"/>
      <c r="RSQ132" s="350"/>
      <c r="RSR132" s="350"/>
      <c r="RSS132" s="349"/>
      <c r="RST132" s="350"/>
      <c r="RSU132" s="350"/>
      <c r="RSV132" s="350"/>
      <c r="RSW132" s="350"/>
      <c r="RSX132" s="350"/>
      <c r="RSY132" s="350"/>
      <c r="RSZ132" s="350"/>
      <c r="RTA132" s="350"/>
      <c r="RTB132" s="350"/>
      <c r="RTC132" s="349"/>
      <c r="RTD132" s="350"/>
      <c r="RTE132" s="350"/>
      <c r="RTF132" s="350"/>
      <c r="RTG132" s="350"/>
      <c r="RTH132" s="350"/>
      <c r="RTI132" s="350"/>
      <c r="RTJ132" s="350"/>
      <c r="RTK132" s="350"/>
      <c r="RTL132" s="350"/>
      <c r="RTM132" s="349"/>
      <c r="RTN132" s="350"/>
      <c r="RTO132" s="350"/>
      <c r="RTP132" s="350"/>
      <c r="RTQ132" s="350"/>
      <c r="RTR132" s="350"/>
      <c r="RTS132" s="350"/>
      <c r="RTT132" s="350"/>
      <c r="RTU132" s="350"/>
      <c r="RTV132" s="350"/>
      <c r="RTW132" s="349"/>
      <c r="RTX132" s="350"/>
      <c r="RTY132" s="350"/>
      <c r="RTZ132" s="350"/>
      <c r="RUA132" s="350"/>
      <c r="RUB132" s="350"/>
      <c r="RUC132" s="350"/>
      <c r="RUD132" s="350"/>
      <c r="RUE132" s="350"/>
      <c r="RUF132" s="350"/>
      <c r="RUG132" s="349"/>
      <c r="RUH132" s="350"/>
      <c r="RUI132" s="350"/>
      <c r="RUJ132" s="350"/>
      <c r="RUK132" s="350"/>
      <c r="RUL132" s="350"/>
      <c r="RUM132" s="350"/>
      <c r="RUN132" s="350"/>
      <c r="RUO132" s="350"/>
      <c r="RUP132" s="350"/>
      <c r="RUQ132" s="349"/>
      <c r="RUR132" s="350"/>
      <c r="RUS132" s="350"/>
      <c r="RUT132" s="350"/>
      <c r="RUU132" s="350"/>
      <c r="RUV132" s="350"/>
      <c r="RUW132" s="350"/>
      <c r="RUX132" s="350"/>
      <c r="RUY132" s="350"/>
      <c r="RUZ132" s="350"/>
      <c r="RVA132" s="349"/>
      <c r="RVB132" s="350"/>
      <c r="RVC132" s="350"/>
      <c r="RVD132" s="350"/>
      <c r="RVE132" s="350"/>
      <c r="RVF132" s="350"/>
      <c r="RVG132" s="350"/>
      <c r="RVH132" s="350"/>
      <c r="RVI132" s="350"/>
      <c r="RVJ132" s="350"/>
      <c r="RVK132" s="349"/>
      <c r="RVL132" s="350"/>
      <c r="RVM132" s="350"/>
      <c r="RVN132" s="350"/>
      <c r="RVO132" s="350"/>
      <c r="RVP132" s="350"/>
      <c r="RVQ132" s="350"/>
      <c r="RVR132" s="350"/>
      <c r="RVS132" s="350"/>
      <c r="RVT132" s="350"/>
      <c r="RVU132" s="349"/>
      <c r="RVV132" s="350"/>
      <c r="RVW132" s="350"/>
      <c r="RVX132" s="350"/>
      <c r="RVY132" s="350"/>
      <c r="RVZ132" s="350"/>
      <c r="RWA132" s="350"/>
      <c r="RWB132" s="350"/>
      <c r="RWC132" s="350"/>
      <c r="RWD132" s="350"/>
      <c r="RWE132" s="349"/>
      <c r="RWF132" s="350"/>
      <c r="RWG132" s="350"/>
      <c r="RWH132" s="350"/>
      <c r="RWI132" s="350"/>
      <c r="RWJ132" s="350"/>
      <c r="RWK132" s="350"/>
      <c r="RWL132" s="350"/>
      <c r="RWM132" s="350"/>
      <c r="RWN132" s="350"/>
      <c r="RWO132" s="349"/>
      <c r="RWP132" s="350"/>
      <c r="RWQ132" s="350"/>
      <c r="RWR132" s="350"/>
      <c r="RWS132" s="350"/>
      <c r="RWT132" s="350"/>
      <c r="RWU132" s="350"/>
      <c r="RWV132" s="350"/>
      <c r="RWW132" s="350"/>
      <c r="RWX132" s="350"/>
      <c r="RWY132" s="349"/>
      <c r="RWZ132" s="350"/>
      <c r="RXA132" s="350"/>
      <c r="RXB132" s="350"/>
      <c r="RXC132" s="350"/>
      <c r="RXD132" s="350"/>
      <c r="RXE132" s="350"/>
      <c r="RXF132" s="350"/>
      <c r="RXG132" s="350"/>
      <c r="RXH132" s="350"/>
      <c r="RXI132" s="349"/>
      <c r="RXJ132" s="350"/>
      <c r="RXK132" s="350"/>
      <c r="RXL132" s="350"/>
      <c r="RXM132" s="350"/>
      <c r="RXN132" s="350"/>
      <c r="RXO132" s="350"/>
      <c r="RXP132" s="350"/>
      <c r="RXQ132" s="350"/>
      <c r="RXR132" s="350"/>
      <c r="RXS132" s="349"/>
      <c r="RXT132" s="350"/>
      <c r="RXU132" s="350"/>
      <c r="RXV132" s="350"/>
      <c r="RXW132" s="350"/>
      <c r="RXX132" s="350"/>
      <c r="RXY132" s="350"/>
      <c r="RXZ132" s="350"/>
      <c r="RYA132" s="350"/>
      <c r="RYB132" s="350"/>
      <c r="RYC132" s="349"/>
      <c r="RYD132" s="350"/>
      <c r="RYE132" s="350"/>
      <c r="RYF132" s="350"/>
      <c r="RYG132" s="350"/>
      <c r="RYH132" s="350"/>
      <c r="RYI132" s="350"/>
      <c r="RYJ132" s="350"/>
      <c r="RYK132" s="350"/>
      <c r="RYL132" s="350"/>
      <c r="RYM132" s="349"/>
      <c r="RYN132" s="350"/>
      <c r="RYO132" s="350"/>
      <c r="RYP132" s="350"/>
      <c r="RYQ132" s="350"/>
      <c r="RYR132" s="350"/>
      <c r="RYS132" s="350"/>
      <c r="RYT132" s="350"/>
      <c r="RYU132" s="350"/>
      <c r="RYV132" s="350"/>
      <c r="RYW132" s="349"/>
      <c r="RYX132" s="350"/>
      <c r="RYY132" s="350"/>
      <c r="RYZ132" s="350"/>
      <c r="RZA132" s="350"/>
      <c r="RZB132" s="350"/>
      <c r="RZC132" s="350"/>
      <c r="RZD132" s="350"/>
      <c r="RZE132" s="350"/>
      <c r="RZF132" s="350"/>
      <c r="RZG132" s="349"/>
      <c r="RZH132" s="350"/>
      <c r="RZI132" s="350"/>
      <c r="RZJ132" s="350"/>
      <c r="RZK132" s="350"/>
      <c r="RZL132" s="350"/>
      <c r="RZM132" s="350"/>
      <c r="RZN132" s="350"/>
      <c r="RZO132" s="350"/>
      <c r="RZP132" s="350"/>
      <c r="RZQ132" s="349"/>
      <c r="RZR132" s="350"/>
      <c r="RZS132" s="350"/>
      <c r="RZT132" s="350"/>
      <c r="RZU132" s="350"/>
      <c r="RZV132" s="350"/>
      <c r="RZW132" s="350"/>
      <c r="RZX132" s="350"/>
      <c r="RZY132" s="350"/>
      <c r="RZZ132" s="350"/>
      <c r="SAA132" s="349"/>
      <c r="SAB132" s="350"/>
      <c r="SAC132" s="350"/>
      <c r="SAD132" s="350"/>
      <c r="SAE132" s="350"/>
      <c r="SAF132" s="350"/>
      <c r="SAG132" s="350"/>
      <c r="SAH132" s="350"/>
      <c r="SAI132" s="350"/>
      <c r="SAJ132" s="350"/>
      <c r="SAK132" s="349"/>
      <c r="SAL132" s="350"/>
      <c r="SAM132" s="350"/>
      <c r="SAN132" s="350"/>
      <c r="SAO132" s="350"/>
      <c r="SAP132" s="350"/>
      <c r="SAQ132" s="350"/>
      <c r="SAR132" s="350"/>
      <c r="SAS132" s="350"/>
      <c r="SAT132" s="350"/>
      <c r="SAU132" s="349"/>
      <c r="SAV132" s="350"/>
      <c r="SAW132" s="350"/>
      <c r="SAX132" s="350"/>
      <c r="SAY132" s="350"/>
      <c r="SAZ132" s="350"/>
      <c r="SBA132" s="350"/>
      <c r="SBB132" s="350"/>
      <c r="SBC132" s="350"/>
      <c r="SBD132" s="350"/>
      <c r="SBE132" s="349"/>
      <c r="SBF132" s="350"/>
      <c r="SBG132" s="350"/>
      <c r="SBH132" s="350"/>
      <c r="SBI132" s="350"/>
      <c r="SBJ132" s="350"/>
      <c r="SBK132" s="350"/>
      <c r="SBL132" s="350"/>
      <c r="SBM132" s="350"/>
      <c r="SBN132" s="350"/>
      <c r="SBO132" s="349"/>
      <c r="SBP132" s="350"/>
      <c r="SBQ132" s="350"/>
      <c r="SBR132" s="350"/>
      <c r="SBS132" s="350"/>
      <c r="SBT132" s="350"/>
      <c r="SBU132" s="350"/>
      <c r="SBV132" s="350"/>
      <c r="SBW132" s="350"/>
      <c r="SBX132" s="350"/>
      <c r="SBY132" s="349"/>
      <c r="SBZ132" s="350"/>
      <c r="SCA132" s="350"/>
      <c r="SCB132" s="350"/>
      <c r="SCC132" s="350"/>
      <c r="SCD132" s="350"/>
      <c r="SCE132" s="350"/>
      <c r="SCF132" s="350"/>
      <c r="SCG132" s="350"/>
      <c r="SCH132" s="350"/>
      <c r="SCI132" s="349"/>
      <c r="SCJ132" s="350"/>
      <c r="SCK132" s="350"/>
      <c r="SCL132" s="350"/>
      <c r="SCM132" s="350"/>
      <c r="SCN132" s="350"/>
      <c r="SCO132" s="350"/>
      <c r="SCP132" s="350"/>
      <c r="SCQ132" s="350"/>
      <c r="SCR132" s="350"/>
      <c r="SCS132" s="349"/>
      <c r="SCT132" s="350"/>
      <c r="SCU132" s="350"/>
      <c r="SCV132" s="350"/>
      <c r="SCW132" s="350"/>
      <c r="SCX132" s="350"/>
      <c r="SCY132" s="350"/>
      <c r="SCZ132" s="350"/>
      <c r="SDA132" s="350"/>
      <c r="SDB132" s="350"/>
      <c r="SDC132" s="349"/>
      <c r="SDD132" s="350"/>
      <c r="SDE132" s="350"/>
      <c r="SDF132" s="350"/>
      <c r="SDG132" s="350"/>
      <c r="SDH132" s="350"/>
      <c r="SDI132" s="350"/>
      <c r="SDJ132" s="350"/>
      <c r="SDK132" s="350"/>
      <c r="SDL132" s="350"/>
      <c r="SDM132" s="349"/>
      <c r="SDN132" s="350"/>
      <c r="SDO132" s="350"/>
      <c r="SDP132" s="350"/>
      <c r="SDQ132" s="350"/>
      <c r="SDR132" s="350"/>
      <c r="SDS132" s="350"/>
      <c r="SDT132" s="350"/>
      <c r="SDU132" s="350"/>
      <c r="SDV132" s="350"/>
      <c r="SDW132" s="349"/>
      <c r="SDX132" s="350"/>
      <c r="SDY132" s="350"/>
      <c r="SDZ132" s="350"/>
      <c r="SEA132" s="350"/>
      <c r="SEB132" s="350"/>
      <c r="SEC132" s="350"/>
      <c r="SED132" s="350"/>
      <c r="SEE132" s="350"/>
      <c r="SEF132" s="350"/>
      <c r="SEG132" s="349"/>
      <c r="SEH132" s="350"/>
      <c r="SEI132" s="350"/>
      <c r="SEJ132" s="350"/>
      <c r="SEK132" s="350"/>
      <c r="SEL132" s="350"/>
      <c r="SEM132" s="350"/>
      <c r="SEN132" s="350"/>
      <c r="SEO132" s="350"/>
      <c r="SEP132" s="350"/>
      <c r="SEQ132" s="349"/>
      <c r="SER132" s="350"/>
      <c r="SES132" s="350"/>
      <c r="SET132" s="350"/>
      <c r="SEU132" s="350"/>
      <c r="SEV132" s="350"/>
      <c r="SEW132" s="350"/>
      <c r="SEX132" s="350"/>
      <c r="SEY132" s="350"/>
      <c r="SEZ132" s="350"/>
      <c r="SFA132" s="349"/>
      <c r="SFB132" s="350"/>
      <c r="SFC132" s="350"/>
      <c r="SFD132" s="350"/>
      <c r="SFE132" s="350"/>
      <c r="SFF132" s="350"/>
      <c r="SFG132" s="350"/>
      <c r="SFH132" s="350"/>
      <c r="SFI132" s="350"/>
      <c r="SFJ132" s="350"/>
      <c r="SFK132" s="349"/>
      <c r="SFL132" s="350"/>
      <c r="SFM132" s="350"/>
      <c r="SFN132" s="350"/>
      <c r="SFO132" s="350"/>
      <c r="SFP132" s="350"/>
      <c r="SFQ132" s="350"/>
      <c r="SFR132" s="350"/>
      <c r="SFS132" s="350"/>
      <c r="SFT132" s="350"/>
      <c r="SFU132" s="349"/>
      <c r="SFV132" s="350"/>
      <c r="SFW132" s="350"/>
      <c r="SFX132" s="350"/>
      <c r="SFY132" s="350"/>
      <c r="SFZ132" s="350"/>
      <c r="SGA132" s="350"/>
      <c r="SGB132" s="350"/>
      <c r="SGC132" s="350"/>
      <c r="SGD132" s="350"/>
      <c r="SGE132" s="349"/>
      <c r="SGF132" s="350"/>
      <c r="SGG132" s="350"/>
      <c r="SGH132" s="350"/>
      <c r="SGI132" s="350"/>
      <c r="SGJ132" s="350"/>
      <c r="SGK132" s="350"/>
      <c r="SGL132" s="350"/>
      <c r="SGM132" s="350"/>
      <c r="SGN132" s="350"/>
      <c r="SGO132" s="349"/>
      <c r="SGP132" s="350"/>
      <c r="SGQ132" s="350"/>
      <c r="SGR132" s="350"/>
      <c r="SGS132" s="350"/>
      <c r="SGT132" s="350"/>
      <c r="SGU132" s="350"/>
      <c r="SGV132" s="350"/>
      <c r="SGW132" s="350"/>
      <c r="SGX132" s="350"/>
      <c r="SGY132" s="349"/>
      <c r="SGZ132" s="350"/>
      <c r="SHA132" s="350"/>
      <c r="SHB132" s="350"/>
      <c r="SHC132" s="350"/>
      <c r="SHD132" s="350"/>
      <c r="SHE132" s="350"/>
      <c r="SHF132" s="350"/>
      <c r="SHG132" s="350"/>
      <c r="SHH132" s="350"/>
      <c r="SHI132" s="349"/>
      <c r="SHJ132" s="350"/>
      <c r="SHK132" s="350"/>
      <c r="SHL132" s="350"/>
      <c r="SHM132" s="350"/>
      <c r="SHN132" s="350"/>
      <c r="SHO132" s="350"/>
      <c r="SHP132" s="350"/>
      <c r="SHQ132" s="350"/>
      <c r="SHR132" s="350"/>
      <c r="SHS132" s="349"/>
      <c r="SHT132" s="350"/>
      <c r="SHU132" s="350"/>
      <c r="SHV132" s="350"/>
      <c r="SHW132" s="350"/>
      <c r="SHX132" s="350"/>
      <c r="SHY132" s="350"/>
      <c r="SHZ132" s="350"/>
      <c r="SIA132" s="350"/>
      <c r="SIB132" s="350"/>
      <c r="SIC132" s="349"/>
      <c r="SID132" s="350"/>
      <c r="SIE132" s="350"/>
      <c r="SIF132" s="350"/>
      <c r="SIG132" s="350"/>
      <c r="SIH132" s="350"/>
      <c r="SII132" s="350"/>
      <c r="SIJ132" s="350"/>
      <c r="SIK132" s="350"/>
      <c r="SIL132" s="350"/>
      <c r="SIM132" s="349"/>
      <c r="SIN132" s="350"/>
      <c r="SIO132" s="350"/>
      <c r="SIP132" s="350"/>
      <c r="SIQ132" s="350"/>
      <c r="SIR132" s="350"/>
      <c r="SIS132" s="350"/>
      <c r="SIT132" s="350"/>
      <c r="SIU132" s="350"/>
      <c r="SIV132" s="350"/>
      <c r="SIW132" s="349"/>
      <c r="SIX132" s="350"/>
      <c r="SIY132" s="350"/>
      <c r="SIZ132" s="350"/>
      <c r="SJA132" s="350"/>
      <c r="SJB132" s="350"/>
      <c r="SJC132" s="350"/>
      <c r="SJD132" s="350"/>
      <c r="SJE132" s="350"/>
      <c r="SJF132" s="350"/>
      <c r="SJG132" s="349"/>
      <c r="SJH132" s="350"/>
      <c r="SJI132" s="350"/>
      <c r="SJJ132" s="350"/>
      <c r="SJK132" s="350"/>
      <c r="SJL132" s="350"/>
      <c r="SJM132" s="350"/>
      <c r="SJN132" s="350"/>
      <c r="SJO132" s="350"/>
      <c r="SJP132" s="350"/>
      <c r="SJQ132" s="349"/>
      <c r="SJR132" s="350"/>
      <c r="SJS132" s="350"/>
      <c r="SJT132" s="350"/>
      <c r="SJU132" s="350"/>
      <c r="SJV132" s="350"/>
      <c r="SJW132" s="350"/>
      <c r="SJX132" s="350"/>
      <c r="SJY132" s="350"/>
      <c r="SJZ132" s="350"/>
      <c r="SKA132" s="349"/>
      <c r="SKB132" s="350"/>
      <c r="SKC132" s="350"/>
      <c r="SKD132" s="350"/>
      <c r="SKE132" s="350"/>
      <c r="SKF132" s="350"/>
      <c r="SKG132" s="350"/>
      <c r="SKH132" s="350"/>
      <c r="SKI132" s="350"/>
      <c r="SKJ132" s="350"/>
      <c r="SKK132" s="349"/>
      <c r="SKL132" s="350"/>
      <c r="SKM132" s="350"/>
      <c r="SKN132" s="350"/>
      <c r="SKO132" s="350"/>
      <c r="SKP132" s="350"/>
      <c r="SKQ132" s="350"/>
      <c r="SKR132" s="350"/>
      <c r="SKS132" s="350"/>
      <c r="SKT132" s="350"/>
      <c r="SKU132" s="349"/>
      <c r="SKV132" s="350"/>
      <c r="SKW132" s="350"/>
      <c r="SKX132" s="350"/>
      <c r="SKY132" s="350"/>
      <c r="SKZ132" s="350"/>
      <c r="SLA132" s="350"/>
      <c r="SLB132" s="350"/>
      <c r="SLC132" s="350"/>
      <c r="SLD132" s="350"/>
      <c r="SLE132" s="349"/>
      <c r="SLF132" s="350"/>
      <c r="SLG132" s="350"/>
      <c r="SLH132" s="350"/>
      <c r="SLI132" s="350"/>
      <c r="SLJ132" s="350"/>
      <c r="SLK132" s="350"/>
      <c r="SLL132" s="350"/>
      <c r="SLM132" s="350"/>
      <c r="SLN132" s="350"/>
      <c r="SLO132" s="349"/>
      <c r="SLP132" s="350"/>
      <c r="SLQ132" s="350"/>
      <c r="SLR132" s="350"/>
      <c r="SLS132" s="350"/>
      <c r="SLT132" s="350"/>
      <c r="SLU132" s="350"/>
      <c r="SLV132" s="350"/>
      <c r="SLW132" s="350"/>
      <c r="SLX132" s="350"/>
      <c r="SLY132" s="349"/>
      <c r="SLZ132" s="350"/>
      <c r="SMA132" s="350"/>
      <c r="SMB132" s="350"/>
      <c r="SMC132" s="350"/>
      <c r="SMD132" s="350"/>
      <c r="SME132" s="350"/>
      <c r="SMF132" s="350"/>
      <c r="SMG132" s="350"/>
      <c r="SMH132" s="350"/>
      <c r="SMI132" s="349"/>
      <c r="SMJ132" s="350"/>
      <c r="SMK132" s="350"/>
      <c r="SML132" s="350"/>
      <c r="SMM132" s="350"/>
      <c r="SMN132" s="350"/>
      <c r="SMO132" s="350"/>
      <c r="SMP132" s="350"/>
      <c r="SMQ132" s="350"/>
      <c r="SMR132" s="350"/>
      <c r="SMS132" s="349"/>
      <c r="SMT132" s="350"/>
      <c r="SMU132" s="350"/>
      <c r="SMV132" s="350"/>
      <c r="SMW132" s="350"/>
      <c r="SMX132" s="350"/>
      <c r="SMY132" s="350"/>
      <c r="SMZ132" s="350"/>
      <c r="SNA132" s="350"/>
      <c r="SNB132" s="350"/>
      <c r="SNC132" s="349"/>
      <c r="SND132" s="350"/>
      <c r="SNE132" s="350"/>
      <c r="SNF132" s="350"/>
      <c r="SNG132" s="350"/>
      <c r="SNH132" s="350"/>
      <c r="SNI132" s="350"/>
      <c r="SNJ132" s="350"/>
      <c r="SNK132" s="350"/>
      <c r="SNL132" s="350"/>
      <c r="SNM132" s="349"/>
      <c r="SNN132" s="350"/>
      <c r="SNO132" s="350"/>
      <c r="SNP132" s="350"/>
      <c r="SNQ132" s="350"/>
      <c r="SNR132" s="350"/>
      <c r="SNS132" s="350"/>
      <c r="SNT132" s="350"/>
      <c r="SNU132" s="350"/>
      <c r="SNV132" s="350"/>
      <c r="SNW132" s="349"/>
      <c r="SNX132" s="350"/>
      <c r="SNY132" s="350"/>
      <c r="SNZ132" s="350"/>
      <c r="SOA132" s="350"/>
      <c r="SOB132" s="350"/>
      <c r="SOC132" s="350"/>
      <c r="SOD132" s="350"/>
      <c r="SOE132" s="350"/>
      <c r="SOF132" s="350"/>
      <c r="SOG132" s="349"/>
      <c r="SOH132" s="350"/>
      <c r="SOI132" s="350"/>
      <c r="SOJ132" s="350"/>
      <c r="SOK132" s="350"/>
      <c r="SOL132" s="350"/>
      <c r="SOM132" s="350"/>
      <c r="SON132" s="350"/>
      <c r="SOO132" s="350"/>
      <c r="SOP132" s="350"/>
      <c r="SOQ132" s="349"/>
      <c r="SOR132" s="350"/>
      <c r="SOS132" s="350"/>
      <c r="SOT132" s="350"/>
      <c r="SOU132" s="350"/>
      <c r="SOV132" s="350"/>
      <c r="SOW132" s="350"/>
      <c r="SOX132" s="350"/>
      <c r="SOY132" s="350"/>
      <c r="SOZ132" s="350"/>
      <c r="SPA132" s="349"/>
      <c r="SPB132" s="350"/>
      <c r="SPC132" s="350"/>
      <c r="SPD132" s="350"/>
      <c r="SPE132" s="350"/>
      <c r="SPF132" s="350"/>
      <c r="SPG132" s="350"/>
      <c r="SPH132" s="350"/>
      <c r="SPI132" s="350"/>
      <c r="SPJ132" s="350"/>
      <c r="SPK132" s="349"/>
      <c r="SPL132" s="350"/>
      <c r="SPM132" s="350"/>
      <c r="SPN132" s="350"/>
      <c r="SPO132" s="350"/>
      <c r="SPP132" s="350"/>
      <c r="SPQ132" s="350"/>
      <c r="SPR132" s="350"/>
      <c r="SPS132" s="350"/>
      <c r="SPT132" s="350"/>
      <c r="SPU132" s="349"/>
      <c r="SPV132" s="350"/>
      <c r="SPW132" s="350"/>
      <c r="SPX132" s="350"/>
      <c r="SPY132" s="350"/>
      <c r="SPZ132" s="350"/>
      <c r="SQA132" s="350"/>
      <c r="SQB132" s="350"/>
      <c r="SQC132" s="350"/>
      <c r="SQD132" s="350"/>
      <c r="SQE132" s="349"/>
      <c r="SQF132" s="350"/>
      <c r="SQG132" s="350"/>
      <c r="SQH132" s="350"/>
      <c r="SQI132" s="350"/>
      <c r="SQJ132" s="350"/>
      <c r="SQK132" s="350"/>
      <c r="SQL132" s="350"/>
      <c r="SQM132" s="350"/>
      <c r="SQN132" s="350"/>
      <c r="SQO132" s="349"/>
      <c r="SQP132" s="350"/>
      <c r="SQQ132" s="350"/>
      <c r="SQR132" s="350"/>
      <c r="SQS132" s="350"/>
      <c r="SQT132" s="350"/>
      <c r="SQU132" s="350"/>
      <c r="SQV132" s="350"/>
      <c r="SQW132" s="350"/>
      <c r="SQX132" s="350"/>
      <c r="SQY132" s="349"/>
      <c r="SQZ132" s="350"/>
      <c r="SRA132" s="350"/>
      <c r="SRB132" s="350"/>
      <c r="SRC132" s="350"/>
      <c r="SRD132" s="350"/>
      <c r="SRE132" s="350"/>
      <c r="SRF132" s="350"/>
      <c r="SRG132" s="350"/>
      <c r="SRH132" s="350"/>
      <c r="SRI132" s="349"/>
      <c r="SRJ132" s="350"/>
      <c r="SRK132" s="350"/>
      <c r="SRL132" s="350"/>
      <c r="SRM132" s="350"/>
      <c r="SRN132" s="350"/>
      <c r="SRO132" s="350"/>
      <c r="SRP132" s="350"/>
      <c r="SRQ132" s="350"/>
      <c r="SRR132" s="350"/>
      <c r="SRS132" s="349"/>
      <c r="SRT132" s="350"/>
      <c r="SRU132" s="350"/>
      <c r="SRV132" s="350"/>
      <c r="SRW132" s="350"/>
      <c r="SRX132" s="350"/>
      <c r="SRY132" s="350"/>
      <c r="SRZ132" s="350"/>
      <c r="SSA132" s="350"/>
      <c r="SSB132" s="350"/>
      <c r="SSC132" s="349"/>
      <c r="SSD132" s="350"/>
      <c r="SSE132" s="350"/>
      <c r="SSF132" s="350"/>
      <c r="SSG132" s="350"/>
      <c r="SSH132" s="350"/>
      <c r="SSI132" s="350"/>
      <c r="SSJ132" s="350"/>
      <c r="SSK132" s="350"/>
      <c r="SSL132" s="350"/>
      <c r="SSM132" s="349"/>
      <c r="SSN132" s="350"/>
      <c r="SSO132" s="350"/>
      <c r="SSP132" s="350"/>
      <c r="SSQ132" s="350"/>
      <c r="SSR132" s="350"/>
      <c r="SSS132" s="350"/>
      <c r="SST132" s="350"/>
      <c r="SSU132" s="350"/>
      <c r="SSV132" s="350"/>
      <c r="SSW132" s="349"/>
      <c r="SSX132" s="350"/>
      <c r="SSY132" s="350"/>
      <c r="SSZ132" s="350"/>
      <c r="STA132" s="350"/>
      <c r="STB132" s="350"/>
      <c r="STC132" s="350"/>
      <c r="STD132" s="350"/>
      <c r="STE132" s="350"/>
      <c r="STF132" s="350"/>
      <c r="STG132" s="349"/>
      <c r="STH132" s="350"/>
      <c r="STI132" s="350"/>
      <c r="STJ132" s="350"/>
      <c r="STK132" s="350"/>
      <c r="STL132" s="350"/>
      <c r="STM132" s="350"/>
      <c r="STN132" s="350"/>
      <c r="STO132" s="350"/>
      <c r="STP132" s="350"/>
      <c r="STQ132" s="349"/>
      <c r="STR132" s="350"/>
      <c r="STS132" s="350"/>
      <c r="STT132" s="350"/>
      <c r="STU132" s="350"/>
      <c r="STV132" s="350"/>
      <c r="STW132" s="350"/>
      <c r="STX132" s="350"/>
      <c r="STY132" s="350"/>
      <c r="STZ132" s="350"/>
      <c r="SUA132" s="349"/>
      <c r="SUB132" s="350"/>
      <c r="SUC132" s="350"/>
      <c r="SUD132" s="350"/>
      <c r="SUE132" s="350"/>
      <c r="SUF132" s="350"/>
      <c r="SUG132" s="350"/>
      <c r="SUH132" s="350"/>
      <c r="SUI132" s="350"/>
      <c r="SUJ132" s="350"/>
      <c r="SUK132" s="349"/>
      <c r="SUL132" s="350"/>
      <c r="SUM132" s="350"/>
      <c r="SUN132" s="350"/>
      <c r="SUO132" s="350"/>
      <c r="SUP132" s="350"/>
      <c r="SUQ132" s="350"/>
      <c r="SUR132" s="350"/>
      <c r="SUS132" s="350"/>
      <c r="SUT132" s="350"/>
      <c r="SUU132" s="349"/>
      <c r="SUV132" s="350"/>
      <c r="SUW132" s="350"/>
      <c r="SUX132" s="350"/>
      <c r="SUY132" s="350"/>
      <c r="SUZ132" s="350"/>
      <c r="SVA132" s="350"/>
      <c r="SVB132" s="350"/>
      <c r="SVC132" s="350"/>
      <c r="SVD132" s="350"/>
      <c r="SVE132" s="349"/>
      <c r="SVF132" s="350"/>
      <c r="SVG132" s="350"/>
      <c r="SVH132" s="350"/>
      <c r="SVI132" s="350"/>
      <c r="SVJ132" s="350"/>
      <c r="SVK132" s="350"/>
      <c r="SVL132" s="350"/>
      <c r="SVM132" s="350"/>
      <c r="SVN132" s="350"/>
      <c r="SVO132" s="349"/>
      <c r="SVP132" s="350"/>
      <c r="SVQ132" s="350"/>
      <c r="SVR132" s="350"/>
      <c r="SVS132" s="350"/>
      <c r="SVT132" s="350"/>
      <c r="SVU132" s="350"/>
      <c r="SVV132" s="350"/>
      <c r="SVW132" s="350"/>
      <c r="SVX132" s="350"/>
      <c r="SVY132" s="349"/>
      <c r="SVZ132" s="350"/>
      <c r="SWA132" s="350"/>
      <c r="SWB132" s="350"/>
      <c r="SWC132" s="350"/>
      <c r="SWD132" s="350"/>
      <c r="SWE132" s="350"/>
      <c r="SWF132" s="350"/>
      <c r="SWG132" s="350"/>
      <c r="SWH132" s="350"/>
      <c r="SWI132" s="349"/>
      <c r="SWJ132" s="350"/>
      <c r="SWK132" s="350"/>
      <c r="SWL132" s="350"/>
      <c r="SWM132" s="350"/>
      <c r="SWN132" s="350"/>
      <c r="SWO132" s="350"/>
      <c r="SWP132" s="350"/>
      <c r="SWQ132" s="350"/>
      <c r="SWR132" s="350"/>
      <c r="SWS132" s="349"/>
      <c r="SWT132" s="350"/>
      <c r="SWU132" s="350"/>
      <c r="SWV132" s="350"/>
      <c r="SWW132" s="350"/>
      <c r="SWX132" s="350"/>
      <c r="SWY132" s="350"/>
      <c r="SWZ132" s="350"/>
      <c r="SXA132" s="350"/>
      <c r="SXB132" s="350"/>
      <c r="SXC132" s="349"/>
      <c r="SXD132" s="350"/>
      <c r="SXE132" s="350"/>
      <c r="SXF132" s="350"/>
      <c r="SXG132" s="350"/>
      <c r="SXH132" s="350"/>
      <c r="SXI132" s="350"/>
      <c r="SXJ132" s="350"/>
      <c r="SXK132" s="350"/>
      <c r="SXL132" s="350"/>
      <c r="SXM132" s="349"/>
      <c r="SXN132" s="350"/>
      <c r="SXO132" s="350"/>
      <c r="SXP132" s="350"/>
      <c r="SXQ132" s="350"/>
      <c r="SXR132" s="350"/>
      <c r="SXS132" s="350"/>
      <c r="SXT132" s="350"/>
      <c r="SXU132" s="350"/>
      <c r="SXV132" s="350"/>
      <c r="SXW132" s="349"/>
      <c r="SXX132" s="350"/>
      <c r="SXY132" s="350"/>
      <c r="SXZ132" s="350"/>
      <c r="SYA132" s="350"/>
      <c r="SYB132" s="350"/>
      <c r="SYC132" s="350"/>
      <c r="SYD132" s="350"/>
      <c r="SYE132" s="350"/>
      <c r="SYF132" s="350"/>
      <c r="SYG132" s="349"/>
      <c r="SYH132" s="350"/>
      <c r="SYI132" s="350"/>
      <c r="SYJ132" s="350"/>
      <c r="SYK132" s="350"/>
      <c r="SYL132" s="350"/>
      <c r="SYM132" s="350"/>
      <c r="SYN132" s="350"/>
      <c r="SYO132" s="350"/>
      <c r="SYP132" s="350"/>
      <c r="SYQ132" s="349"/>
      <c r="SYR132" s="350"/>
      <c r="SYS132" s="350"/>
      <c r="SYT132" s="350"/>
      <c r="SYU132" s="350"/>
      <c r="SYV132" s="350"/>
      <c r="SYW132" s="350"/>
      <c r="SYX132" s="350"/>
      <c r="SYY132" s="350"/>
      <c r="SYZ132" s="350"/>
      <c r="SZA132" s="349"/>
      <c r="SZB132" s="350"/>
      <c r="SZC132" s="350"/>
      <c r="SZD132" s="350"/>
      <c r="SZE132" s="350"/>
      <c r="SZF132" s="350"/>
      <c r="SZG132" s="350"/>
      <c r="SZH132" s="350"/>
      <c r="SZI132" s="350"/>
      <c r="SZJ132" s="350"/>
      <c r="SZK132" s="349"/>
      <c r="SZL132" s="350"/>
      <c r="SZM132" s="350"/>
      <c r="SZN132" s="350"/>
      <c r="SZO132" s="350"/>
      <c r="SZP132" s="350"/>
      <c r="SZQ132" s="350"/>
      <c r="SZR132" s="350"/>
      <c r="SZS132" s="350"/>
      <c r="SZT132" s="350"/>
      <c r="SZU132" s="349"/>
      <c r="SZV132" s="350"/>
      <c r="SZW132" s="350"/>
      <c r="SZX132" s="350"/>
      <c r="SZY132" s="350"/>
      <c r="SZZ132" s="350"/>
      <c r="TAA132" s="350"/>
      <c r="TAB132" s="350"/>
      <c r="TAC132" s="350"/>
      <c r="TAD132" s="350"/>
      <c r="TAE132" s="349"/>
      <c r="TAF132" s="350"/>
      <c r="TAG132" s="350"/>
      <c r="TAH132" s="350"/>
      <c r="TAI132" s="350"/>
      <c r="TAJ132" s="350"/>
      <c r="TAK132" s="350"/>
      <c r="TAL132" s="350"/>
      <c r="TAM132" s="350"/>
      <c r="TAN132" s="350"/>
      <c r="TAO132" s="349"/>
      <c r="TAP132" s="350"/>
      <c r="TAQ132" s="350"/>
      <c r="TAR132" s="350"/>
      <c r="TAS132" s="350"/>
      <c r="TAT132" s="350"/>
      <c r="TAU132" s="350"/>
      <c r="TAV132" s="350"/>
      <c r="TAW132" s="350"/>
      <c r="TAX132" s="350"/>
      <c r="TAY132" s="349"/>
      <c r="TAZ132" s="350"/>
      <c r="TBA132" s="350"/>
      <c r="TBB132" s="350"/>
      <c r="TBC132" s="350"/>
      <c r="TBD132" s="350"/>
      <c r="TBE132" s="350"/>
      <c r="TBF132" s="350"/>
      <c r="TBG132" s="350"/>
      <c r="TBH132" s="350"/>
      <c r="TBI132" s="349"/>
      <c r="TBJ132" s="350"/>
      <c r="TBK132" s="350"/>
      <c r="TBL132" s="350"/>
      <c r="TBM132" s="350"/>
      <c r="TBN132" s="350"/>
      <c r="TBO132" s="350"/>
      <c r="TBP132" s="350"/>
      <c r="TBQ132" s="350"/>
      <c r="TBR132" s="350"/>
      <c r="TBS132" s="349"/>
      <c r="TBT132" s="350"/>
      <c r="TBU132" s="350"/>
      <c r="TBV132" s="350"/>
      <c r="TBW132" s="350"/>
      <c r="TBX132" s="350"/>
      <c r="TBY132" s="350"/>
      <c r="TBZ132" s="350"/>
      <c r="TCA132" s="350"/>
      <c r="TCB132" s="350"/>
      <c r="TCC132" s="349"/>
      <c r="TCD132" s="350"/>
      <c r="TCE132" s="350"/>
      <c r="TCF132" s="350"/>
      <c r="TCG132" s="350"/>
      <c r="TCH132" s="350"/>
      <c r="TCI132" s="350"/>
      <c r="TCJ132" s="350"/>
      <c r="TCK132" s="350"/>
      <c r="TCL132" s="350"/>
      <c r="TCM132" s="349"/>
      <c r="TCN132" s="350"/>
      <c r="TCO132" s="350"/>
      <c r="TCP132" s="350"/>
      <c r="TCQ132" s="350"/>
      <c r="TCR132" s="350"/>
      <c r="TCS132" s="350"/>
      <c r="TCT132" s="350"/>
      <c r="TCU132" s="350"/>
      <c r="TCV132" s="350"/>
      <c r="TCW132" s="349"/>
      <c r="TCX132" s="350"/>
      <c r="TCY132" s="350"/>
      <c r="TCZ132" s="350"/>
      <c r="TDA132" s="350"/>
      <c r="TDB132" s="350"/>
      <c r="TDC132" s="350"/>
      <c r="TDD132" s="350"/>
      <c r="TDE132" s="350"/>
      <c r="TDF132" s="350"/>
      <c r="TDG132" s="349"/>
      <c r="TDH132" s="350"/>
      <c r="TDI132" s="350"/>
      <c r="TDJ132" s="350"/>
      <c r="TDK132" s="350"/>
      <c r="TDL132" s="350"/>
      <c r="TDM132" s="350"/>
      <c r="TDN132" s="350"/>
      <c r="TDO132" s="350"/>
      <c r="TDP132" s="350"/>
      <c r="TDQ132" s="349"/>
      <c r="TDR132" s="350"/>
      <c r="TDS132" s="350"/>
      <c r="TDT132" s="350"/>
      <c r="TDU132" s="350"/>
      <c r="TDV132" s="350"/>
      <c r="TDW132" s="350"/>
      <c r="TDX132" s="350"/>
      <c r="TDY132" s="350"/>
      <c r="TDZ132" s="350"/>
      <c r="TEA132" s="349"/>
      <c r="TEB132" s="350"/>
      <c r="TEC132" s="350"/>
      <c r="TED132" s="350"/>
      <c r="TEE132" s="350"/>
      <c r="TEF132" s="350"/>
      <c r="TEG132" s="350"/>
      <c r="TEH132" s="350"/>
      <c r="TEI132" s="350"/>
      <c r="TEJ132" s="350"/>
      <c r="TEK132" s="349"/>
      <c r="TEL132" s="350"/>
      <c r="TEM132" s="350"/>
      <c r="TEN132" s="350"/>
      <c r="TEO132" s="350"/>
      <c r="TEP132" s="350"/>
      <c r="TEQ132" s="350"/>
      <c r="TER132" s="350"/>
      <c r="TES132" s="350"/>
      <c r="TET132" s="350"/>
      <c r="TEU132" s="349"/>
      <c r="TEV132" s="350"/>
      <c r="TEW132" s="350"/>
      <c r="TEX132" s="350"/>
      <c r="TEY132" s="350"/>
      <c r="TEZ132" s="350"/>
      <c r="TFA132" s="350"/>
      <c r="TFB132" s="350"/>
      <c r="TFC132" s="350"/>
      <c r="TFD132" s="350"/>
      <c r="TFE132" s="349"/>
      <c r="TFF132" s="350"/>
      <c r="TFG132" s="350"/>
      <c r="TFH132" s="350"/>
      <c r="TFI132" s="350"/>
      <c r="TFJ132" s="350"/>
      <c r="TFK132" s="350"/>
      <c r="TFL132" s="350"/>
      <c r="TFM132" s="350"/>
      <c r="TFN132" s="350"/>
      <c r="TFO132" s="349"/>
      <c r="TFP132" s="350"/>
      <c r="TFQ132" s="350"/>
      <c r="TFR132" s="350"/>
      <c r="TFS132" s="350"/>
      <c r="TFT132" s="350"/>
      <c r="TFU132" s="350"/>
      <c r="TFV132" s="350"/>
      <c r="TFW132" s="350"/>
      <c r="TFX132" s="350"/>
      <c r="TFY132" s="349"/>
      <c r="TFZ132" s="350"/>
      <c r="TGA132" s="350"/>
      <c r="TGB132" s="350"/>
      <c r="TGC132" s="350"/>
      <c r="TGD132" s="350"/>
      <c r="TGE132" s="350"/>
      <c r="TGF132" s="350"/>
      <c r="TGG132" s="350"/>
      <c r="TGH132" s="350"/>
      <c r="TGI132" s="349"/>
      <c r="TGJ132" s="350"/>
      <c r="TGK132" s="350"/>
      <c r="TGL132" s="350"/>
      <c r="TGM132" s="350"/>
      <c r="TGN132" s="350"/>
      <c r="TGO132" s="350"/>
      <c r="TGP132" s="350"/>
      <c r="TGQ132" s="350"/>
      <c r="TGR132" s="350"/>
      <c r="TGS132" s="349"/>
      <c r="TGT132" s="350"/>
      <c r="TGU132" s="350"/>
      <c r="TGV132" s="350"/>
      <c r="TGW132" s="350"/>
      <c r="TGX132" s="350"/>
      <c r="TGY132" s="350"/>
      <c r="TGZ132" s="350"/>
      <c r="THA132" s="350"/>
      <c r="THB132" s="350"/>
      <c r="THC132" s="349"/>
      <c r="THD132" s="350"/>
      <c r="THE132" s="350"/>
      <c r="THF132" s="350"/>
      <c r="THG132" s="350"/>
      <c r="THH132" s="350"/>
      <c r="THI132" s="350"/>
      <c r="THJ132" s="350"/>
      <c r="THK132" s="350"/>
      <c r="THL132" s="350"/>
      <c r="THM132" s="349"/>
      <c r="THN132" s="350"/>
      <c r="THO132" s="350"/>
      <c r="THP132" s="350"/>
      <c r="THQ132" s="350"/>
      <c r="THR132" s="350"/>
      <c r="THS132" s="350"/>
      <c r="THT132" s="350"/>
      <c r="THU132" s="350"/>
      <c r="THV132" s="350"/>
      <c r="THW132" s="349"/>
      <c r="THX132" s="350"/>
      <c r="THY132" s="350"/>
      <c r="THZ132" s="350"/>
      <c r="TIA132" s="350"/>
      <c r="TIB132" s="350"/>
      <c r="TIC132" s="350"/>
      <c r="TID132" s="350"/>
      <c r="TIE132" s="350"/>
      <c r="TIF132" s="350"/>
      <c r="TIG132" s="349"/>
      <c r="TIH132" s="350"/>
      <c r="TII132" s="350"/>
      <c r="TIJ132" s="350"/>
      <c r="TIK132" s="350"/>
      <c r="TIL132" s="350"/>
      <c r="TIM132" s="350"/>
      <c r="TIN132" s="350"/>
      <c r="TIO132" s="350"/>
      <c r="TIP132" s="350"/>
      <c r="TIQ132" s="349"/>
      <c r="TIR132" s="350"/>
      <c r="TIS132" s="350"/>
      <c r="TIT132" s="350"/>
      <c r="TIU132" s="350"/>
      <c r="TIV132" s="350"/>
      <c r="TIW132" s="350"/>
      <c r="TIX132" s="350"/>
      <c r="TIY132" s="350"/>
      <c r="TIZ132" s="350"/>
      <c r="TJA132" s="349"/>
      <c r="TJB132" s="350"/>
      <c r="TJC132" s="350"/>
      <c r="TJD132" s="350"/>
      <c r="TJE132" s="350"/>
      <c r="TJF132" s="350"/>
      <c r="TJG132" s="350"/>
      <c r="TJH132" s="350"/>
      <c r="TJI132" s="350"/>
      <c r="TJJ132" s="350"/>
      <c r="TJK132" s="349"/>
      <c r="TJL132" s="350"/>
      <c r="TJM132" s="350"/>
      <c r="TJN132" s="350"/>
      <c r="TJO132" s="350"/>
      <c r="TJP132" s="350"/>
      <c r="TJQ132" s="350"/>
      <c r="TJR132" s="350"/>
      <c r="TJS132" s="350"/>
      <c r="TJT132" s="350"/>
      <c r="TJU132" s="349"/>
      <c r="TJV132" s="350"/>
      <c r="TJW132" s="350"/>
      <c r="TJX132" s="350"/>
      <c r="TJY132" s="350"/>
      <c r="TJZ132" s="350"/>
      <c r="TKA132" s="350"/>
      <c r="TKB132" s="350"/>
      <c r="TKC132" s="350"/>
      <c r="TKD132" s="350"/>
      <c r="TKE132" s="349"/>
      <c r="TKF132" s="350"/>
      <c r="TKG132" s="350"/>
      <c r="TKH132" s="350"/>
      <c r="TKI132" s="350"/>
      <c r="TKJ132" s="350"/>
      <c r="TKK132" s="350"/>
      <c r="TKL132" s="350"/>
      <c r="TKM132" s="350"/>
      <c r="TKN132" s="350"/>
      <c r="TKO132" s="349"/>
      <c r="TKP132" s="350"/>
      <c r="TKQ132" s="350"/>
      <c r="TKR132" s="350"/>
      <c r="TKS132" s="350"/>
      <c r="TKT132" s="350"/>
      <c r="TKU132" s="350"/>
      <c r="TKV132" s="350"/>
      <c r="TKW132" s="350"/>
      <c r="TKX132" s="350"/>
      <c r="TKY132" s="349"/>
      <c r="TKZ132" s="350"/>
      <c r="TLA132" s="350"/>
      <c r="TLB132" s="350"/>
      <c r="TLC132" s="350"/>
      <c r="TLD132" s="350"/>
      <c r="TLE132" s="350"/>
      <c r="TLF132" s="350"/>
      <c r="TLG132" s="350"/>
      <c r="TLH132" s="350"/>
      <c r="TLI132" s="349"/>
      <c r="TLJ132" s="350"/>
      <c r="TLK132" s="350"/>
      <c r="TLL132" s="350"/>
      <c r="TLM132" s="350"/>
      <c r="TLN132" s="350"/>
      <c r="TLO132" s="350"/>
      <c r="TLP132" s="350"/>
      <c r="TLQ132" s="350"/>
      <c r="TLR132" s="350"/>
      <c r="TLS132" s="349"/>
      <c r="TLT132" s="350"/>
      <c r="TLU132" s="350"/>
      <c r="TLV132" s="350"/>
      <c r="TLW132" s="350"/>
      <c r="TLX132" s="350"/>
      <c r="TLY132" s="350"/>
      <c r="TLZ132" s="350"/>
      <c r="TMA132" s="350"/>
      <c r="TMB132" s="350"/>
      <c r="TMC132" s="349"/>
      <c r="TMD132" s="350"/>
      <c r="TME132" s="350"/>
      <c r="TMF132" s="350"/>
      <c r="TMG132" s="350"/>
      <c r="TMH132" s="350"/>
      <c r="TMI132" s="350"/>
      <c r="TMJ132" s="350"/>
      <c r="TMK132" s="350"/>
      <c r="TML132" s="350"/>
      <c r="TMM132" s="349"/>
      <c r="TMN132" s="350"/>
      <c r="TMO132" s="350"/>
      <c r="TMP132" s="350"/>
      <c r="TMQ132" s="350"/>
      <c r="TMR132" s="350"/>
      <c r="TMS132" s="350"/>
      <c r="TMT132" s="350"/>
      <c r="TMU132" s="350"/>
      <c r="TMV132" s="350"/>
      <c r="TMW132" s="349"/>
      <c r="TMX132" s="350"/>
      <c r="TMY132" s="350"/>
      <c r="TMZ132" s="350"/>
      <c r="TNA132" s="350"/>
      <c r="TNB132" s="350"/>
      <c r="TNC132" s="350"/>
      <c r="TND132" s="350"/>
      <c r="TNE132" s="350"/>
      <c r="TNF132" s="350"/>
      <c r="TNG132" s="349"/>
      <c r="TNH132" s="350"/>
      <c r="TNI132" s="350"/>
      <c r="TNJ132" s="350"/>
      <c r="TNK132" s="350"/>
      <c r="TNL132" s="350"/>
      <c r="TNM132" s="350"/>
      <c r="TNN132" s="350"/>
      <c r="TNO132" s="350"/>
      <c r="TNP132" s="350"/>
      <c r="TNQ132" s="349"/>
      <c r="TNR132" s="350"/>
      <c r="TNS132" s="350"/>
      <c r="TNT132" s="350"/>
      <c r="TNU132" s="350"/>
      <c r="TNV132" s="350"/>
      <c r="TNW132" s="350"/>
      <c r="TNX132" s="350"/>
      <c r="TNY132" s="350"/>
      <c r="TNZ132" s="350"/>
      <c r="TOA132" s="349"/>
      <c r="TOB132" s="350"/>
      <c r="TOC132" s="350"/>
      <c r="TOD132" s="350"/>
      <c r="TOE132" s="350"/>
      <c r="TOF132" s="350"/>
      <c r="TOG132" s="350"/>
      <c r="TOH132" s="350"/>
      <c r="TOI132" s="350"/>
      <c r="TOJ132" s="350"/>
      <c r="TOK132" s="349"/>
      <c r="TOL132" s="350"/>
      <c r="TOM132" s="350"/>
      <c r="TON132" s="350"/>
      <c r="TOO132" s="350"/>
      <c r="TOP132" s="350"/>
      <c r="TOQ132" s="350"/>
      <c r="TOR132" s="350"/>
      <c r="TOS132" s="350"/>
      <c r="TOT132" s="350"/>
      <c r="TOU132" s="349"/>
      <c r="TOV132" s="350"/>
      <c r="TOW132" s="350"/>
      <c r="TOX132" s="350"/>
      <c r="TOY132" s="350"/>
      <c r="TOZ132" s="350"/>
      <c r="TPA132" s="350"/>
      <c r="TPB132" s="350"/>
      <c r="TPC132" s="350"/>
      <c r="TPD132" s="350"/>
      <c r="TPE132" s="349"/>
      <c r="TPF132" s="350"/>
      <c r="TPG132" s="350"/>
      <c r="TPH132" s="350"/>
      <c r="TPI132" s="350"/>
      <c r="TPJ132" s="350"/>
      <c r="TPK132" s="350"/>
      <c r="TPL132" s="350"/>
      <c r="TPM132" s="350"/>
      <c r="TPN132" s="350"/>
      <c r="TPO132" s="349"/>
      <c r="TPP132" s="350"/>
      <c r="TPQ132" s="350"/>
      <c r="TPR132" s="350"/>
      <c r="TPS132" s="350"/>
      <c r="TPT132" s="350"/>
      <c r="TPU132" s="350"/>
      <c r="TPV132" s="350"/>
      <c r="TPW132" s="350"/>
      <c r="TPX132" s="350"/>
      <c r="TPY132" s="349"/>
      <c r="TPZ132" s="350"/>
      <c r="TQA132" s="350"/>
      <c r="TQB132" s="350"/>
      <c r="TQC132" s="350"/>
      <c r="TQD132" s="350"/>
      <c r="TQE132" s="350"/>
      <c r="TQF132" s="350"/>
      <c r="TQG132" s="350"/>
      <c r="TQH132" s="350"/>
      <c r="TQI132" s="349"/>
      <c r="TQJ132" s="350"/>
      <c r="TQK132" s="350"/>
      <c r="TQL132" s="350"/>
      <c r="TQM132" s="350"/>
      <c r="TQN132" s="350"/>
      <c r="TQO132" s="350"/>
      <c r="TQP132" s="350"/>
      <c r="TQQ132" s="350"/>
      <c r="TQR132" s="350"/>
      <c r="TQS132" s="349"/>
      <c r="TQT132" s="350"/>
      <c r="TQU132" s="350"/>
      <c r="TQV132" s="350"/>
      <c r="TQW132" s="350"/>
      <c r="TQX132" s="350"/>
      <c r="TQY132" s="350"/>
      <c r="TQZ132" s="350"/>
      <c r="TRA132" s="350"/>
      <c r="TRB132" s="350"/>
      <c r="TRC132" s="349"/>
      <c r="TRD132" s="350"/>
      <c r="TRE132" s="350"/>
      <c r="TRF132" s="350"/>
      <c r="TRG132" s="350"/>
      <c r="TRH132" s="350"/>
      <c r="TRI132" s="350"/>
      <c r="TRJ132" s="350"/>
      <c r="TRK132" s="350"/>
      <c r="TRL132" s="350"/>
      <c r="TRM132" s="349"/>
      <c r="TRN132" s="350"/>
      <c r="TRO132" s="350"/>
      <c r="TRP132" s="350"/>
      <c r="TRQ132" s="350"/>
      <c r="TRR132" s="350"/>
      <c r="TRS132" s="350"/>
      <c r="TRT132" s="350"/>
      <c r="TRU132" s="350"/>
      <c r="TRV132" s="350"/>
      <c r="TRW132" s="349"/>
      <c r="TRX132" s="350"/>
      <c r="TRY132" s="350"/>
      <c r="TRZ132" s="350"/>
      <c r="TSA132" s="350"/>
      <c r="TSB132" s="350"/>
      <c r="TSC132" s="350"/>
      <c r="TSD132" s="350"/>
      <c r="TSE132" s="350"/>
      <c r="TSF132" s="350"/>
      <c r="TSG132" s="349"/>
      <c r="TSH132" s="350"/>
      <c r="TSI132" s="350"/>
      <c r="TSJ132" s="350"/>
      <c r="TSK132" s="350"/>
      <c r="TSL132" s="350"/>
      <c r="TSM132" s="350"/>
      <c r="TSN132" s="350"/>
      <c r="TSO132" s="350"/>
      <c r="TSP132" s="350"/>
      <c r="TSQ132" s="349"/>
      <c r="TSR132" s="350"/>
      <c r="TSS132" s="350"/>
      <c r="TST132" s="350"/>
      <c r="TSU132" s="350"/>
      <c r="TSV132" s="350"/>
      <c r="TSW132" s="350"/>
      <c r="TSX132" s="350"/>
      <c r="TSY132" s="350"/>
      <c r="TSZ132" s="350"/>
      <c r="TTA132" s="349"/>
      <c r="TTB132" s="350"/>
      <c r="TTC132" s="350"/>
      <c r="TTD132" s="350"/>
      <c r="TTE132" s="350"/>
      <c r="TTF132" s="350"/>
      <c r="TTG132" s="350"/>
      <c r="TTH132" s="350"/>
      <c r="TTI132" s="350"/>
      <c r="TTJ132" s="350"/>
      <c r="TTK132" s="349"/>
      <c r="TTL132" s="350"/>
      <c r="TTM132" s="350"/>
      <c r="TTN132" s="350"/>
      <c r="TTO132" s="350"/>
      <c r="TTP132" s="350"/>
      <c r="TTQ132" s="350"/>
      <c r="TTR132" s="350"/>
      <c r="TTS132" s="350"/>
      <c r="TTT132" s="350"/>
      <c r="TTU132" s="349"/>
      <c r="TTV132" s="350"/>
      <c r="TTW132" s="350"/>
      <c r="TTX132" s="350"/>
      <c r="TTY132" s="350"/>
      <c r="TTZ132" s="350"/>
      <c r="TUA132" s="350"/>
      <c r="TUB132" s="350"/>
      <c r="TUC132" s="350"/>
      <c r="TUD132" s="350"/>
      <c r="TUE132" s="349"/>
      <c r="TUF132" s="350"/>
      <c r="TUG132" s="350"/>
      <c r="TUH132" s="350"/>
      <c r="TUI132" s="350"/>
      <c r="TUJ132" s="350"/>
      <c r="TUK132" s="350"/>
      <c r="TUL132" s="350"/>
      <c r="TUM132" s="350"/>
      <c r="TUN132" s="350"/>
      <c r="TUO132" s="349"/>
      <c r="TUP132" s="350"/>
      <c r="TUQ132" s="350"/>
      <c r="TUR132" s="350"/>
      <c r="TUS132" s="350"/>
      <c r="TUT132" s="350"/>
      <c r="TUU132" s="350"/>
      <c r="TUV132" s="350"/>
      <c r="TUW132" s="350"/>
      <c r="TUX132" s="350"/>
      <c r="TUY132" s="349"/>
      <c r="TUZ132" s="350"/>
      <c r="TVA132" s="350"/>
      <c r="TVB132" s="350"/>
      <c r="TVC132" s="350"/>
      <c r="TVD132" s="350"/>
      <c r="TVE132" s="350"/>
      <c r="TVF132" s="350"/>
      <c r="TVG132" s="350"/>
      <c r="TVH132" s="350"/>
      <c r="TVI132" s="349"/>
      <c r="TVJ132" s="350"/>
      <c r="TVK132" s="350"/>
      <c r="TVL132" s="350"/>
      <c r="TVM132" s="350"/>
      <c r="TVN132" s="350"/>
      <c r="TVO132" s="350"/>
      <c r="TVP132" s="350"/>
      <c r="TVQ132" s="350"/>
      <c r="TVR132" s="350"/>
      <c r="TVS132" s="349"/>
      <c r="TVT132" s="350"/>
      <c r="TVU132" s="350"/>
      <c r="TVV132" s="350"/>
      <c r="TVW132" s="350"/>
      <c r="TVX132" s="350"/>
      <c r="TVY132" s="350"/>
      <c r="TVZ132" s="350"/>
      <c r="TWA132" s="350"/>
      <c r="TWB132" s="350"/>
      <c r="TWC132" s="349"/>
      <c r="TWD132" s="350"/>
      <c r="TWE132" s="350"/>
      <c r="TWF132" s="350"/>
      <c r="TWG132" s="350"/>
      <c r="TWH132" s="350"/>
      <c r="TWI132" s="350"/>
      <c r="TWJ132" s="350"/>
      <c r="TWK132" s="350"/>
      <c r="TWL132" s="350"/>
      <c r="TWM132" s="349"/>
      <c r="TWN132" s="350"/>
      <c r="TWO132" s="350"/>
      <c r="TWP132" s="350"/>
      <c r="TWQ132" s="350"/>
      <c r="TWR132" s="350"/>
      <c r="TWS132" s="350"/>
      <c r="TWT132" s="350"/>
      <c r="TWU132" s="350"/>
      <c r="TWV132" s="350"/>
      <c r="TWW132" s="349"/>
      <c r="TWX132" s="350"/>
      <c r="TWY132" s="350"/>
      <c r="TWZ132" s="350"/>
      <c r="TXA132" s="350"/>
      <c r="TXB132" s="350"/>
      <c r="TXC132" s="350"/>
      <c r="TXD132" s="350"/>
      <c r="TXE132" s="350"/>
      <c r="TXF132" s="350"/>
      <c r="TXG132" s="349"/>
      <c r="TXH132" s="350"/>
      <c r="TXI132" s="350"/>
      <c r="TXJ132" s="350"/>
      <c r="TXK132" s="350"/>
      <c r="TXL132" s="350"/>
      <c r="TXM132" s="350"/>
      <c r="TXN132" s="350"/>
      <c r="TXO132" s="350"/>
      <c r="TXP132" s="350"/>
      <c r="TXQ132" s="349"/>
      <c r="TXR132" s="350"/>
      <c r="TXS132" s="350"/>
      <c r="TXT132" s="350"/>
      <c r="TXU132" s="350"/>
      <c r="TXV132" s="350"/>
      <c r="TXW132" s="350"/>
      <c r="TXX132" s="350"/>
      <c r="TXY132" s="350"/>
      <c r="TXZ132" s="350"/>
      <c r="TYA132" s="349"/>
      <c r="TYB132" s="350"/>
      <c r="TYC132" s="350"/>
      <c r="TYD132" s="350"/>
      <c r="TYE132" s="350"/>
      <c r="TYF132" s="350"/>
      <c r="TYG132" s="350"/>
      <c r="TYH132" s="350"/>
      <c r="TYI132" s="350"/>
      <c r="TYJ132" s="350"/>
      <c r="TYK132" s="349"/>
      <c r="TYL132" s="350"/>
      <c r="TYM132" s="350"/>
      <c r="TYN132" s="350"/>
      <c r="TYO132" s="350"/>
      <c r="TYP132" s="350"/>
      <c r="TYQ132" s="350"/>
      <c r="TYR132" s="350"/>
      <c r="TYS132" s="350"/>
      <c r="TYT132" s="350"/>
      <c r="TYU132" s="349"/>
      <c r="TYV132" s="350"/>
      <c r="TYW132" s="350"/>
      <c r="TYX132" s="350"/>
      <c r="TYY132" s="350"/>
      <c r="TYZ132" s="350"/>
      <c r="TZA132" s="350"/>
      <c r="TZB132" s="350"/>
      <c r="TZC132" s="350"/>
      <c r="TZD132" s="350"/>
      <c r="TZE132" s="349"/>
      <c r="TZF132" s="350"/>
      <c r="TZG132" s="350"/>
      <c r="TZH132" s="350"/>
      <c r="TZI132" s="350"/>
      <c r="TZJ132" s="350"/>
      <c r="TZK132" s="350"/>
      <c r="TZL132" s="350"/>
      <c r="TZM132" s="350"/>
      <c r="TZN132" s="350"/>
      <c r="TZO132" s="349"/>
      <c r="TZP132" s="350"/>
      <c r="TZQ132" s="350"/>
      <c r="TZR132" s="350"/>
      <c r="TZS132" s="350"/>
      <c r="TZT132" s="350"/>
      <c r="TZU132" s="350"/>
      <c r="TZV132" s="350"/>
      <c r="TZW132" s="350"/>
      <c r="TZX132" s="350"/>
      <c r="TZY132" s="349"/>
      <c r="TZZ132" s="350"/>
      <c r="UAA132" s="350"/>
      <c r="UAB132" s="350"/>
      <c r="UAC132" s="350"/>
      <c r="UAD132" s="350"/>
      <c r="UAE132" s="350"/>
      <c r="UAF132" s="350"/>
      <c r="UAG132" s="350"/>
      <c r="UAH132" s="350"/>
      <c r="UAI132" s="349"/>
      <c r="UAJ132" s="350"/>
      <c r="UAK132" s="350"/>
      <c r="UAL132" s="350"/>
      <c r="UAM132" s="350"/>
      <c r="UAN132" s="350"/>
      <c r="UAO132" s="350"/>
      <c r="UAP132" s="350"/>
      <c r="UAQ132" s="350"/>
      <c r="UAR132" s="350"/>
      <c r="UAS132" s="349"/>
      <c r="UAT132" s="350"/>
      <c r="UAU132" s="350"/>
      <c r="UAV132" s="350"/>
      <c r="UAW132" s="350"/>
      <c r="UAX132" s="350"/>
      <c r="UAY132" s="350"/>
      <c r="UAZ132" s="350"/>
      <c r="UBA132" s="350"/>
      <c r="UBB132" s="350"/>
      <c r="UBC132" s="349"/>
      <c r="UBD132" s="350"/>
      <c r="UBE132" s="350"/>
      <c r="UBF132" s="350"/>
      <c r="UBG132" s="350"/>
      <c r="UBH132" s="350"/>
      <c r="UBI132" s="350"/>
      <c r="UBJ132" s="350"/>
      <c r="UBK132" s="350"/>
      <c r="UBL132" s="350"/>
      <c r="UBM132" s="349"/>
      <c r="UBN132" s="350"/>
      <c r="UBO132" s="350"/>
      <c r="UBP132" s="350"/>
      <c r="UBQ132" s="350"/>
      <c r="UBR132" s="350"/>
      <c r="UBS132" s="350"/>
      <c r="UBT132" s="350"/>
      <c r="UBU132" s="350"/>
      <c r="UBV132" s="350"/>
      <c r="UBW132" s="349"/>
      <c r="UBX132" s="350"/>
      <c r="UBY132" s="350"/>
      <c r="UBZ132" s="350"/>
      <c r="UCA132" s="350"/>
      <c r="UCB132" s="350"/>
      <c r="UCC132" s="350"/>
      <c r="UCD132" s="350"/>
      <c r="UCE132" s="350"/>
      <c r="UCF132" s="350"/>
      <c r="UCG132" s="349"/>
      <c r="UCH132" s="350"/>
      <c r="UCI132" s="350"/>
      <c r="UCJ132" s="350"/>
      <c r="UCK132" s="350"/>
      <c r="UCL132" s="350"/>
      <c r="UCM132" s="350"/>
      <c r="UCN132" s="350"/>
      <c r="UCO132" s="350"/>
      <c r="UCP132" s="350"/>
      <c r="UCQ132" s="349"/>
      <c r="UCR132" s="350"/>
      <c r="UCS132" s="350"/>
      <c r="UCT132" s="350"/>
      <c r="UCU132" s="350"/>
      <c r="UCV132" s="350"/>
      <c r="UCW132" s="350"/>
      <c r="UCX132" s="350"/>
      <c r="UCY132" s="350"/>
      <c r="UCZ132" s="350"/>
      <c r="UDA132" s="349"/>
      <c r="UDB132" s="350"/>
      <c r="UDC132" s="350"/>
      <c r="UDD132" s="350"/>
      <c r="UDE132" s="350"/>
      <c r="UDF132" s="350"/>
      <c r="UDG132" s="350"/>
      <c r="UDH132" s="350"/>
      <c r="UDI132" s="350"/>
      <c r="UDJ132" s="350"/>
      <c r="UDK132" s="349"/>
      <c r="UDL132" s="350"/>
      <c r="UDM132" s="350"/>
      <c r="UDN132" s="350"/>
      <c r="UDO132" s="350"/>
      <c r="UDP132" s="350"/>
      <c r="UDQ132" s="350"/>
      <c r="UDR132" s="350"/>
      <c r="UDS132" s="350"/>
      <c r="UDT132" s="350"/>
      <c r="UDU132" s="349"/>
      <c r="UDV132" s="350"/>
      <c r="UDW132" s="350"/>
      <c r="UDX132" s="350"/>
      <c r="UDY132" s="350"/>
      <c r="UDZ132" s="350"/>
      <c r="UEA132" s="350"/>
      <c r="UEB132" s="350"/>
      <c r="UEC132" s="350"/>
      <c r="UED132" s="350"/>
      <c r="UEE132" s="349"/>
      <c r="UEF132" s="350"/>
      <c r="UEG132" s="350"/>
      <c r="UEH132" s="350"/>
      <c r="UEI132" s="350"/>
      <c r="UEJ132" s="350"/>
      <c r="UEK132" s="350"/>
      <c r="UEL132" s="350"/>
      <c r="UEM132" s="350"/>
      <c r="UEN132" s="350"/>
      <c r="UEO132" s="349"/>
      <c r="UEP132" s="350"/>
      <c r="UEQ132" s="350"/>
      <c r="UER132" s="350"/>
      <c r="UES132" s="350"/>
      <c r="UET132" s="350"/>
      <c r="UEU132" s="350"/>
      <c r="UEV132" s="350"/>
      <c r="UEW132" s="350"/>
      <c r="UEX132" s="350"/>
      <c r="UEY132" s="349"/>
      <c r="UEZ132" s="350"/>
      <c r="UFA132" s="350"/>
      <c r="UFB132" s="350"/>
      <c r="UFC132" s="350"/>
      <c r="UFD132" s="350"/>
      <c r="UFE132" s="350"/>
      <c r="UFF132" s="350"/>
      <c r="UFG132" s="350"/>
      <c r="UFH132" s="350"/>
      <c r="UFI132" s="349"/>
      <c r="UFJ132" s="350"/>
      <c r="UFK132" s="350"/>
      <c r="UFL132" s="350"/>
      <c r="UFM132" s="350"/>
      <c r="UFN132" s="350"/>
      <c r="UFO132" s="350"/>
      <c r="UFP132" s="350"/>
      <c r="UFQ132" s="350"/>
      <c r="UFR132" s="350"/>
      <c r="UFS132" s="349"/>
      <c r="UFT132" s="350"/>
      <c r="UFU132" s="350"/>
      <c r="UFV132" s="350"/>
      <c r="UFW132" s="350"/>
      <c r="UFX132" s="350"/>
      <c r="UFY132" s="350"/>
      <c r="UFZ132" s="350"/>
      <c r="UGA132" s="350"/>
      <c r="UGB132" s="350"/>
      <c r="UGC132" s="349"/>
      <c r="UGD132" s="350"/>
      <c r="UGE132" s="350"/>
      <c r="UGF132" s="350"/>
      <c r="UGG132" s="350"/>
      <c r="UGH132" s="350"/>
      <c r="UGI132" s="350"/>
      <c r="UGJ132" s="350"/>
      <c r="UGK132" s="350"/>
      <c r="UGL132" s="350"/>
      <c r="UGM132" s="349"/>
      <c r="UGN132" s="350"/>
      <c r="UGO132" s="350"/>
      <c r="UGP132" s="350"/>
      <c r="UGQ132" s="350"/>
      <c r="UGR132" s="350"/>
      <c r="UGS132" s="350"/>
      <c r="UGT132" s="350"/>
      <c r="UGU132" s="350"/>
      <c r="UGV132" s="350"/>
      <c r="UGW132" s="349"/>
      <c r="UGX132" s="350"/>
      <c r="UGY132" s="350"/>
      <c r="UGZ132" s="350"/>
      <c r="UHA132" s="350"/>
      <c r="UHB132" s="350"/>
      <c r="UHC132" s="350"/>
      <c r="UHD132" s="350"/>
      <c r="UHE132" s="350"/>
      <c r="UHF132" s="350"/>
      <c r="UHG132" s="349"/>
      <c r="UHH132" s="350"/>
      <c r="UHI132" s="350"/>
      <c r="UHJ132" s="350"/>
      <c r="UHK132" s="350"/>
      <c r="UHL132" s="350"/>
      <c r="UHM132" s="350"/>
      <c r="UHN132" s="350"/>
      <c r="UHO132" s="350"/>
      <c r="UHP132" s="350"/>
      <c r="UHQ132" s="349"/>
      <c r="UHR132" s="350"/>
      <c r="UHS132" s="350"/>
      <c r="UHT132" s="350"/>
      <c r="UHU132" s="350"/>
      <c r="UHV132" s="350"/>
      <c r="UHW132" s="350"/>
      <c r="UHX132" s="350"/>
      <c r="UHY132" s="350"/>
      <c r="UHZ132" s="350"/>
      <c r="UIA132" s="349"/>
      <c r="UIB132" s="350"/>
      <c r="UIC132" s="350"/>
      <c r="UID132" s="350"/>
      <c r="UIE132" s="350"/>
      <c r="UIF132" s="350"/>
      <c r="UIG132" s="350"/>
      <c r="UIH132" s="350"/>
      <c r="UII132" s="350"/>
      <c r="UIJ132" s="350"/>
      <c r="UIK132" s="349"/>
      <c r="UIL132" s="350"/>
      <c r="UIM132" s="350"/>
      <c r="UIN132" s="350"/>
      <c r="UIO132" s="350"/>
      <c r="UIP132" s="350"/>
      <c r="UIQ132" s="350"/>
      <c r="UIR132" s="350"/>
      <c r="UIS132" s="350"/>
      <c r="UIT132" s="350"/>
      <c r="UIU132" s="349"/>
      <c r="UIV132" s="350"/>
      <c r="UIW132" s="350"/>
      <c r="UIX132" s="350"/>
      <c r="UIY132" s="350"/>
      <c r="UIZ132" s="350"/>
      <c r="UJA132" s="350"/>
      <c r="UJB132" s="350"/>
      <c r="UJC132" s="350"/>
      <c r="UJD132" s="350"/>
      <c r="UJE132" s="349"/>
      <c r="UJF132" s="350"/>
      <c r="UJG132" s="350"/>
      <c r="UJH132" s="350"/>
      <c r="UJI132" s="350"/>
      <c r="UJJ132" s="350"/>
      <c r="UJK132" s="350"/>
      <c r="UJL132" s="350"/>
      <c r="UJM132" s="350"/>
      <c r="UJN132" s="350"/>
      <c r="UJO132" s="349"/>
      <c r="UJP132" s="350"/>
      <c r="UJQ132" s="350"/>
      <c r="UJR132" s="350"/>
      <c r="UJS132" s="350"/>
      <c r="UJT132" s="350"/>
      <c r="UJU132" s="350"/>
      <c r="UJV132" s="350"/>
      <c r="UJW132" s="350"/>
      <c r="UJX132" s="350"/>
      <c r="UJY132" s="349"/>
      <c r="UJZ132" s="350"/>
      <c r="UKA132" s="350"/>
      <c r="UKB132" s="350"/>
      <c r="UKC132" s="350"/>
      <c r="UKD132" s="350"/>
      <c r="UKE132" s="350"/>
      <c r="UKF132" s="350"/>
      <c r="UKG132" s="350"/>
      <c r="UKH132" s="350"/>
      <c r="UKI132" s="349"/>
      <c r="UKJ132" s="350"/>
      <c r="UKK132" s="350"/>
      <c r="UKL132" s="350"/>
      <c r="UKM132" s="350"/>
      <c r="UKN132" s="350"/>
      <c r="UKO132" s="350"/>
      <c r="UKP132" s="350"/>
      <c r="UKQ132" s="350"/>
      <c r="UKR132" s="350"/>
      <c r="UKS132" s="349"/>
      <c r="UKT132" s="350"/>
      <c r="UKU132" s="350"/>
      <c r="UKV132" s="350"/>
      <c r="UKW132" s="350"/>
      <c r="UKX132" s="350"/>
      <c r="UKY132" s="350"/>
      <c r="UKZ132" s="350"/>
      <c r="ULA132" s="350"/>
      <c r="ULB132" s="350"/>
      <c r="ULC132" s="349"/>
      <c r="ULD132" s="350"/>
      <c r="ULE132" s="350"/>
      <c r="ULF132" s="350"/>
      <c r="ULG132" s="350"/>
      <c r="ULH132" s="350"/>
      <c r="ULI132" s="350"/>
      <c r="ULJ132" s="350"/>
      <c r="ULK132" s="350"/>
      <c r="ULL132" s="350"/>
      <c r="ULM132" s="349"/>
      <c r="ULN132" s="350"/>
      <c r="ULO132" s="350"/>
      <c r="ULP132" s="350"/>
      <c r="ULQ132" s="350"/>
      <c r="ULR132" s="350"/>
      <c r="ULS132" s="350"/>
      <c r="ULT132" s="350"/>
      <c r="ULU132" s="350"/>
      <c r="ULV132" s="350"/>
      <c r="ULW132" s="349"/>
      <c r="ULX132" s="350"/>
      <c r="ULY132" s="350"/>
      <c r="ULZ132" s="350"/>
      <c r="UMA132" s="350"/>
      <c r="UMB132" s="350"/>
      <c r="UMC132" s="350"/>
      <c r="UMD132" s="350"/>
      <c r="UME132" s="350"/>
      <c r="UMF132" s="350"/>
      <c r="UMG132" s="349"/>
      <c r="UMH132" s="350"/>
      <c r="UMI132" s="350"/>
      <c r="UMJ132" s="350"/>
      <c r="UMK132" s="350"/>
      <c r="UML132" s="350"/>
      <c r="UMM132" s="350"/>
      <c r="UMN132" s="350"/>
      <c r="UMO132" s="350"/>
      <c r="UMP132" s="350"/>
      <c r="UMQ132" s="349"/>
      <c r="UMR132" s="350"/>
      <c r="UMS132" s="350"/>
      <c r="UMT132" s="350"/>
      <c r="UMU132" s="350"/>
      <c r="UMV132" s="350"/>
      <c r="UMW132" s="350"/>
      <c r="UMX132" s="350"/>
      <c r="UMY132" s="350"/>
      <c r="UMZ132" s="350"/>
      <c r="UNA132" s="349"/>
      <c r="UNB132" s="350"/>
      <c r="UNC132" s="350"/>
      <c r="UND132" s="350"/>
      <c r="UNE132" s="350"/>
      <c r="UNF132" s="350"/>
      <c r="UNG132" s="350"/>
      <c r="UNH132" s="350"/>
      <c r="UNI132" s="350"/>
      <c r="UNJ132" s="350"/>
      <c r="UNK132" s="349"/>
      <c r="UNL132" s="350"/>
      <c r="UNM132" s="350"/>
      <c r="UNN132" s="350"/>
      <c r="UNO132" s="350"/>
      <c r="UNP132" s="350"/>
      <c r="UNQ132" s="350"/>
      <c r="UNR132" s="350"/>
      <c r="UNS132" s="350"/>
      <c r="UNT132" s="350"/>
      <c r="UNU132" s="349"/>
      <c r="UNV132" s="350"/>
      <c r="UNW132" s="350"/>
      <c r="UNX132" s="350"/>
      <c r="UNY132" s="350"/>
      <c r="UNZ132" s="350"/>
      <c r="UOA132" s="350"/>
      <c r="UOB132" s="350"/>
      <c r="UOC132" s="350"/>
      <c r="UOD132" s="350"/>
      <c r="UOE132" s="349"/>
      <c r="UOF132" s="350"/>
      <c r="UOG132" s="350"/>
      <c r="UOH132" s="350"/>
      <c r="UOI132" s="350"/>
      <c r="UOJ132" s="350"/>
      <c r="UOK132" s="350"/>
      <c r="UOL132" s="350"/>
      <c r="UOM132" s="350"/>
      <c r="UON132" s="350"/>
      <c r="UOO132" s="349"/>
      <c r="UOP132" s="350"/>
      <c r="UOQ132" s="350"/>
      <c r="UOR132" s="350"/>
      <c r="UOS132" s="350"/>
      <c r="UOT132" s="350"/>
      <c r="UOU132" s="350"/>
      <c r="UOV132" s="350"/>
      <c r="UOW132" s="350"/>
      <c r="UOX132" s="350"/>
      <c r="UOY132" s="349"/>
      <c r="UOZ132" s="350"/>
      <c r="UPA132" s="350"/>
      <c r="UPB132" s="350"/>
      <c r="UPC132" s="350"/>
      <c r="UPD132" s="350"/>
      <c r="UPE132" s="350"/>
      <c r="UPF132" s="350"/>
      <c r="UPG132" s="350"/>
      <c r="UPH132" s="350"/>
      <c r="UPI132" s="349"/>
      <c r="UPJ132" s="350"/>
      <c r="UPK132" s="350"/>
      <c r="UPL132" s="350"/>
      <c r="UPM132" s="350"/>
      <c r="UPN132" s="350"/>
      <c r="UPO132" s="350"/>
      <c r="UPP132" s="350"/>
      <c r="UPQ132" s="350"/>
      <c r="UPR132" s="350"/>
      <c r="UPS132" s="349"/>
      <c r="UPT132" s="350"/>
      <c r="UPU132" s="350"/>
      <c r="UPV132" s="350"/>
      <c r="UPW132" s="350"/>
      <c r="UPX132" s="350"/>
      <c r="UPY132" s="350"/>
      <c r="UPZ132" s="350"/>
      <c r="UQA132" s="350"/>
      <c r="UQB132" s="350"/>
      <c r="UQC132" s="349"/>
      <c r="UQD132" s="350"/>
      <c r="UQE132" s="350"/>
      <c r="UQF132" s="350"/>
      <c r="UQG132" s="350"/>
      <c r="UQH132" s="350"/>
      <c r="UQI132" s="350"/>
      <c r="UQJ132" s="350"/>
      <c r="UQK132" s="350"/>
      <c r="UQL132" s="350"/>
      <c r="UQM132" s="349"/>
      <c r="UQN132" s="350"/>
      <c r="UQO132" s="350"/>
      <c r="UQP132" s="350"/>
      <c r="UQQ132" s="350"/>
      <c r="UQR132" s="350"/>
      <c r="UQS132" s="350"/>
      <c r="UQT132" s="350"/>
      <c r="UQU132" s="350"/>
      <c r="UQV132" s="350"/>
      <c r="UQW132" s="349"/>
      <c r="UQX132" s="350"/>
      <c r="UQY132" s="350"/>
      <c r="UQZ132" s="350"/>
      <c r="URA132" s="350"/>
      <c r="URB132" s="350"/>
      <c r="URC132" s="350"/>
      <c r="URD132" s="350"/>
      <c r="URE132" s="350"/>
      <c r="URF132" s="350"/>
      <c r="URG132" s="349"/>
      <c r="URH132" s="350"/>
      <c r="URI132" s="350"/>
      <c r="URJ132" s="350"/>
      <c r="URK132" s="350"/>
      <c r="URL132" s="350"/>
      <c r="URM132" s="350"/>
      <c r="URN132" s="350"/>
      <c r="URO132" s="350"/>
      <c r="URP132" s="350"/>
      <c r="URQ132" s="349"/>
      <c r="URR132" s="350"/>
      <c r="URS132" s="350"/>
      <c r="URT132" s="350"/>
      <c r="URU132" s="350"/>
      <c r="URV132" s="350"/>
      <c r="URW132" s="350"/>
      <c r="URX132" s="350"/>
      <c r="URY132" s="350"/>
      <c r="URZ132" s="350"/>
      <c r="USA132" s="349"/>
      <c r="USB132" s="350"/>
      <c r="USC132" s="350"/>
      <c r="USD132" s="350"/>
      <c r="USE132" s="350"/>
      <c r="USF132" s="350"/>
      <c r="USG132" s="350"/>
      <c r="USH132" s="350"/>
      <c r="USI132" s="350"/>
      <c r="USJ132" s="350"/>
      <c r="USK132" s="349"/>
      <c r="USL132" s="350"/>
      <c r="USM132" s="350"/>
      <c r="USN132" s="350"/>
      <c r="USO132" s="350"/>
      <c r="USP132" s="350"/>
      <c r="USQ132" s="350"/>
      <c r="USR132" s="350"/>
      <c r="USS132" s="350"/>
      <c r="UST132" s="350"/>
      <c r="USU132" s="349"/>
      <c r="USV132" s="350"/>
      <c r="USW132" s="350"/>
      <c r="USX132" s="350"/>
      <c r="USY132" s="350"/>
      <c r="USZ132" s="350"/>
      <c r="UTA132" s="350"/>
      <c r="UTB132" s="350"/>
      <c r="UTC132" s="350"/>
      <c r="UTD132" s="350"/>
      <c r="UTE132" s="349"/>
      <c r="UTF132" s="350"/>
      <c r="UTG132" s="350"/>
      <c r="UTH132" s="350"/>
      <c r="UTI132" s="350"/>
      <c r="UTJ132" s="350"/>
      <c r="UTK132" s="350"/>
      <c r="UTL132" s="350"/>
      <c r="UTM132" s="350"/>
      <c r="UTN132" s="350"/>
      <c r="UTO132" s="349"/>
      <c r="UTP132" s="350"/>
      <c r="UTQ132" s="350"/>
      <c r="UTR132" s="350"/>
      <c r="UTS132" s="350"/>
      <c r="UTT132" s="350"/>
      <c r="UTU132" s="350"/>
      <c r="UTV132" s="350"/>
      <c r="UTW132" s="350"/>
      <c r="UTX132" s="350"/>
      <c r="UTY132" s="349"/>
      <c r="UTZ132" s="350"/>
      <c r="UUA132" s="350"/>
      <c r="UUB132" s="350"/>
      <c r="UUC132" s="350"/>
      <c r="UUD132" s="350"/>
      <c r="UUE132" s="350"/>
      <c r="UUF132" s="350"/>
      <c r="UUG132" s="350"/>
      <c r="UUH132" s="350"/>
      <c r="UUI132" s="349"/>
      <c r="UUJ132" s="350"/>
      <c r="UUK132" s="350"/>
      <c r="UUL132" s="350"/>
      <c r="UUM132" s="350"/>
      <c r="UUN132" s="350"/>
      <c r="UUO132" s="350"/>
      <c r="UUP132" s="350"/>
      <c r="UUQ132" s="350"/>
      <c r="UUR132" s="350"/>
      <c r="UUS132" s="349"/>
      <c r="UUT132" s="350"/>
      <c r="UUU132" s="350"/>
      <c r="UUV132" s="350"/>
      <c r="UUW132" s="350"/>
      <c r="UUX132" s="350"/>
      <c r="UUY132" s="350"/>
      <c r="UUZ132" s="350"/>
      <c r="UVA132" s="350"/>
      <c r="UVB132" s="350"/>
      <c r="UVC132" s="349"/>
      <c r="UVD132" s="350"/>
      <c r="UVE132" s="350"/>
      <c r="UVF132" s="350"/>
      <c r="UVG132" s="350"/>
      <c r="UVH132" s="350"/>
      <c r="UVI132" s="350"/>
      <c r="UVJ132" s="350"/>
      <c r="UVK132" s="350"/>
      <c r="UVL132" s="350"/>
      <c r="UVM132" s="349"/>
      <c r="UVN132" s="350"/>
      <c r="UVO132" s="350"/>
      <c r="UVP132" s="350"/>
      <c r="UVQ132" s="350"/>
      <c r="UVR132" s="350"/>
      <c r="UVS132" s="350"/>
      <c r="UVT132" s="350"/>
      <c r="UVU132" s="350"/>
      <c r="UVV132" s="350"/>
      <c r="UVW132" s="349"/>
      <c r="UVX132" s="350"/>
      <c r="UVY132" s="350"/>
      <c r="UVZ132" s="350"/>
      <c r="UWA132" s="350"/>
      <c r="UWB132" s="350"/>
      <c r="UWC132" s="350"/>
      <c r="UWD132" s="350"/>
      <c r="UWE132" s="350"/>
      <c r="UWF132" s="350"/>
      <c r="UWG132" s="349"/>
      <c r="UWH132" s="350"/>
      <c r="UWI132" s="350"/>
      <c r="UWJ132" s="350"/>
      <c r="UWK132" s="350"/>
      <c r="UWL132" s="350"/>
      <c r="UWM132" s="350"/>
      <c r="UWN132" s="350"/>
      <c r="UWO132" s="350"/>
      <c r="UWP132" s="350"/>
      <c r="UWQ132" s="349"/>
      <c r="UWR132" s="350"/>
      <c r="UWS132" s="350"/>
      <c r="UWT132" s="350"/>
      <c r="UWU132" s="350"/>
      <c r="UWV132" s="350"/>
      <c r="UWW132" s="350"/>
      <c r="UWX132" s="350"/>
      <c r="UWY132" s="350"/>
      <c r="UWZ132" s="350"/>
      <c r="UXA132" s="349"/>
      <c r="UXB132" s="350"/>
      <c r="UXC132" s="350"/>
      <c r="UXD132" s="350"/>
      <c r="UXE132" s="350"/>
      <c r="UXF132" s="350"/>
      <c r="UXG132" s="350"/>
      <c r="UXH132" s="350"/>
      <c r="UXI132" s="350"/>
      <c r="UXJ132" s="350"/>
      <c r="UXK132" s="349"/>
      <c r="UXL132" s="350"/>
      <c r="UXM132" s="350"/>
      <c r="UXN132" s="350"/>
      <c r="UXO132" s="350"/>
      <c r="UXP132" s="350"/>
      <c r="UXQ132" s="350"/>
      <c r="UXR132" s="350"/>
      <c r="UXS132" s="350"/>
      <c r="UXT132" s="350"/>
      <c r="UXU132" s="349"/>
      <c r="UXV132" s="350"/>
      <c r="UXW132" s="350"/>
      <c r="UXX132" s="350"/>
      <c r="UXY132" s="350"/>
      <c r="UXZ132" s="350"/>
      <c r="UYA132" s="350"/>
      <c r="UYB132" s="350"/>
      <c r="UYC132" s="350"/>
      <c r="UYD132" s="350"/>
      <c r="UYE132" s="349"/>
      <c r="UYF132" s="350"/>
      <c r="UYG132" s="350"/>
      <c r="UYH132" s="350"/>
      <c r="UYI132" s="350"/>
      <c r="UYJ132" s="350"/>
      <c r="UYK132" s="350"/>
      <c r="UYL132" s="350"/>
      <c r="UYM132" s="350"/>
      <c r="UYN132" s="350"/>
      <c r="UYO132" s="349"/>
      <c r="UYP132" s="350"/>
      <c r="UYQ132" s="350"/>
      <c r="UYR132" s="350"/>
      <c r="UYS132" s="350"/>
      <c r="UYT132" s="350"/>
      <c r="UYU132" s="350"/>
      <c r="UYV132" s="350"/>
      <c r="UYW132" s="350"/>
      <c r="UYX132" s="350"/>
      <c r="UYY132" s="349"/>
      <c r="UYZ132" s="350"/>
      <c r="UZA132" s="350"/>
      <c r="UZB132" s="350"/>
      <c r="UZC132" s="350"/>
      <c r="UZD132" s="350"/>
      <c r="UZE132" s="350"/>
      <c r="UZF132" s="350"/>
      <c r="UZG132" s="350"/>
      <c r="UZH132" s="350"/>
      <c r="UZI132" s="349"/>
      <c r="UZJ132" s="350"/>
      <c r="UZK132" s="350"/>
      <c r="UZL132" s="350"/>
      <c r="UZM132" s="350"/>
      <c r="UZN132" s="350"/>
      <c r="UZO132" s="350"/>
      <c r="UZP132" s="350"/>
      <c r="UZQ132" s="350"/>
      <c r="UZR132" s="350"/>
      <c r="UZS132" s="349"/>
      <c r="UZT132" s="350"/>
      <c r="UZU132" s="350"/>
      <c r="UZV132" s="350"/>
      <c r="UZW132" s="350"/>
      <c r="UZX132" s="350"/>
      <c r="UZY132" s="350"/>
      <c r="UZZ132" s="350"/>
      <c r="VAA132" s="350"/>
      <c r="VAB132" s="350"/>
      <c r="VAC132" s="349"/>
      <c r="VAD132" s="350"/>
      <c r="VAE132" s="350"/>
      <c r="VAF132" s="350"/>
      <c r="VAG132" s="350"/>
      <c r="VAH132" s="350"/>
      <c r="VAI132" s="350"/>
      <c r="VAJ132" s="350"/>
      <c r="VAK132" s="350"/>
      <c r="VAL132" s="350"/>
      <c r="VAM132" s="349"/>
      <c r="VAN132" s="350"/>
      <c r="VAO132" s="350"/>
      <c r="VAP132" s="350"/>
      <c r="VAQ132" s="350"/>
      <c r="VAR132" s="350"/>
      <c r="VAS132" s="350"/>
      <c r="VAT132" s="350"/>
      <c r="VAU132" s="350"/>
      <c r="VAV132" s="350"/>
      <c r="VAW132" s="349"/>
      <c r="VAX132" s="350"/>
      <c r="VAY132" s="350"/>
      <c r="VAZ132" s="350"/>
      <c r="VBA132" s="350"/>
      <c r="VBB132" s="350"/>
      <c r="VBC132" s="350"/>
      <c r="VBD132" s="350"/>
      <c r="VBE132" s="350"/>
      <c r="VBF132" s="350"/>
      <c r="VBG132" s="349"/>
      <c r="VBH132" s="350"/>
      <c r="VBI132" s="350"/>
      <c r="VBJ132" s="350"/>
      <c r="VBK132" s="350"/>
      <c r="VBL132" s="350"/>
      <c r="VBM132" s="350"/>
      <c r="VBN132" s="350"/>
      <c r="VBO132" s="350"/>
      <c r="VBP132" s="350"/>
      <c r="VBQ132" s="349"/>
      <c r="VBR132" s="350"/>
      <c r="VBS132" s="350"/>
      <c r="VBT132" s="350"/>
      <c r="VBU132" s="350"/>
      <c r="VBV132" s="350"/>
      <c r="VBW132" s="350"/>
      <c r="VBX132" s="350"/>
      <c r="VBY132" s="350"/>
      <c r="VBZ132" s="350"/>
      <c r="VCA132" s="349"/>
      <c r="VCB132" s="350"/>
      <c r="VCC132" s="350"/>
      <c r="VCD132" s="350"/>
      <c r="VCE132" s="350"/>
      <c r="VCF132" s="350"/>
      <c r="VCG132" s="350"/>
      <c r="VCH132" s="350"/>
      <c r="VCI132" s="350"/>
      <c r="VCJ132" s="350"/>
      <c r="VCK132" s="349"/>
      <c r="VCL132" s="350"/>
      <c r="VCM132" s="350"/>
      <c r="VCN132" s="350"/>
      <c r="VCO132" s="350"/>
      <c r="VCP132" s="350"/>
      <c r="VCQ132" s="350"/>
      <c r="VCR132" s="350"/>
      <c r="VCS132" s="350"/>
      <c r="VCT132" s="350"/>
      <c r="VCU132" s="349"/>
      <c r="VCV132" s="350"/>
      <c r="VCW132" s="350"/>
      <c r="VCX132" s="350"/>
      <c r="VCY132" s="350"/>
      <c r="VCZ132" s="350"/>
      <c r="VDA132" s="350"/>
      <c r="VDB132" s="350"/>
      <c r="VDC132" s="350"/>
      <c r="VDD132" s="350"/>
      <c r="VDE132" s="349"/>
      <c r="VDF132" s="350"/>
      <c r="VDG132" s="350"/>
      <c r="VDH132" s="350"/>
      <c r="VDI132" s="350"/>
      <c r="VDJ132" s="350"/>
      <c r="VDK132" s="350"/>
      <c r="VDL132" s="350"/>
      <c r="VDM132" s="350"/>
      <c r="VDN132" s="350"/>
      <c r="VDO132" s="349"/>
      <c r="VDP132" s="350"/>
      <c r="VDQ132" s="350"/>
      <c r="VDR132" s="350"/>
      <c r="VDS132" s="350"/>
      <c r="VDT132" s="350"/>
      <c r="VDU132" s="350"/>
      <c r="VDV132" s="350"/>
      <c r="VDW132" s="350"/>
      <c r="VDX132" s="350"/>
      <c r="VDY132" s="349"/>
      <c r="VDZ132" s="350"/>
      <c r="VEA132" s="350"/>
      <c r="VEB132" s="350"/>
      <c r="VEC132" s="350"/>
      <c r="VED132" s="350"/>
      <c r="VEE132" s="350"/>
      <c r="VEF132" s="350"/>
      <c r="VEG132" s="350"/>
      <c r="VEH132" s="350"/>
      <c r="VEI132" s="349"/>
      <c r="VEJ132" s="350"/>
      <c r="VEK132" s="350"/>
      <c r="VEL132" s="350"/>
      <c r="VEM132" s="350"/>
      <c r="VEN132" s="350"/>
      <c r="VEO132" s="350"/>
      <c r="VEP132" s="350"/>
      <c r="VEQ132" s="350"/>
      <c r="VER132" s="350"/>
      <c r="VES132" s="349"/>
      <c r="VET132" s="350"/>
      <c r="VEU132" s="350"/>
      <c r="VEV132" s="350"/>
      <c r="VEW132" s="350"/>
      <c r="VEX132" s="350"/>
      <c r="VEY132" s="350"/>
      <c r="VEZ132" s="350"/>
      <c r="VFA132" s="350"/>
      <c r="VFB132" s="350"/>
      <c r="VFC132" s="349"/>
      <c r="VFD132" s="350"/>
      <c r="VFE132" s="350"/>
      <c r="VFF132" s="350"/>
      <c r="VFG132" s="350"/>
      <c r="VFH132" s="350"/>
      <c r="VFI132" s="350"/>
      <c r="VFJ132" s="350"/>
      <c r="VFK132" s="350"/>
      <c r="VFL132" s="350"/>
      <c r="VFM132" s="349"/>
      <c r="VFN132" s="350"/>
      <c r="VFO132" s="350"/>
      <c r="VFP132" s="350"/>
      <c r="VFQ132" s="350"/>
      <c r="VFR132" s="350"/>
      <c r="VFS132" s="350"/>
      <c r="VFT132" s="350"/>
      <c r="VFU132" s="350"/>
      <c r="VFV132" s="350"/>
      <c r="VFW132" s="349"/>
      <c r="VFX132" s="350"/>
      <c r="VFY132" s="350"/>
      <c r="VFZ132" s="350"/>
      <c r="VGA132" s="350"/>
      <c r="VGB132" s="350"/>
      <c r="VGC132" s="350"/>
      <c r="VGD132" s="350"/>
      <c r="VGE132" s="350"/>
      <c r="VGF132" s="350"/>
      <c r="VGG132" s="349"/>
      <c r="VGH132" s="350"/>
      <c r="VGI132" s="350"/>
      <c r="VGJ132" s="350"/>
      <c r="VGK132" s="350"/>
      <c r="VGL132" s="350"/>
      <c r="VGM132" s="350"/>
      <c r="VGN132" s="350"/>
      <c r="VGO132" s="350"/>
      <c r="VGP132" s="350"/>
      <c r="VGQ132" s="349"/>
      <c r="VGR132" s="350"/>
      <c r="VGS132" s="350"/>
      <c r="VGT132" s="350"/>
      <c r="VGU132" s="350"/>
      <c r="VGV132" s="350"/>
      <c r="VGW132" s="350"/>
      <c r="VGX132" s="350"/>
      <c r="VGY132" s="350"/>
      <c r="VGZ132" s="350"/>
      <c r="VHA132" s="349"/>
      <c r="VHB132" s="350"/>
      <c r="VHC132" s="350"/>
      <c r="VHD132" s="350"/>
      <c r="VHE132" s="350"/>
      <c r="VHF132" s="350"/>
      <c r="VHG132" s="350"/>
      <c r="VHH132" s="350"/>
      <c r="VHI132" s="350"/>
      <c r="VHJ132" s="350"/>
      <c r="VHK132" s="349"/>
      <c r="VHL132" s="350"/>
      <c r="VHM132" s="350"/>
      <c r="VHN132" s="350"/>
      <c r="VHO132" s="350"/>
      <c r="VHP132" s="350"/>
      <c r="VHQ132" s="350"/>
      <c r="VHR132" s="350"/>
      <c r="VHS132" s="350"/>
      <c r="VHT132" s="350"/>
      <c r="VHU132" s="349"/>
      <c r="VHV132" s="350"/>
      <c r="VHW132" s="350"/>
      <c r="VHX132" s="350"/>
      <c r="VHY132" s="350"/>
      <c r="VHZ132" s="350"/>
      <c r="VIA132" s="350"/>
      <c r="VIB132" s="350"/>
      <c r="VIC132" s="350"/>
      <c r="VID132" s="350"/>
      <c r="VIE132" s="349"/>
      <c r="VIF132" s="350"/>
      <c r="VIG132" s="350"/>
      <c r="VIH132" s="350"/>
      <c r="VII132" s="350"/>
      <c r="VIJ132" s="350"/>
      <c r="VIK132" s="350"/>
      <c r="VIL132" s="350"/>
      <c r="VIM132" s="350"/>
      <c r="VIN132" s="350"/>
      <c r="VIO132" s="349"/>
      <c r="VIP132" s="350"/>
      <c r="VIQ132" s="350"/>
      <c r="VIR132" s="350"/>
      <c r="VIS132" s="350"/>
      <c r="VIT132" s="350"/>
      <c r="VIU132" s="350"/>
      <c r="VIV132" s="350"/>
      <c r="VIW132" s="350"/>
      <c r="VIX132" s="350"/>
      <c r="VIY132" s="349"/>
      <c r="VIZ132" s="350"/>
      <c r="VJA132" s="350"/>
      <c r="VJB132" s="350"/>
      <c r="VJC132" s="350"/>
      <c r="VJD132" s="350"/>
      <c r="VJE132" s="350"/>
      <c r="VJF132" s="350"/>
      <c r="VJG132" s="350"/>
      <c r="VJH132" s="350"/>
      <c r="VJI132" s="349"/>
      <c r="VJJ132" s="350"/>
      <c r="VJK132" s="350"/>
      <c r="VJL132" s="350"/>
      <c r="VJM132" s="350"/>
      <c r="VJN132" s="350"/>
      <c r="VJO132" s="350"/>
      <c r="VJP132" s="350"/>
      <c r="VJQ132" s="350"/>
      <c r="VJR132" s="350"/>
      <c r="VJS132" s="349"/>
      <c r="VJT132" s="350"/>
      <c r="VJU132" s="350"/>
      <c r="VJV132" s="350"/>
      <c r="VJW132" s="350"/>
      <c r="VJX132" s="350"/>
      <c r="VJY132" s="350"/>
      <c r="VJZ132" s="350"/>
      <c r="VKA132" s="350"/>
      <c r="VKB132" s="350"/>
      <c r="VKC132" s="349"/>
      <c r="VKD132" s="350"/>
      <c r="VKE132" s="350"/>
      <c r="VKF132" s="350"/>
      <c r="VKG132" s="350"/>
      <c r="VKH132" s="350"/>
      <c r="VKI132" s="350"/>
      <c r="VKJ132" s="350"/>
      <c r="VKK132" s="350"/>
      <c r="VKL132" s="350"/>
      <c r="VKM132" s="349"/>
      <c r="VKN132" s="350"/>
      <c r="VKO132" s="350"/>
      <c r="VKP132" s="350"/>
      <c r="VKQ132" s="350"/>
      <c r="VKR132" s="350"/>
      <c r="VKS132" s="350"/>
      <c r="VKT132" s="350"/>
      <c r="VKU132" s="350"/>
      <c r="VKV132" s="350"/>
      <c r="VKW132" s="349"/>
      <c r="VKX132" s="350"/>
      <c r="VKY132" s="350"/>
      <c r="VKZ132" s="350"/>
      <c r="VLA132" s="350"/>
      <c r="VLB132" s="350"/>
      <c r="VLC132" s="350"/>
      <c r="VLD132" s="350"/>
      <c r="VLE132" s="350"/>
      <c r="VLF132" s="350"/>
      <c r="VLG132" s="349"/>
      <c r="VLH132" s="350"/>
      <c r="VLI132" s="350"/>
      <c r="VLJ132" s="350"/>
      <c r="VLK132" s="350"/>
      <c r="VLL132" s="350"/>
      <c r="VLM132" s="350"/>
      <c r="VLN132" s="350"/>
      <c r="VLO132" s="350"/>
      <c r="VLP132" s="350"/>
      <c r="VLQ132" s="349"/>
      <c r="VLR132" s="350"/>
      <c r="VLS132" s="350"/>
      <c r="VLT132" s="350"/>
      <c r="VLU132" s="350"/>
      <c r="VLV132" s="350"/>
      <c r="VLW132" s="350"/>
      <c r="VLX132" s="350"/>
      <c r="VLY132" s="350"/>
      <c r="VLZ132" s="350"/>
      <c r="VMA132" s="349"/>
      <c r="VMB132" s="350"/>
      <c r="VMC132" s="350"/>
      <c r="VMD132" s="350"/>
      <c r="VME132" s="350"/>
      <c r="VMF132" s="350"/>
      <c r="VMG132" s="350"/>
      <c r="VMH132" s="350"/>
      <c r="VMI132" s="350"/>
      <c r="VMJ132" s="350"/>
      <c r="VMK132" s="349"/>
      <c r="VML132" s="350"/>
      <c r="VMM132" s="350"/>
      <c r="VMN132" s="350"/>
      <c r="VMO132" s="350"/>
      <c r="VMP132" s="350"/>
      <c r="VMQ132" s="350"/>
      <c r="VMR132" s="350"/>
      <c r="VMS132" s="350"/>
      <c r="VMT132" s="350"/>
      <c r="VMU132" s="349"/>
      <c r="VMV132" s="350"/>
      <c r="VMW132" s="350"/>
      <c r="VMX132" s="350"/>
      <c r="VMY132" s="350"/>
      <c r="VMZ132" s="350"/>
      <c r="VNA132" s="350"/>
      <c r="VNB132" s="350"/>
      <c r="VNC132" s="350"/>
      <c r="VND132" s="350"/>
      <c r="VNE132" s="349"/>
      <c r="VNF132" s="350"/>
      <c r="VNG132" s="350"/>
      <c r="VNH132" s="350"/>
      <c r="VNI132" s="350"/>
      <c r="VNJ132" s="350"/>
      <c r="VNK132" s="350"/>
      <c r="VNL132" s="350"/>
      <c r="VNM132" s="350"/>
      <c r="VNN132" s="350"/>
      <c r="VNO132" s="349"/>
      <c r="VNP132" s="350"/>
      <c r="VNQ132" s="350"/>
      <c r="VNR132" s="350"/>
      <c r="VNS132" s="350"/>
      <c r="VNT132" s="350"/>
      <c r="VNU132" s="350"/>
      <c r="VNV132" s="350"/>
      <c r="VNW132" s="350"/>
      <c r="VNX132" s="350"/>
      <c r="VNY132" s="349"/>
      <c r="VNZ132" s="350"/>
      <c r="VOA132" s="350"/>
      <c r="VOB132" s="350"/>
      <c r="VOC132" s="350"/>
      <c r="VOD132" s="350"/>
      <c r="VOE132" s="350"/>
      <c r="VOF132" s="350"/>
      <c r="VOG132" s="350"/>
      <c r="VOH132" s="350"/>
      <c r="VOI132" s="349"/>
      <c r="VOJ132" s="350"/>
      <c r="VOK132" s="350"/>
      <c r="VOL132" s="350"/>
      <c r="VOM132" s="350"/>
      <c r="VON132" s="350"/>
      <c r="VOO132" s="350"/>
      <c r="VOP132" s="350"/>
      <c r="VOQ132" s="350"/>
      <c r="VOR132" s="350"/>
      <c r="VOS132" s="349"/>
      <c r="VOT132" s="350"/>
      <c r="VOU132" s="350"/>
      <c r="VOV132" s="350"/>
      <c r="VOW132" s="350"/>
      <c r="VOX132" s="350"/>
      <c r="VOY132" s="350"/>
      <c r="VOZ132" s="350"/>
      <c r="VPA132" s="350"/>
      <c r="VPB132" s="350"/>
      <c r="VPC132" s="349"/>
      <c r="VPD132" s="350"/>
      <c r="VPE132" s="350"/>
      <c r="VPF132" s="350"/>
      <c r="VPG132" s="350"/>
      <c r="VPH132" s="350"/>
      <c r="VPI132" s="350"/>
      <c r="VPJ132" s="350"/>
      <c r="VPK132" s="350"/>
      <c r="VPL132" s="350"/>
      <c r="VPM132" s="349"/>
      <c r="VPN132" s="350"/>
      <c r="VPO132" s="350"/>
      <c r="VPP132" s="350"/>
      <c r="VPQ132" s="350"/>
      <c r="VPR132" s="350"/>
      <c r="VPS132" s="350"/>
      <c r="VPT132" s="350"/>
      <c r="VPU132" s="350"/>
      <c r="VPV132" s="350"/>
      <c r="VPW132" s="349"/>
      <c r="VPX132" s="350"/>
      <c r="VPY132" s="350"/>
      <c r="VPZ132" s="350"/>
      <c r="VQA132" s="350"/>
      <c r="VQB132" s="350"/>
      <c r="VQC132" s="350"/>
      <c r="VQD132" s="350"/>
      <c r="VQE132" s="350"/>
      <c r="VQF132" s="350"/>
      <c r="VQG132" s="349"/>
      <c r="VQH132" s="350"/>
      <c r="VQI132" s="350"/>
      <c r="VQJ132" s="350"/>
      <c r="VQK132" s="350"/>
      <c r="VQL132" s="350"/>
      <c r="VQM132" s="350"/>
      <c r="VQN132" s="350"/>
      <c r="VQO132" s="350"/>
      <c r="VQP132" s="350"/>
      <c r="VQQ132" s="349"/>
      <c r="VQR132" s="350"/>
      <c r="VQS132" s="350"/>
      <c r="VQT132" s="350"/>
      <c r="VQU132" s="350"/>
      <c r="VQV132" s="350"/>
      <c r="VQW132" s="350"/>
      <c r="VQX132" s="350"/>
      <c r="VQY132" s="350"/>
      <c r="VQZ132" s="350"/>
      <c r="VRA132" s="349"/>
      <c r="VRB132" s="350"/>
      <c r="VRC132" s="350"/>
      <c r="VRD132" s="350"/>
      <c r="VRE132" s="350"/>
      <c r="VRF132" s="350"/>
      <c r="VRG132" s="350"/>
      <c r="VRH132" s="350"/>
      <c r="VRI132" s="350"/>
      <c r="VRJ132" s="350"/>
      <c r="VRK132" s="349"/>
      <c r="VRL132" s="350"/>
      <c r="VRM132" s="350"/>
      <c r="VRN132" s="350"/>
      <c r="VRO132" s="350"/>
      <c r="VRP132" s="350"/>
      <c r="VRQ132" s="350"/>
      <c r="VRR132" s="350"/>
      <c r="VRS132" s="350"/>
      <c r="VRT132" s="350"/>
      <c r="VRU132" s="349"/>
      <c r="VRV132" s="350"/>
      <c r="VRW132" s="350"/>
      <c r="VRX132" s="350"/>
      <c r="VRY132" s="350"/>
      <c r="VRZ132" s="350"/>
      <c r="VSA132" s="350"/>
      <c r="VSB132" s="350"/>
      <c r="VSC132" s="350"/>
      <c r="VSD132" s="350"/>
      <c r="VSE132" s="349"/>
      <c r="VSF132" s="350"/>
      <c r="VSG132" s="350"/>
      <c r="VSH132" s="350"/>
      <c r="VSI132" s="350"/>
      <c r="VSJ132" s="350"/>
      <c r="VSK132" s="350"/>
      <c r="VSL132" s="350"/>
      <c r="VSM132" s="350"/>
      <c r="VSN132" s="350"/>
      <c r="VSO132" s="349"/>
      <c r="VSP132" s="350"/>
      <c r="VSQ132" s="350"/>
      <c r="VSR132" s="350"/>
      <c r="VSS132" s="350"/>
      <c r="VST132" s="350"/>
      <c r="VSU132" s="350"/>
      <c r="VSV132" s="350"/>
      <c r="VSW132" s="350"/>
      <c r="VSX132" s="350"/>
      <c r="VSY132" s="349"/>
      <c r="VSZ132" s="350"/>
      <c r="VTA132" s="350"/>
      <c r="VTB132" s="350"/>
      <c r="VTC132" s="350"/>
      <c r="VTD132" s="350"/>
      <c r="VTE132" s="350"/>
      <c r="VTF132" s="350"/>
      <c r="VTG132" s="350"/>
      <c r="VTH132" s="350"/>
      <c r="VTI132" s="349"/>
      <c r="VTJ132" s="350"/>
      <c r="VTK132" s="350"/>
      <c r="VTL132" s="350"/>
      <c r="VTM132" s="350"/>
      <c r="VTN132" s="350"/>
      <c r="VTO132" s="350"/>
      <c r="VTP132" s="350"/>
      <c r="VTQ132" s="350"/>
      <c r="VTR132" s="350"/>
      <c r="VTS132" s="349"/>
      <c r="VTT132" s="350"/>
      <c r="VTU132" s="350"/>
      <c r="VTV132" s="350"/>
      <c r="VTW132" s="350"/>
      <c r="VTX132" s="350"/>
      <c r="VTY132" s="350"/>
      <c r="VTZ132" s="350"/>
      <c r="VUA132" s="350"/>
      <c r="VUB132" s="350"/>
      <c r="VUC132" s="349"/>
      <c r="VUD132" s="350"/>
      <c r="VUE132" s="350"/>
      <c r="VUF132" s="350"/>
      <c r="VUG132" s="350"/>
      <c r="VUH132" s="350"/>
      <c r="VUI132" s="350"/>
      <c r="VUJ132" s="350"/>
      <c r="VUK132" s="350"/>
      <c r="VUL132" s="350"/>
      <c r="VUM132" s="349"/>
      <c r="VUN132" s="350"/>
      <c r="VUO132" s="350"/>
      <c r="VUP132" s="350"/>
      <c r="VUQ132" s="350"/>
      <c r="VUR132" s="350"/>
      <c r="VUS132" s="350"/>
      <c r="VUT132" s="350"/>
      <c r="VUU132" s="350"/>
      <c r="VUV132" s="350"/>
      <c r="VUW132" s="349"/>
      <c r="VUX132" s="350"/>
      <c r="VUY132" s="350"/>
      <c r="VUZ132" s="350"/>
      <c r="VVA132" s="350"/>
      <c r="VVB132" s="350"/>
      <c r="VVC132" s="350"/>
      <c r="VVD132" s="350"/>
      <c r="VVE132" s="350"/>
      <c r="VVF132" s="350"/>
      <c r="VVG132" s="349"/>
      <c r="VVH132" s="350"/>
      <c r="VVI132" s="350"/>
      <c r="VVJ132" s="350"/>
      <c r="VVK132" s="350"/>
      <c r="VVL132" s="350"/>
      <c r="VVM132" s="350"/>
      <c r="VVN132" s="350"/>
      <c r="VVO132" s="350"/>
      <c r="VVP132" s="350"/>
      <c r="VVQ132" s="349"/>
      <c r="VVR132" s="350"/>
      <c r="VVS132" s="350"/>
      <c r="VVT132" s="350"/>
      <c r="VVU132" s="350"/>
      <c r="VVV132" s="350"/>
      <c r="VVW132" s="350"/>
      <c r="VVX132" s="350"/>
      <c r="VVY132" s="350"/>
      <c r="VVZ132" s="350"/>
      <c r="VWA132" s="349"/>
      <c r="VWB132" s="350"/>
      <c r="VWC132" s="350"/>
      <c r="VWD132" s="350"/>
      <c r="VWE132" s="350"/>
      <c r="VWF132" s="350"/>
      <c r="VWG132" s="350"/>
      <c r="VWH132" s="350"/>
      <c r="VWI132" s="350"/>
      <c r="VWJ132" s="350"/>
      <c r="VWK132" s="349"/>
      <c r="VWL132" s="350"/>
      <c r="VWM132" s="350"/>
      <c r="VWN132" s="350"/>
      <c r="VWO132" s="350"/>
      <c r="VWP132" s="350"/>
      <c r="VWQ132" s="350"/>
      <c r="VWR132" s="350"/>
      <c r="VWS132" s="350"/>
      <c r="VWT132" s="350"/>
      <c r="VWU132" s="349"/>
      <c r="VWV132" s="350"/>
      <c r="VWW132" s="350"/>
      <c r="VWX132" s="350"/>
      <c r="VWY132" s="350"/>
      <c r="VWZ132" s="350"/>
      <c r="VXA132" s="350"/>
      <c r="VXB132" s="350"/>
      <c r="VXC132" s="350"/>
      <c r="VXD132" s="350"/>
      <c r="VXE132" s="349"/>
      <c r="VXF132" s="350"/>
      <c r="VXG132" s="350"/>
      <c r="VXH132" s="350"/>
      <c r="VXI132" s="350"/>
      <c r="VXJ132" s="350"/>
      <c r="VXK132" s="350"/>
      <c r="VXL132" s="350"/>
      <c r="VXM132" s="350"/>
      <c r="VXN132" s="350"/>
      <c r="VXO132" s="349"/>
      <c r="VXP132" s="350"/>
      <c r="VXQ132" s="350"/>
      <c r="VXR132" s="350"/>
      <c r="VXS132" s="350"/>
      <c r="VXT132" s="350"/>
      <c r="VXU132" s="350"/>
      <c r="VXV132" s="350"/>
      <c r="VXW132" s="350"/>
      <c r="VXX132" s="350"/>
      <c r="VXY132" s="349"/>
      <c r="VXZ132" s="350"/>
      <c r="VYA132" s="350"/>
      <c r="VYB132" s="350"/>
      <c r="VYC132" s="350"/>
      <c r="VYD132" s="350"/>
      <c r="VYE132" s="350"/>
      <c r="VYF132" s="350"/>
      <c r="VYG132" s="350"/>
      <c r="VYH132" s="350"/>
      <c r="VYI132" s="349"/>
      <c r="VYJ132" s="350"/>
      <c r="VYK132" s="350"/>
      <c r="VYL132" s="350"/>
      <c r="VYM132" s="350"/>
      <c r="VYN132" s="350"/>
      <c r="VYO132" s="350"/>
      <c r="VYP132" s="350"/>
      <c r="VYQ132" s="350"/>
      <c r="VYR132" s="350"/>
      <c r="VYS132" s="349"/>
      <c r="VYT132" s="350"/>
      <c r="VYU132" s="350"/>
      <c r="VYV132" s="350"/>
      <c r="VYW132" s="350"/>
      <c r="VYX132" s="350"/>
      <c r="VYY132" s="350"/>
      <c r="VYZ132" s="350"/>
      <c r="VZA132" s="350"/>
      <c r="VZB132" s="350"/>
      <c r="VZC132" s="349"/>
      <c r="VZD132" s="350"/>
      <c r="VZE132" s="350"/>
      <c r="VZF132" s="350"/>
      <c r="VZG132" s="350"/>
      <c r="VZH132" s="350"/>
      <c r="VZI132" s="350"/>
      <c r="VZJ132" s="350"/>
      <c r="VZK132" s="350"/>
      <c r="VZL132" s="350"/>
      <c r="VZM132" s="349"/>
      <c r="VZN132" s="350"/>
      <c r="VZO132" s="350"/>
      <c r="VZP132" s="350"/>
      <c r="VZQ132" s="350"/>
      <c r="VZR132" s="350"/>
      <c r="VZS132" s="350"/>
      <c r="VZT132" s="350"/>
      <c r="VZU132" s="350"/>
      <c r="VZV132" s="350"/>
      <c r="VZW132" s="349"/>
      <c r="VZX132" s="350"/>
      <c r="VZY132" s="350"/>
      <c r="VZZ132" s="350"/>
      <c r="WAA132" s="350"/>
      <c r="WAB132" s="350"/>
      <c r="WAC132" s="350"/>
      <c r="WAD132" s="350"/>
      <c r="WAE132" s="350"/>
      <c r="WAF132" s="350"/>
      <c r="WAG132" s="349"/>
      <c r="WAH132" s="350"/>
      <c r="WAI132" s="350"/>
      <c r="WAJ132" s="350"/>
      <c r="WAK132" s="350"/>
      <c r="WAL132" s="350"/>
      <c r="WAM132" s="350"/>
      <c r="WAN132" s="350"/>
      <c r="WAO132" s="350"/>
      <c r="WAP132" s="350"/>
      <c r="WAQ132" s="349"/>
      <c r="WAR132" s="350"/>
      <c r="WAS132" s="350"/>
      <c r="WAT132" s="350"/>
      <c r="WAU132" s="350"/>
      <c r="WAV132" s="350"/>
      <c r="WAW132" s="350"/>
      <c r="WAX132" s="350"/>
      <c r="WAY132" s="350"/>
      <c r="WAZ132" s="350"/>
      <c r="WBA132" s="349"/>
      <c r="WBB132" s="350"/>
      <c r="WBC132" s="350"/>
      <c r="WBD132" s="350"/>
      <c r="WBE132" s="350"/>
      <c r="WBF132" s="350"/>
      <c r="WBG132" s="350"/>
      <c r="WBH132" s="350"/>
      <c r="WBI132" s="350"/>
      <c r="WBJ132" s="350"/>
      <c r="WBK132" s="349"/>
      <c r="WBL132" s="350"/>
      <c r="WBM132" s="350"/>
      <c r="WBN132" s="350"/>
      <c r="WBO132" s="350"/>
      <c r="WBP132" s="350"/>
      <c r="WBQ132" s="350"/>
      <c r="WBR132" s="350"/>
      <c r="WBS132" s="350"/>
      <c r="WBT132" s="350"/>
      <c r="WBU132" s="349"/>
      <c r="WBV132" s="350"/>
      <c r="WBW132" s="350"/>
      <c r="WBX132" s="350"/>
      <c r="WBY132" s="350"/>
      <c r="WBZ132" s="350"/>
      <c r="WCA132" s="350"/>
      <c r="WCB132" s="350"/>
      <c r="WCC132" s="350"/>
      <c r="WCD132" s="350"/>
      <c r="WCE132" s="349"/>
      <c r="WCF132" s="350"/>
      <c r="WCG132" s="350"/>
      <c r="WCH132" s="350"/>
      <c r="WCI132" s="350"/>
      <c r="WCJ132" s="350"/>
      <c r="WCK132" s="350"/>
      <c r="WCL132" s="350"/>
      <c r="WCM132" s="350"/>
      <c r="WCN132" s="350"/>
      <c r="WCO132" s="349"/>
      <c r="WCP132" s="350"/>
      <c r="WCQ132" s="350"/>
      <c r="WCR132" s="350"/>
      <c r="WCS132" s="350"/>
      <c r="WCT132" s="350"/>
      <c r="WCU132" s="350"/>
      <c r="WCV132" s="350"/>
      <c r="WCW132" s="350"/>
      <c r="WCX132" s="350"/>
      <c r="WCY132" s="349"/>
      <c r="WCZ132" s="350"/>
      <c r="WDA132" s="350"/>
      <c r="WDB132" s="350"/>
      <c r="WDC132" s="350"/>
      <c r="WDD132" s="350"/>
      <c r="WDE132" s="350"/>
      <c r="WDF132" s="350"/>
      <c r="WDG132" s="350"/>
      <c r="WDH132" s="350"/>
      <c r="WDI132" s="349"/>
      <c r="WDJ132" s="350"/>
      <c r="WDK132" s="350"/>
      <c r="WDL132" s="350"/>
      <c r="WDM132" s="350"/>
      <c r="WDN132" s="350"/>
      <c r="WDO132" s="350"/>
      <c r="WDP132" s="350"/>
      <c r="WDQ132" s="350"/>
      <c r="WDR132" s="350"/>
      <c r="WDS132" s="349"/>
      <c r="WDT132" s="350"/>
      <c r="WDU132" s="350"/>
      <c r="WDV132" s="350"/>
      <c r="WDW132" s="350"/>
      <c r="WDX132" s="350"/>
      <c r="WDY132" s="350"/>
      <c r="WDZ132" s="350"/>
      <c r="WEA132" s="350"/>
      <c r="WEB132" s="350"/>
      <c r="WEC132" s="349"/>
      <c r="WED132" s="350"/>
      <c r="WEE132" s="350"/>
      <c r="WEF132" s="350"/>
      <c r="WEG132" s="350"/>
      <c r="WEH132" s="350"/>
      <c r="WEI132" s="350"/>
      <c r="WEJ132" s="350"/>
      <c r="WEK132" s="350"/>
      <c r="WEL132" s="350"/>
      <c r="WEM132" s="349"/>
      <c r="WEN132" s="350"/>
      <c r="WEO132" s="350"/>
      <c r="WEP132" s="350"/>
      <c r="WEQ132" s="350"/>
      <c r="WER132" s="350"/>
      <c r="WES132" s="350"/>
      <c r="WET132" s="350"/>
      <c r="WEU132" s="350"/>
      <c r="WEV132" s="350"/>
      <c r="WEW132" s="349"/>
      <c r="WEX132" s="350"/>
      <c r="WEY132" s="350"/>
      <c r="WEZ132" s="350"/>
      <c r="WFA132" s="350"/>
      <c r="WFB132" s="350"/>
      <c r="WFC132" s="350"/>
      <c r="WFD132" s="350"/>
      <c r="WFE132" s="350"/>
      <c r="WFF132" s="350"/>
      <c r="WFG132" s="349"/>
      <c r="WFH132" s="350"/>
      <c r="WFI132" s="350"/>
      <c r="WFJ132" s="350"/>
      <c r="WFK132" s="350"/>
      <c r="WFL132" s="350"/>
      <c r="WFM132" s="350"/>
      <c r="WFN132" s="350"/>
      <c r="WFO132" s="350"/>
      <c r="WFP132" s="350"/>
      <c r="WFQ132" s="349"/>
      <c r="WFR132" s="350"/>
      <c r="WFS132" s="350"/>
      <c r="WFT132" s="350"/>
      <c r="WFU132" s="350"/>
      <c r="WFV132" s="350"/>
      <c r="WFW132" s="350"/>
      <c r="WFX132" s="350"/>
      <c r="WFY132" s="350"/>
      <c r="WFZ132" s="350"/>
      <c r="WGA132" s="349"/>
      <c r="WGB132" s="350"/>
      <c r="WGC132" s="350"/>
      <c r="WGD132" s="350"/>
      <c r="WGE132" s="350"/>
      <c r="WGF132" s="350"/>
      <c r="WGG132" s="350"/>
      <c r="WGH132" s="350"/>
      <c r="WGI132" s="350"/>
      <c r="WGJ132" s="350"/>
      <c r="WGK132" s="349"/>
      <c r="WGL132" s="350"/>
      <c r="WGM132" s="350"/>
      <c r="WGN132" s="350"/>
      <c r="WGO132" s="350"/>
      <c r="WGP132" s="350"/>
      <c r="WGQ132" s="350"/>
      <c r="WGR132" s="350"/>
      <c r="WGS132" s="350"/>
      <c r="WGT132" s="350"/>
      <c r="WGU132" s="349"/>
      <c r="WGV132" s="350"/>
      <c r="WGW132" s="350"/>
      <c r="WGX132" s="350"/>
      <c r="WGY132" s="350"/>
      <c r="WGZ132" s="350"/>
      <c r="WHA132" s="350"/>
      <c r="WHB132" s="350"/>
      <c r="WHC132" s="350"/>
      <c r="WHD132" s="350"/>
      <c r="WHE132" s="349"/>
      <c r="WHF132" s="350"/>
      <c r="WHG132" s="350"/>
      <c r="WHH132" s="350"/>
      <c r="WHI132" s="350"/>
      <c r="WHJ132" s="350"/>
      <c r="WHK132" s="350"/>
      <c r="WHL132" s="350"/>
      <c r="WHM132" s="350"/>
      <c r="WHN132" s="350"/>
      <c r="WHO132" s="349"/>
      <c r="WHP132" s="350"/>
      <c r="WHQ132" s="350"/>
      <c r="WHR132" s="350"/>
      <c r="WHS132" s="350"/>
      <c r="WHT132" s="350"/>
      <c r="WHU132" s="350"/>
      <c r="WHV132" s="350"/>
      <c r="WHW132" s="350"/>
      <c r="WHX132" s="350"/>
      <c r="WHY132" s="349"/>
      <c r="WHZ132" s="350"/>
      <c r="WIA132" s="350"/>
      <c r="WIB132" s="350"/>
      <c r="WIC132" s="350"/>
      <c r="WID132" s="350"/>
      <c r="WIE132" s="350"/>
      <c r="WIF132" s="350"/>
      <c r="WIG132" s="350"/>
      <c r="WIH132" s="350"/>
      <c r="WII132" s="349"/>
      <c r="WIJ132" s="350"/>
      <c r="WIK132" s="350"/>
      <c r="WIL132" s="350"/>
      <c r="WIM132" s="350"/>
      <c r="WIN132" s="350"/>
      <c r="WIO132" s="350"/>
      <c r="WIP132" s="350"/>
      <c r="WIQ132" s="350"/>
      <c r="WIR132" s="350"/>
      <c r="WIS132" s="349"/>
      <c r="WIT132" s="350"/>
      <c r="WIU132" s="350"/>
      <c r="WIV132" s="350"/>
      <c r="WIW132" s="350"/>
      <c r="WIX132" s="350"/>
      <c r="WIY132" s="350"/>
      <c r="WIZ132" s="350"/>
      <c r="WJA132" s="350"/>
      <c r="WJB132" s="350"/>
      <c r="WJC132" s="349"/>
      <c r="WJD132" s="350"/>
      <c r="WJE132" s="350"/>
      <c r="WJF132" s="350"/>
      <c r="WJG132" s="350"/>
      <c r="WJH132" s="350"/>
      <c r="WJI132" s="350"/>
      <c r="WJJ132" s="350"/>
      <c r="WJK132" s="350"/>
      <c r="WJL132" s="350"/>
      <c r="WJM132" s="349"/>
      <c r="WJN132" s="350"/>
      <c r="WJO132" s="350"/>
      <c r="WJP132" s="350"/>
      <c r="WJQ132" s="350"/>
      <c r="WJR132" s="350"/>
      <c r="WJS132" s="350"/>
      <c r="WJT132" s="350"/>
      <c r="WJU132" s="350"/>
      <c r="WJV132" s="350"/>
      <c r="WJW132" s="349"/>
      <c r="WJX132" s="350"/>
      <c r="WJY132" s="350"/>
      <c r="WJZ132" s="350"/>
      <c r="WKA132" s="350"/>
      <c r="WKB132" s="350"/>
      <c r="WKC132" s="350"/>
      <c r="WKD132" s="350"/>
      <c r="WKE132" s="350"/>
      <c r="WKF132" s="350"/>
      <c r="WKG132" s="349"/>
      <c r="WKH132" s="350"/>
      <c r="WKI132" s="350"/>
      <c r="WKJ132" s="350"/>
      <c r="WKK132" s="350"/>
      <c r="WKL132" s="350"/>
      <c r="WKM132" s="350"/>
      <c r="WKN132" s="350"/>
      <c r="WKO132" s="350"/>
      <c r="WKP132" s="350"/>
      <c r="WKQ132" s="349"/>
      <c r="WKR132" s="350"/>
      <c r="WKS132" s="350"/>
      <c r="WKT132" s="350"/>
      <c r="WKU132" s="350"/>
      <c r="WKV132" s="350"/>
      <c r="WKW132" s="350"/>
      <c r="WKX132" s="350"/>
      <c r="WKY132" s="350"/>
      <c r="WKZ132" s="350"/>
      <c r="WLA132" s="349"/>
      <c r="WLB132" s="350"/>
      <c r="WLC132" s="350"/>
      <c r="WLD132" s="350"/>
      <c r="WLE132" s="350"/>
      <c r="WLF132" s="350"/>
      <c r="WLG132" s="350"/>
      <c r="WLH132" s="350"/>
      <c r="WLI132" s="350"/>
      <c r="WLJ132" s="350"/>
      <c r="WLK132" s="349"/>
      <c r="WLL132" s="350"/>
      <c r="WLM132" s="350"/>
      <c r="WLN132" s="350"/>
      <c r="WLO132" s="350"/>
      <c r="WLP132" s="350"/>
      <c r="WLQ132" s="350"/>
      <c r="WLR132" s="350"/>
      <c r="WLS132" s="350"/>
      <c r="WLT132" s="350"/>
      <c r="WLU132" s="349"/>
      <c r="WLV132" s="350"/>
      <c r="WLW132" s="350"/>
      <c r="WLX132" s="350"/>
      <c r="WLY132" s="350"/>
      <c r="WLZ132" s="350"/>
      <c r="WMA132" s="350"/>
      <c r="WMB132" s="350"/>
      <c r="WMC132" s="350"/>
      <c r="WMD132" s="350"/>
      <c r="WME132" s="349"/>
      <c r="WMF132" s="350"/>
      <c r="WMG132" s="350"/>
      <c r="WMH132" s="350"/>
      <c r="WMI132" s="350"/>
      <c r="WMJ132" s="350"/>
      <c r="WMK132" s="350"/>
      <c r="WML132" s="350"/>
      <c r="WMM132" s="350"/>
      <c r="WMN132" s="350"/>
      <c r="WMO132" s="349"/>
      <c r="WMP132" s="350"/>
      <c r="WMQ132" s="350"/>
      <c r="WMR132" s="350"/>
      <c r="WMS132" s="350"/>
      <c r="WMT132" s="350"/>
      <c r="WMU132" s="350"/>
      <c r="WMV132" s="350"/>
      <c r="WMW132" s="350"/>
      <c r="WMX132" s="350"/>
      <c r="WMY132" s="349"/>
      <c r="WMZ132" s="350"/>
      <c r="WNA132" s="350"/>
      <c r="WNB132" s="350"/>
      <c r="WNC132" s="350"/>
      <c r="WND132" s="350"/>
      <c r="WNE132" s="350"/>
      <c r="WNF132" s="350"/>
      <c r="WNG132" s="350"/>
      <c r="WNH132" s="350"/>
      <c r="WNI132" s="349"/>
      <c r="WNJ132" s="350"/>
      <c r="WNK132" s="350"/>
      <c r="WNL132" s="350"/>
      <c r="WNM132" s="350"/>
      <c r="WNN132" s="350"/>
      <c r="WNO132" s="350"/>
      <c r="WNP132" s="350"/>
      <c r="WNQ132" s="350"/>
      <c r="WNR132" s="350"/>
      <c r="WNS132" s="349"/>
      <c r="WNT132" s="350"/>
      <c r="WNU132" s="350"/>
      <c r="WNV132" s="350"/>
      <c r="WNW132" s="350"/>
      <c r="WNX132" s="350"/>
      <c r="WNY132" s="350"/>
      <c r="WNZ132" s="350"/>
      <c r="WOA132" s="350"/>
      <c r="WOB132" s="350"/>
      <c r="WOC132" s="349"/>
      <c r="WOD132" s="350"/>
      <c r="WOE132" s="350"/>
      <c r="WOF132" s="350"/>
      <c r="WOG132" s="350"/>
      <c r="WOH132" s="350"/>
      <c r="WOI132" s="350"/>
      <c r="WOJ132" s="350"/>
      <c r="WOK132" s="350"/>
      <c r="WOL132" s="350"/>
      <c r="WOM132" s="349"/>
      <c r="WON132" s="350"/>
      <c r="WOO132" s="350"/>
      <c r="WOP132" s="350"/>
      <c r="WOQ132" s="350"/>
      <c r="WOR132" s="350"/>
      <c r="WOS132" s="350"/>
      <c r="WOT132" s="350"/>
      <c r="WOU132" s="350"/>
      <c r="WOV132" s="350"/>
      <c r="WOW132" s="349"/>
      <c r="WOX132" s="350"/>
      <c r="WOY132" s="350"/>
      <c r="WOZ132" s="350"/>
      <c r="WPA132" s="350"/>
      <c r="WPB132" s="350"/>
      <c r="WPC132" s="350"/>
      <c r="WPD132" s="350"/>
      <c r="WPE132" s="350"/>
      <c r="WPF132" s="350"/>
      <c r="WPG132" s="349"/>
      <c r="WPH132" s="350"/>
      <c r="WPI132" s="350"/>
      <c r="WPJ132" s="350"/>
      <c r="WPK132" s="350"/>
      <c r="WPL132" s="350"/>
      <c r="WPM132" s="350"/>
      <c r="WPN132" s="350"/>
      <c r="WPO132" s="350"/>
      <c r="WPP132" s="350"/>
      <c r="WPQ132" s="349"/>
      <c r="WPR132" s="350"/>
      <c r="WPS132" s="350"/>
      <c r="WPT132" s="350"/>
      <c r="WPU132" s="350"/>
      <c r="WPV132" s="350"/>
      <c r="WPW132" s="350"/>
      <c r="WPX132" s="350"/>
      <c r="WPY132" s="350"/>
      <c r="WPZ132" s="350"/>
      <c r="WQA132" s="349"/>
      <c r="WQB132" s="350"/>
      <c r="WQC132" s="350"/>
      <c r="WQD132" s="350"/>
      <c r="WQE132" s="350"/>
      <c r="WQF132" s="350"/>
      <c r="WQG132" s="350"/>
      <c r="WQH132" s="350"/>
      <c r="WQI132" s="350"/>
      <c r="WQJ132" s="350"/>
      <c r="WQK132" s="349"/>
      <c r="WQL132" s="350"/>
      <c r="WQM132" s="350"/>
      <c r="WQN132" s="350"/>
      <c r="WQO132" s="350"/>
      <c r="WQP132" s="350"/>
      <c r="WQQ132" s="350"/>
      <c r="WQR132" s="350"/>
      <c r="WQS132" s="350"/>
      <c r="WQT132" s="350"/>
      <c r="WQU132" s="349"/>
      <c r="WQV132" s="350"/>
      <c r="WQW132" s="350"/>
      <c r="WQX132" s="350"/>
      <c r="WQY132" s="350"/>
      <c r="WQZ132" s="350"/>
      <c r="WRA132" s="350"/>
      <c r="WRB132" s="350"/>
      <c r="WRC132" s="350"/>
      <c r="WRD132" s="350"/>
      <c r="WRE132" s="349"/>
      <c r="WRF132" s="350"/>
      <c r="WRG132" s="350"/>
      <c r="WRH132" s="350"/>
      <c r="WRI132" s="350"/>
      <c r="WRJ132" s="350"/>
      <c r="WRK132" s="350"/>
      <c r="WRL132" s="350"/>
      <c r="WRM132" s="350"/>
      <c r="WRN132" s="350"/>
      <c r="WRO132" s="349"/>
      <c r="WRP132" s="350"/>
      <c r="WRQ132" s="350"/>
      <c r="WRR132" s="350"/>
      <c r="WRS132" s="350"/>
      <c r="WRT132" s="350"/>
      <c r="WRU132" s="350"/>
      <c r="WRV132" s="350"/>
      <c r="WRW132" s="350"/>
      <c r="WRX132" s="350"/>
      <c r="WRY132" s="349"/>
      <c r="WRZ132" s="350"/>
      <c r="WSA132" s="350"/>
      <c r="WSB132" s="350"/>
      <c r="WSC132" s="350"/>
      <c r="WSD132" s="350"/>
      <c r="WSE132" s="350"/>
      <c r="WSF132" s="350"/>
      <c r="WSG132" s="350"/>
      <c r="WSH132" s="350"/>
      <c r="WSI132" s="349"/>
      <c r="WSJ132" s="350"/>
      <c r="WSK132" s="350"/>
      <c r="WSL132" s="350"/>
      <c r="WSM132" s="350"/>
      <c r="WSN132" s="350"/>
      <c r="WSO132" s="350"/>
      <c r="WSP132" s="350"/>
      <c r="WSQ132" s="350"/>
      <c r="WSR132" s="350"/>
      <c r="WSS132" s="349"/>
      <c r="WST132" s="350"/>
      <c r="WSU132" s="350"/>
      <c r="WSV132" s="350"/>
      <c r="WSW132" s="350"/>
      <c r="WSX132" s="350"/>
      <c r="WSY132" s="350"/>
      <c r="WSZ132" s="350"/>
      <c r="WTA132" s="350"/>
      <c r="WTB132" s="350"/>
      <c r="WTC132" s="349"/>
      <c r="WTD132" s="350"/>
      <c r="WTE132" s="350"/>
      <c r="WTF132" s="350"/>
      <c r="WTG132" s="350"/>
      <c r="WTH132" s="350"/>
      <c r="WTI132" s="350"/>
      <c r="WTJ132" s="350"/>
      <c r="WTK132" s="350"/>
      <c r="WTL132" s="350"/>
      <c r="WTM132" s="349"/>
      <c r="WTN132" s="350"/>
      <c r="WTO132" s="350"/>
      <c r="WTP132" s="350"/>
      <c r="WTQ132" s="350"/>
      <c r="WTR132" s="350"/>
      <c r="WTS132" s="350"/>
      <c r="WTT132" s="350"/>
      <c r="WTU132" s="350"/>
      <c r="WTV132" s="350"/>
      <c r="WTW132" s="349"/>
      <c r="WTX132" s="350"/>
      <c r="WTY132" s="350"/>
      <c r="WTZ132" s="350"/>
      <c r="WUA132" s="350"/>
      <c r="WUB132" s="350"/>
      <c r="WUC132" s="350"/>
      <c r="WUD132" s="350"/>
      <c r="WUE132" s="350"/>
      <c r="WUF132" s="350"/>
      <c r="WUG132" s="349"/>
      <c r="WUH132" s="350"/>
      <c r="WUI132" s="350"/>
      <c r="WUJ132" s="350"/>
      <c r="WUK132" s="350"/>
      <c r="WUL132" s="350"/>
      <c r="WUM132" s="350"/>
      <c r="WUN132" s="350"/>
      <c r="WUO132" s="350"/>
      <c r="WUP132" s="350"/>
      <c r="WUQ132" s="349"/>
      <c r="WUR132" s="350"/>
      <c r="WUS132" s="350"/>
      <c r="WUT132" s="350"/>
      <c r="WUU132" s="350"/>
      <c r="WUV132" s="350"/>
      <c r="WUW132" s="350"/>
      <c r="WUX132" s="350"/>
      <c r="WUY132" s="350"/>
      <c r="WUZ132" s="350"/>
      <c r="WVA132" s="349"/>
      <c r="WVB132" s="350"/>
      <c r="WVC132" s="350"/>
      <c r="WVD132" s="350"/>
      <c r="WVE132" s="350"/>
      <c r="WVF132" s="350"/>
      <c r="WVG132" s="350"/>
      <c r="WVH132" s="350"/>
      <c r="WVI132" s="350"/>
      <c r="WVJ132" s="350"/>
      <c r="WVK132" s="349"/>
      <c r="WVL132" s="350"/>
      <c r="WVM132" s="350"/>
      <c r="WVN132" s="350"/>
      <c r="WVO132" s="350"/>
      <c r="WVP132" s="350"/>
      <c r="WVQ132" s="350"/>
      <c r="WVR132" s="350"/>
      <c r="WVS132" s="350"/>
      <c r="WVT132" s="350"/>
      <c r="WVU132" s="349"/>
      <c r="WVV132" s="350"/>
      <c r="WVW132" s="350"/>
      <c r="WVX132" s="350"/>
      <c r="WVY132" s="350"/>
      <c r="WVZ132" s="350"/>
      <c r="WWA132" s="350"/>
      <c r="WWB132" s="350"/>
      <c r="WWC132" s="350"/>
      <c r="WWD132" s="350"/>
      <c r="WWE132" s="349"/>
      <c r="WWF132" s="350"/>
      <c r="WWG132" s="350"/>
      <c r="WWH132" s="350"/>
      <c r="WWI132" s="350"/>
      <c r="WWJ132" s="350"/>
      <c r="WWK132" s="350"/>
      <c r="WWL132" s="350"/>
      <c r="WWM132" s="350"/>
      <c r="WWN132" s="350"/>
      <c r="WWO132" s="349"/>
      <c r="WWP132" s="350"/>
      <c r="WWQ132" s="350"/>
      <c r="WWR132" s="350"/>
      <c r="WWS132" s="350"/>
      <c r="WWT132" s="350"/>
      <c r="WWU132" s="350"/>
      <c r="WWV132" s="350"/>
      <c r="WWW132" s="350"/>
      <c r="WWX132" s="350"/>
      <c r="WWY132" s="349"/>
      <c r="WWZ132" s="350"/>
      <c r="WXA132" s="350"/>
      <c r="WXB132" s="350"/>
      <c r="WXC132" s="350"/>
      <c r="WXD132" s="350"/>
      <c r="WXE132" s="350"/>
      <c r="WXF132" s="350"/>
      <c r="WXG132" s="350"/>
      <c r="WXH132" s="350"/>
      <c r="WXI132" s="349"/>
      <c r="WXJ132" s="350"/>
      <c r="WXK132" s="350"/>
      <c r="WXL132" s="350"/>
      <c r="WXM132" s="350"/>
      <c r="WXN132" s="350"/>
      <c r="WXO132" s="350"/>
      <c r="WXP132" s="350"/>
      <c r="WXQ132" s="350"/>
      <c r="WXR132" s="350"/>
      <c r="WXS132" s="349"/>
      <c r="WXT132" s="350"/>
      <c r="WXU132" s="350"/>
      <c r="WXV132" s="350"/>
      <c r="WXW132" s="350"/>
      <c r="WXX132" s="350"/>
      <c r="WXY132" s="350"/>
      <c r="WXZ132" s="350"/>
      <c r="WYA132" s="350"/>
      <c r="WYB132" s="350"/>
      <c r="WYC132" s="349"/>
      <c r="WYD132" s="350"/>
      <c r="WYE132" s="350"/>
      <c r="WYF132" s="350"/>
      <c r="WYG132" s="350"/>
      <c r="WYH132" s="350"/>
      <c r="WYI132" s="350"/>
      <c r="WYJ132" s="350"/>
      <c r="WYK132" s="350"/>
      <c r="WYL132" s="350"/>
      <c r="WYM132" s="349"/>
      <c r="WYN132" s="350"/>
      <c r="WYO132" s="350"/>
      <c r="WYP132" s="350"/>
      <c r="WYQ132" s="350"/>
      <c r="WYR132" s="350"/>
      <c r="WYS132" s="350"/>
      <c r="WYT132" s="350"/>
      <c r="WYU132" s="350"/>
      <c r="WYV132" s="350"/>
      <c r="WYW132" s="349"/>
      <c r="WYX132" s="350"/>
      <c r="WYY132" s="350"/>
      <c r="WYZ132" s="350"/>
      <c r="WZA132" s="350"/>
      <c r="WZB132" s="350"/>
      <c r="WZC132" s="350"/>
      <c r="WZD132" s="350"/>
      <c r="WZE132" s="350"/>
      <c r="WZF132" s="350"/>
      <c r="WZG132" s="349"/>
      <c r="WZH132" s="350"/>
      <c r="WZI132" s="350"/>
      <c r="WZJ132" s="350"/>
      <c r="WZK132" s="350"/>
      <c r="WZL132" s="350"/>
      <c r="WZM132" s="350"/>
      <c r="WZN132" s="350"/>
      <c r="WZO132" s="350"/>
      <c r="WZP132" s="350"/>
      <c r="WZQ132" s="349"/>
      <c r="WZR132" s="350"/>
      <c r="WZS132" s="350"/>
      <c r="WZT132" s="350"/>
      <c r="WZU132" s="350"/>
      <c r="WZV132" s="350"/>
      <c r="WZW132" s="350"/>
      <c r="WZX132" s="350"/>
      <c r="WZY132" s="350"/>
      <c r="WZZ132" s="350"/>
      <c r="XAA132" s="349"/>
      <c r="XAB132" s="350"/>
      <c r="XAC132" s="350"/>
      <c r="XAD132" s="350"/>
      <c r="XAE132" s="350"/>
      <c r="XAF132" s="350"/>
      <c r="XAG132" s="350"/>
      <c r="XAH132" s="350"/>
      <c r="XAI132" s="350"/>
      <c r="XAJ132" s="350"/>
      <c r="XAK132" s="349"/>
      <c r="XAL132" s="350"/>
      <c r="XAM132" s="350"/>
      <c r="XAN132" s="350"/>
      <c r="XAO132" s="350"/>
      <c r="XAP132" s="350"/>
      <c r="XAQ132" s="350"/>
      <c r="XAR132" s="350"/>
      <c r="XAS132" s="350"/>
      <c r="XAT132" s="350"/>
      <c r="XAU132" s="349"/>
      <c r="XAV132" s="350"/>
      <c r="XAW132" s="350"/>
      <c r="XAX132" s="350"/>
      <c r="XAY132" s="350"/>
      <c r="XAZ132" s="350"/>
      <c r="XBA132" s="350"/>
      <c r="XBB132" s="350"/>
      <c r="XBC132" s="350"/>
      <c r="XBD132" s="350"/>
      <c r="XBE132" s="349"/>
      <c r="XBF132" s="350"/>
      <c r="XBG132" s="350"/>
      <c r="XBH132" s="350"/>
      <c r="XBI132" s="350"/>
      <c r="XBJ132" s="350"/>
      <c r="XBK132" s="350"/>
      <c r="XBL132" s="350"/>
      <c r="XBM132" s="350"/>
      <c r="XBN132" s="350"/>
      <c r="XBO132" s="349"/>
      <c r="XBP132" s="350"/>
      <c r="XBQ132" s="350"/>
      <c r="XBR132" s="350"/>
      <c r="XBS132" s="350"/>
      <c r="XBT132" s="350"/>
      <c r="XBU132" s="350"/>
      <c r="XBV132" s="350"/>
      <c r="XBW132" s="350"/>
      <c r="XBX132" s="350"/>
      <c r="XBY132" s="349"/>
      <c r="XBZ132" s="350"/>
      <c r="XCA132" s="350"/>
      <c r="XCB132" s="350"/>
      <c r="XCC132" s="350"/>
      <c r="XCD132" s="350"/>
      <c r="XCE132" s="350"/>
      <c r="XCF132" s="350"/>
      <c r="XCG132" s="350"/>
      <c r="XCH132" s="350"/>
      <c r="XCI132" s="349"/>
      <c r="XCJ132" s="350"/>
      <c r="XCK132" s="350"/>
      <c r="XCL132" s="350"/>
      <c r="XCM132" s="350"/>
      <c r="XCN132" s="350"/>
      <c r="XCO132" s="350"/>
      <c r="XCP132" s="350"/>
      <c r="XCQ132" s="350"/>
      <c r="XCR132" s="350"/>
      <c r="XCS132" s="349"/>
      <c r="XCT132" s="350"/>
      <c r="XCU132" s="350"/>
      <c r="XCV132" s="350"/>
      <c r="XCW132" s="350"/>
      <c r="XCX132" s="350"/>
      <c r="XCY132" s="350"/>
      <c r="XCZ132" s="350"/>
      <c r="XDA132" s="350"/>
      <c r="XDB132" s="350"/>
      <c r="XDC132" s="349"/>
      <c r="XDD132" s="350"/>
      <c r="XDE132" s="350"/>
      <c r="XDF132" s="350"/>
      <c r="XDG132" s="350"/>
      <c r="XDH132" s="350"/>
      <c r="XDI132" s="350"/>
      <c r="XDJ132" s="350"/>
      <c r="XDK132" s="350"/>
      <c r="XDL132" s="350"/>
      <c r="XDM132" s="349"/>
      <c r="XDN132" s="350"/>
      <c r="XDO132" s="350"/>
      <c r="XDP132" s="350"/>
      <c r="XDQ132" s="350"/>
      <c r="XDR132" s="350"/>
      <c r="XDS132" s="350"/>
      <c r="XDT132" s="350"/>
      <c r="XDU132" s="350"/>
      <c r="XDV132" s="350"/>
      <c r="XDW132" s="349"/>
      <c r="XDX132" s="350"/>
      <c r="XDY132" s="350"/>
      <c r="XDZ132" s="350"/>
      <c r="XEA132" s="350"/>
      <c r="XEB132" s="350"/>
      <c r="XEC132" s="350"/>
      <c r="XED132" s="350"/>
      <c r="XEE132" s="350"/>
      <c r="XEF132" s="350"/>
      <c r="XEG132" s="349"/>
      <c r="XEH132" s="350"/>
      <c r="XEI132" s="350"/>
      <c r="XEJ132" s="350"/>
      <c r="XEK132" s="350"/>
      <c r="XEL132" s="350"/>
      <c r="XEM132" s="350"/>
      <c r="XEN132" s="350"/>
      <c r="XEO132" s="350"/>
      <c r="XEP132" s="350"/>
      <c r="XEQ132" s="349"/>
      <c r="XER132" s="350"/>
      <c r="XES132" s="350"/>
      <c r="XET132" s="350"/>
      <c r="XEU132" s="350"/>
      <c r="XEV132" s="350"/>
      <c r="XEW132" s="350"/>
      <c r="XEX132" s="350"/>
      <c r="XEY132" s="350"/>
      <c r="XEZ132" s="350"/>
      <c r="XFA132" s="349"/>
      <c r="XFB132" s="350"/>
      <c r="XFC132" s="350"/>
      <c r="XFD132" s="350"/>
    </row>
    <row r="133" spans="1:16384" ht="12.75" customHeight="1">
      <c r="A133" s="260"/>
      <c r="B133" s="274"/>
      <c r="C133" s="274"/>
      <c r="D133" s="274"/>
      <c r="E133" s="274"/>
      <c r="F133" s="274"/>
      <c r="G133" s="274"/>
      <c r="H133" s="274"/>
      <c r="I133" s="274"/>
      <c r="J133" s="274"/>
    </row>
    <row r="134" spans="1:16384" ht="12.75" customHeight="1">
      <c r="A134" s="260"/>
      <c r="B134" s="274"/>
      <c r="C134" s="274"/>
      <c r="D134" s="274"/>
      <c r="E134" s="274"/>
      <c r="F134" s="274"/>
      <c r="G134" s="274"/>
      <c r="H134" s="274"/>
      <c r="I134" s="274"/>
      <c r="J134" s="274"/>
    </row>
    <row r="135" spans="1:16384" ht="12.75" customHeight="1">
      <c r="A135" s="273"/>
      <c r="B135" s="273"/>
      <c r="C135" s="273"/>
      <c r="D135" s="273"/>
      <c r="E135" s="273"/>
      <c r="F135" s="273"/>
      <c r="G135" s="273"/>
      <c r="H135" s="273"/>
      <c r="I135" s="273"/>
      <c r="J135" s="236"/>
    </row>
    <row r="136" spans="1:16384" ht="12.75" customHeight="1"/>
    <row r="137" spans="1:16384" ht="12.75" customHeight="1">
      <c r="B137" s="92"/>
      <c r="C137" s="93"/>
      <c r="D137" s="92"/>
      <c r="E137" s="92"/>
      <c r="F137" s="92"/>
    </row>
    <row r="138" spans="1:16384" ht="12.75" customHeight="1">
      <c r="B138" s="92"/>
      <c r="C138" s="93"/>
      <c r="D138" s="92"/>
      <c r="E138" s="92"/>
      <c r="F138" s="92"/>
      <c r="H138" s="267"/>
      <c r="I138" s="267"/>
      <c r="J138" s="267"/>
      <c r="K138" s="267"/>
    </row>
    <row r="139" spans="1:16384" ht="12.75" customHeight="1">
      <c r="B139" s="92"/>
      <c r="C139" s="93"/>
      <c r="D139" s="92"/>
      <c r="E139" s="92"/>
      <c r="F139" s="92"/>
      <c r="H139" s="267"/>
      <c r="I139" s="267"/>
      <c r="J139" s="267"/>
      <c r="K139" s="267"/>
    </row>
    <row r="140" spans="1:16384" ht="12.75" customHeight="1">
      <c r="B140" s="92"/>
      <c r="C140" s="93"/>
      <c r="D140" s="92"/>
      <c r="E140" s="92"/>
      <c r="F140" s="92"/>
      <c r="H140" s="267"/>
      <c r="I140" s="267"/>
      <c r="J140" s="267"/>
      <c r="K140" s="267"/>
    </row>
    <row r="141" spans="1:16384" ht="12.75" customHeight="1">
      <c r="B141" s="92"/>
      <c r="C141" s="93"/>
      <c r="D141" s="92"/>
      <c r="E141" s="92"/>
      <c r="F141" s="92"/>
      <c r="H141" s="267"/>
      <c r="I141" s="267"/>
      <c r="J141" s="267"/>
      <c r="K141" s="267"/>
    </row>
    <row r="142" spans="1:16384" ht="12.75" customHeight="1">
      <c r="B142" s="92"/>
      <c r="C142" s="93"/>
      <c r="D142" s="92"/>
      <c r="E142" s="92"/>
      <c r="F142" s="92"/>
      <c r="H142" s="267"/>
      <c r="I142" s="267"/>
      <c r="J142" s="267"/>
      <c r="K142" s="267"/>
    </row>
    <row r="143" spans="1:16384" ht="12.75" customHeight="1">
      <c r="B143" s="92"/>
      <c r="C143" s="93"/>
      <c r="D143" s="92"/>
      <c r="E143" s="92"/>
      <c r="F143" s="92"/>
      <c r="H143" s="267"/>
      <c r="I143" s="267"/>
      <c r="J143" s="267"/>
      <c r="K143" s="267"/>
    </row>
    <row r="144" spans="1:16384" ht="12.75" customHeight="1">
      <c r="B144" s="92"/>
      <c r="C144" s="93"/>
      <c r="D144" s="92"/>
      <c r="E144" s="92"/>
      <c r="F144" s="92"/>
      <c r="H144" s="267"/>
      <c r="I144" s="267"/>
      <c r="J144" s="267"/>
      <c r="K144" s="267"/>
    </row>
    <row r="145" spans="2:11" ht="12.75" customHeight="1">
      <c r="B145" s="92"/>
      <c r="C145" s="93"/>
      <c r="D145" s="92"/>
      <c r="E145" s="92"/>
      <c r="F145" s="92"/>
      <c r="H145" s="267"/>
      <c r="I145" s="267"/>
      <c r="J145" s="267"/>
      <c r="K145" s="267"/>
    </row>
    <row r="146" spans="2:11" ht="12.75" customHeight="1">
      <c r="B146" s="92"/>
      <c r="C146" s="93"/>
      <c r="D146" s="92"/>
      <c r="E146" s="92"/>
      <c r="F146" s="92"/>
      <c r="H146" s="267"/>
      <c r="I146" s="267"/>
      <c r="J146" s="267"/>
      <c r="K146" s="267"/>
    </row>
    <row r="147" spans="2:11" ht="12.75" customHeight="1">
      <c r="B147" s="92"/>
      <c r="C147" s="93"/>
      <c r="D147" s="92"/>
      <c r="E147" s="92"/>
      <c r="F147" s="92"/>
      <c r="H147" s="267"/>
      <c r="I147" s="267"/>
      <c r="J147" s="267"/>
      <c r="K147" s="267"/>
    </row>
    <row r="148" spans="2:11" ht="12.75" customHeight="1">
      <c r="B148" s="92"/>
      <c r="C148" s="93"/>
      <c r="D148" s="92"/>
      <c r="E148" s="92"/>
      <c r="F148" s="92"/>
      <c r="H148" s="267"/>
      <c r="I148" s="267"/>
      <c r="J148" s="267"/>
      <c r="K148" s="267"/>
    </row>
    <row r="149" spans="2:11" ht="12.75" customHeight="1">
      <c r="B149" s="92"/>
      <c r="C149" s="93"/>
      <c r="D149" s="92"/>
      <c r="E149" s="92"/>
      <c r="F149" s="92"/>
      <c r="H149" s="267"/>
      <c r="I149" s="267"/>
      <c r="J149" s="267"/>
      <c r="K149" s="267"/>
    </row>
    <row r="150" spans="2:11" ht="12.75" customHeight="1">
      <c r="B150" s="92"/>
      <c r="C150" s="93"/>
      <c r="D150" s="92"/>
      <c r="E150" s="92"/>
      <c r="F150" s="92"/>
      <c r="H150" s="267"/>
      <c r="I150" s="267"/>
      <c r="J150" s="267"/>
      <c r="K150" s="267"/>
    </row>
    <row r="151" spans="2:11">
      <c r="B151" s="92"/>
      <c r="C151" s="93"/>
      <c r="D151" s="92"/>
      <c r="E151" s="92"/>
      <c r="F151" s="92"/>
      <c r="H151" s="267"/>
      <c r="I151" s="267"/>
      <c r="J151" s="267"/>
      <c r="K151" s="267"/>
    </row>
    <row r="152" spans="2:11">
      <c r="B152" s="92"/>
      <c r="C152" s="93"/>
      <c r="D152" s="92"/>
      <c r="E152" s="92"/>
      <c r="F152" s="92"/>
      <c r="H152" s="267"/>
      <c r="I152" s="267"/>
      <c r="J152" s="267"/>
      <c r="K152" s="267"/>
    </row>
    <row r="153" spans="2:11">
      <c r="B153" s="92"/>
      <c r="C153" s="93"/>
      <c r="D153" s="92"/>
      <c r="E153" s="92"/>
      <c r="F153" s="92"/>
      <c r="H153" s="267"/>
      <c r="I153" s="267"/>
      <c r="J153" s="267"/>
      <c r="K153" s="267"/>
    </row>
    <row r="154" spans="2:11">
      <c r="B154" s="92"/>
      <c r="C154" s="93"/>
      <c r="D154" s="92"/>
      <c r="E154" s="92"/>
      <c r="F154" s="92"/>
      <c r="H154" s="267"/>
      <c r="I154" s="267"/>
      <c r="J154" s="267"/>
      <c r="K154" s="267"/>
    </row>
  </sheetData>
  <mergeCells count="1666">
    <mergeCell ref="A1:B1"/>
    <mergeCell ref="A3:I3"/>
    <mergeCell ref="A4:A7"/>
    <mergeCell ref="B4:B7"/>
    <mergeCell ref="E4:F4"/>
    <mergeCell ref="H4:I5"/>
    <mergeCell ref="C5:C6"/>
    <mergeCell ref="D5:D6"/>
    <mergeCell ref="A19:B19"/>
    <mergeCell ref="A48:B48"/>
    <mergeCell ref="A73:B73"/>
    <mergeCell ref="A75:B75"/>
    <mergeCell ref="A87:B87"/>
    <mergeCell ref="A66:B66"/>
    <mergeCell ref="A68:B68"/>
    <mergeCell ref="A85:B85"/>
    <mergeCell ref="A105:B105"/>
    <mergeCell ref="A107:B107"/>
    <mergeCell ref="EA132:EJ132"/>
    <mergeCell ref="EK132:ET132"/>
    <mergeCell ref="EU132:FD132"/>
    <mergeCell ref="FE132:FN132"/>
    <mergeCell ref="FO132:FX132"/>
    <mergeCell ref="A92:B92"/>
    <mergeCell ref="A103:B103"/>
    <mergeCell ref="A110:B110"/>
    <mergeCell ref="A115:B115"/>
    <mergeCell ref="E5:E6"/>
    <mergeCell ref="A9:B9"/>
    <mergeCell ref="A15:B15"/>
    <mergeCell ref="A8:B8"/>
    <mergeCell ref="A17:B17"/>
    <mergeCell ref="K132:T132"/>
    <mergeCell ref="U132:AD132"/>
    <mergeCell ref="A119:I119"/>
    <mergeCell ref="LS132:MB132"/>
    <mergeCell ref="MC132:ML132"/>
    <mergeCell ref="MM132:MV132"/>
    <mergeCell ref="MW132:NF132"/>
    <mergeCell ref="NG132:NP132"/>
    <mergeCell ref="CC132:CL132"/>
    <mergeCell ref="CM132:CV132"/>
    <mergeCell ref="CW132:DF132"/>
    <mergeCell ref="DG132:DP132"/>
    <mergeCell ref="DQ132:DZ132"/>
    <mergeCell ref="AE132:AN132"/>
    <mergeCell ref="AO132:AX132"/>
    <mergeCell ref="AY132:BH132"/>
    <mergeCell ref="BI132:BR132"/>
    <mergeCell ref="BS132:CB132"/>
    <mergeCell ref="FY132:GH132"/>
    <mergeCell ref="GI132:GR132"/>
    <mergeCell ref="ABC132:ABL132"/>
    <mergeCell ref="RM132:RV132"/>
    <mergeCell ref="RW132:SF132"/>
    <mergeCell ref="SG132:SP132"/>
    <mergeCell ref="SQ132:SZ132"/>
    <mergeCell ref="TA132:TJ132"/>
    <mergeCell ref="PO132:PX132"/>
    <mergeCell ref="PY132:QH132"/>
    <mergeCell ref="QI132:QR132"/>
    <mergeCell ref="QS132:RB132"/>
    <mergeCell ref="RC132:RL132"/>
    <mergeCell ref="GS132:HB132"/>
    <mergeCell ref="HC132:HL132"/>
    <mergeCell ref="HM132:HV132"/>
    <mergeCell ref="TK132:TT132"/>
    <mergeCell ref="TU132:UD132"/>
    <mergeCell ref="UE132:UN132"/>
    <mergeCell ref="UO132:UX132"/>
    <mergeCell ref="JU132:KD132"/>
    <mergeCell ref="KE132:KN132"/>
    <mergeCell ref="KO132:KX132"/>
    <mergeCell ref="KY132:LH132"/>
    <mergeCell ref="LI132:LR132"/>
    <mergeCell ref="HW132:IF132"/>
    <mergeCell ref="IG132:IP132"/>
    <mergeCell ref="IQ132:IZ132"/>
    <mergeCell ref="JA132:JJ132"/>
    <mergeCell ref="JK132:JT132"/>
    <mergeCell ref="VI132:VR132"/>
    <mergeCell ref="VS132:WB132"/>
    <mergeCell ref="WC132:WL132"/>
    <mergeCell ref="WM132:WV132"/>
    <mergeCell ref="WW132:XF132"/>
    <mergeCell ref="UY132:VH132"/>
    <mergeCell ref="ZE132:ZN132"/>
    <mergeCell ref="ZO132:ZX132"/>
    <mergeCell ref="ZY132:AAH132"/>
    <mergeCell ref="AAI132:AAR132"/>
    <mergeCell ref="AAS132:ABB132"/>
    <mergeCell ref="XG132:XP132"/>
    <mergeCell ref="XQ132:XZ132"/>
    <mergeCell ref="YA132:YJ132"/>
    <mergeCell ref="YK132:YT132"/>
    <mergeCell ref="YU132:ZD132"/>
    <mergeCell ref="NQ132:NZ132"/>
    <mergeCell ref="OA132:OJ132"/>
    <mergeCell ref="OK132:OT132"/>
    <mergeCell ref="OU132:PD132"/>
    <mergeCell ref="PE132:PN132"/>
    <mergeCell ref="ADA132:ADJ132"/>
    <mergeCell ref="ADK132:ADT132"/>
    <mergeCell ref="ADU132:AED132"/>
    <mergeCell ref="AEE132:AEN132"/>
    <mergeCell ref="AEO132:AEX132"/>
    <mergeCell ref="ABM132:ABV132"/>
    <mergeCell ref="ABW132:ACF132"/>
    <mergeCell ref="ACG132:ACP132"/>
    <mergeCell ref="ACQ132:ACZ132"/>
    <mergeCell ref="AGW132:AHF132"/>
    <mergeCell ref="AHG132:AHP132"/>
    <mergeCell ref="AHQ132:AHZ132"/>
    <mergeCell ref="AIA132:AIJ132"/>
    <mergeCell ref="AIK132:AIT132"/>
    <mergeCell ref="AEY132:AFH132"/>
    <mergeCell ref="AFI132:AFR132"/>
    <mergeCell ref="AFS132:AGB132"/>
    <mergeCell ref="AGC132:AGL132"/>
    <mergeCell ref="AGM132:AGV132"/>
    <mergeCell ref="AKS132:ALB132"/>
    <mergeCell ref="ALC132:ALL132"/>
    <mergeCell ref="ALM132:ALV132"/>
    <mergeCell ref="ALW132:AMF132"/>
    <mergeCell ref="AMG132:AMP132"/>
    <mergeCell ref="AIU132:AJD132"/>
    <mergeCell ref="AJE132:AJN132"/>
    <mergeCell ref="AJO132:AJX132"/>
    <mergeCell ref="AJY132:AKH132"/>
    <mergeCell ref="AKI132:AKR132"/>
    <mergeCell ref="AOO132:AOX132"/>
    <mergeCell ref="AOY132:APH132"/>
    <mergeCell ref="API132:APR132"/>
    <mergeCell ref="APS132:AQB132"/>
    <mergeCell ref="AQC132:AQL132"/>
    <mergeCell ref="AMQ132:AMZ132"/>
    <mergeCell ref="ANA132:ANJ132"/>
    <mergeCell ref="ANK132:ANT132"/>
    <mergeCell ref="ANU132:AOD132"/>
    <mergeCell ref="AOE132:AON132"/>
    <mergeCell ref="ASK132:AST132"/>
    <mergeCell ref="ASU132:ATD132"/>
    <mergeCell ref="ATE132:ATN132"/>
    <mergeCell ref="ATO132:ATX132"/>
    <mergeCell ref="ATY132:AUH132"/>
    <mergeCell ref="AQM132:AQV132"/>
    <mergeCell ref="AQW132:ARF132"/>
    <mergeCell ref="ARG132:ARP132"/>
    <mergeCell ref="ARQ132:ARZ132"/>
    <mergeCell ref="ASA132:ASJ132"/>
    <mergeCell ref="AWG132:AWP132"/>
    <mergeCell ref="AWQ132:AWZ132"/>
    <mergeCell ref="AXA132:AXJ132"/>
    <mergeCell ref="AXK132:AXT132"/>
    <mergeCell ref="AXU132:AYD132"/>
    <mergeCell ref="AUI132:AUR132"/>
    <mergeCell ref="AUS132:AVB132"/>
    <mergeCell ref="AVC132:AVL132"/>
    <mergeCell ref="AVM132:AVV132"/>
    <mergeCell ref="AVW132:AWF132"/>
    <mergeCell ref="BAC132:BAL132"/>
    <mergeCell ref="BAM132:BAV132"/>
    <mergeCell ref="BAW132:BBF132"/>
    <mergeCell ref="BBG132:BBP132"/>
    <mergeCell ref="BBQ132:BBZ132"/>
    <mergeCell ref="AYE132:AYN132"/>
    <mergeCell ref="AYO132:AYX132"/>
    <mergeCell ref="AYY132:AZH132"/>
    <mergeCell ref="AZI132:AZR132"/>
    <mergeCell ref="AZS132:BAB132"/>
    <mergeCell ref="BDY132:BEH132"/>
    <mergeCell ref="BEI132:BER132"/>
    <mergeCell ref="BES132:BFB132"/>
    <mergeCell ref="BFC132:BFL132"/>
    <mergeCell ref="BFM132:BFV132"/>
    <mergeCell ref="BCA132:BCJ132"/>
    <mergeCell ref="BCK132:BCT132"/>
    <mergeCell ref="BCU132:BDD132"/>
    <mergeCell ref="BDE132:BDN132"/>
    <mergeCell ref="BDO132:BDX132"/>
    <mergeCell ref="BHU132:BID132"/>
    <mergeCell ref="BIE132:BIN132"/>
    <mergeCell ref="BIO132:BIX132"/>
    <mergeCell ref="BIY132:BJH132"/>
    <mergeCell ref="BJI132:BJR132"/>
    <mergeCell ref="BFW132:BGF132"/>
    <mergeCell ref="BGG132:BGP132"/>
    <mergeCell ref="BGQ132:BGZ132"/>
    <mergeCell ref="BHA132:BHJ132"/>
    <mergeCell ref="BHK132:BHT132"/>
    <mergeCell ref="BLQ132:BLZ132"/>
    <mergeCell ref="BMA132:BMJ132"/>
    <mergeCell ref="BMK132:BMT132"/>
    <mergeCell ref="BMU132:BND132"/>
    <mergeCell ref="BNE132:BNN132"/>
    <mergeCell ref="BJS132:BKB132"/>
    <mergeCell ref="BKC132:BKL132"/>
    <mergeCell ref="BKM132:BKV132"/>
    <mergeCell ref="BKW132:BLF132"/>
    <mergeCell ref="BLG132:BLP132"/>
    <mergeCell ref="BPM132:BPV132"/>
    <mergeCell ref="BPW132:BQF132"/>
    <mergeCell ref="BQG132:BQP132"/>
    <mergeCell ref="BQQ132:BQZ132"/>
    <mergeCell ref="BRA132:BRJ132"/>
    <mergeCell ref="BNO132:BNX132"/>
    <mergeCell ref="BNY132:BOH132"/>
    <mergeCell ref="BOI132:BOR132"/>
    <mergeCell ref="BOS132:BPB132"/>
    <mergeCell ref="BPC132:BPL132"/>
    <mergeCell ref="BTI132:BTR132"/>
    <mergeCell ref="BTS132:BUB132"/>
    <mergeCell ref="BUC132:BUL132"/>
    <mergeCell ref="BUM132:BUV132"/>
    <mergeCell ref="BUW132:BVF132"/>
    <mergeCell ref="BRK132:BRT132"/>
    <mergeCell ref="BRU132:BSD132"/>
    <mergeCell ref="BSE132:BSN132"/>
    <mergeCell ref="BSO132:BSX132"/>
    <mergeCell ref="BSY132:BTH132"/>
    <mergeCell ref="BXE132:BXN132"/>
    <mergeCell ref="BXO132:BXX132"/>
    <mergeCell ref="BXY132:BYH132"/>
    <mergeCell ref="BYI132:BYR132"/>
    <mergeCell ref="BYS132:BZB132"/>
    <mergeCell ref="BVG132:BVP132"/>
    <mergeCell ref="BVQ132:BVZ132"/>
    <mergeCell ref="BWA132:BWJ132"/>
    <mergeCell ref="BWK132:BWT132"/>
    <mergeCell ref="BWU132:BXD132"/>
    <mergeCell ref="CBA132:CBJ132"/>
    <mergeCell ref="CBK132:CBT132"/>
    <mergeCell ref="CBU132:CCD132"/>
    <mergeCell ref="CCE132:CCN132"/>
    <mergeCell ref="CCO132:CCX132"/>
    <mergeCell ref="BZC132:BZL132"/>
    <mergeCell ref="BZM132:BZV132"/>
    <mergeCell ref="BZW132:CAF132"/>
    <mergeCell ref="CAG132:CAP132"/>
    <mergeCell ref="CAQ132:CAZ132"/>
    <mergeCell ref="CEW132:CFF132"/>
    <mergeCell ref="CFG132:CFP132"/>
    <mergeCell ref="CFQ132:CFZ132"/>
    <mergeCell ref="CGA132:CGJ132"/>
    <mergeCell ref="CGK132:CGT132"/>
    <mergeCell ref="CCY132:CDH132"/>
    <mergeCell ref="CDI132:CDR132"/>
    <mergeCell ref="CDS132:CEB132"/>
    <mergeCell ref="CEC132:CEL132"/>
    <mergeCell ref="CEM132:CEV132"/>
    <mergeCell ref="CIS132:CJB132"/>
    <mergeCell ref="CJC132:CJL132"/>
    <mergeCell ref="CJM132:CJV132"/>
    <mergeCell ref="CJW132:CKF132"/>
    <mergeCell ref="CKG132:CKP132"/>
    <mergeCell ref="CGU132:CHD132"/>
    <mergeCell ref="CHE132:CHN132"/>
    <mergeCell ref="CHO132:CHX132"/>
    <mergeCell ref="CHY132:CIH132"/>
    <mergeCell ref="CII132:CIR132"/>
    <mergeCell ref="CMO132:CMX132"/>
    <mergeCell ref="CMY132:CNH132"/>
    <mergeCell ref="CNI132:CNR132"/>
    <mergeCell ref="CNS132:COB132"/>
    <mergeCell ref="COC132:COL132"/>
    <mergeCell ref="CKQ132:CKZ132"/>
    <mergeCell ref="CLA132:CLJ132"/>
    <mergeCell ref="CLK132:CLT132"/>
    <mergeCell ref="CLU132:CMD132"/>
    <mergeCell ref="CME132:CMN132"/>
    <mergeCell ref="CQK132:CQT132"/>
    <mergeCell ref="CQU132:CRD132"/>
    <mergeCell ref="CRE132:CRN132"/>
    <mergeCell ref="CRO132:CRX132"/>
    <mergeCell ref="CRY132:CSH132"/>
    <mergeCell ref="COM132:COV132"/>
    <mergeCell ref="COW132:CPF132"/>
    <mergeCell ref="CPG132:CPP132"/>
    <mergeCell ref="CPQ132:CPZ132"/>
    <mergeCell ref="CQA132:CQJ132"/>
    <mergeCell ref="CUG132:CUP132"/>
    <mergeCell ref="CUQ132:CUZ132"/>
    <mergeCell ref="CVA132:CVJ132"/>
    <mergeCell ref="CVK132:CVT132"/>
    <mergeCell ref="CVU132:CWD132"/>
    <mergeCell ref="CSI132:CSR132"/>
    <mergeCell ref="CSS132:CTB132"/>
    <mergeCell ref="CTC132:CTL132"/>
    <mergeCell ref="CTM132:CTV132"/>
    <mergeCell ref="CTW132:CUF132"/>
    <mergeCell ref="CYC132:CYL132"/>
    <mergeCell ref="CYM132:CYV132"/>
    <mergeCell ref="CYW132:CZF132"/>
    <mergeCell ref="CZG132:CZP132"/>
    <mergeCell ref="CZQ132:CZZ132"/>
    <mergeCell ref="CWE132:CWN132"/>
    <mergeCell ref="CWO132:CWX132"/>
    <mergeCell ref="CWY132:CXH132"/>
    <mergeCell ref="CXI132:CXR132"/>
    <mergeCell ref="CXS132:CYB132"/>
    <mergeCell ref="DBY132:DCH132"/>
    <mergeCell ref="DCI132:DCR132"/>
    <mergeCell ref="DCS132:DDB132"/>
    <mergeCell ref="DDC132:DDL132"/>
    <mergeCell ref="DDM132:DDV132"/>
    <mergeCell ref="DAA132:DAJ132"/>
    <mergeCell ref="DAK132:DAT132"/>
    <mergeCell ref="DAU132:DBD132"/>
    <mergeCell ref="DBE132:DBN132"/>
    <mergeCell ref="DBO132:DBX132"/>
    <mergeCell ref="DFU132:DGD132"/>
    <mergeCell ref="DGE132:DGN132"/>
    <mergeCell ref="DGO132:DGX132"/>
    <mergeCell ref="DGY132:DHH132"/>
    <mergeCell ref="DHI132:DHR132"/>
    <mergeCell ref="DDW132:DEF132"/>
    <mergeCell ref="DEG132:DEP132"/>
    <mergeCell ref="DEQ132:DEZ132"/>
    <mergeCell ref="DFA132:DFJ132"/>
    <mergeCell ref="DFK132:DFT132"/>
    <mergeCell ref="DJQ132:DJZ132"/>
    <mergeCell ref="DKA132:DKJ132"/>
    <mergeCell ref="DKK132:DKT132"/>
    <mergeCell ref="DKU132:DLD132"/>
    <mergeCell ref="DLE132:DLN132"/>
    <mergeCell ref="DHS132:DIB132"/>
    <mergeCell ref="DIC132:DIL132"/>
    <mergeCell ref="DIM132:DIV132"/>
    <mergeCell ref="DIW132:DJF132"/>
    <mergeCell ref="DJG132:DJP132"/>
    <mergeCell ref="DNM132:DNV132"/>
    <mergeCell ref="DNW132:DOF132"/>
    <mergeCell ref="DOG132:DOP132"/>
    <mergeCell ref="DOQ132:DOZ132"/>
    <mergeCell ref="DPA132:DPJ132"/>
    <mergeCell ref="DLO132:DLX132"/>
    <mergeCell ref="DLY132:DMH132"/>
    <mergeCell ref="DMI132:DMR132"/>
    <mergeCell ref="DMS132:DNB132"/>
    <mergeCell ref="DNC132:DNL132"/>
    <mergeCell ref="DRI132:DRR132"/>
    <mergeCell ref="DRS132:DSB132"/>
    <mergeCell ref="DSC132:DSL132"/>
    <mergeCell ref="DSM132:DSV132"/>
    <mergeCell ref="DSW132:DTF132"/>
    <mergeCell ref="DPK132:DPT132"/>
    <mergeCell ref="DPU132:DQD132"/>
    <mergeCell ref="DQE132:DQN132"/>
    <mergeCell ref="DQO132:DQX132"/>
    <mergeCell ref="DQY132:DRH132"/>
    <mergeCell ref="DVE132:DVN132"/>
    <mergeCell ref="DVO132:DVX132"/>
    <mergeCell ref="DVY132:DWH132"/>
    <mergeCell ref="DWI132:DWR132"/>
    <mergeCell ref="DWS132:DXB132"/>
    <mergeCell ref="DTG132:DTP132"/>
    <mergeCell ref="DTQ132:DTZ132"/>
    <mergeCell ref="DUA132:DUJ132"/>
    <mergeCell ref="DUK132:DUT132"/>
    <mergeCell ref="DUU132:DVD132"/>
    <mergeCell ref="DZA132:DZJ132"/>
    <mergeCell ref="DZK132:DZT132"/>
    <mergeCell ref="DZU132:EAD132"/>
    <mergeCell ref="EAE132:EAN132"/>
    <mergeCell ref="EAO132:EAX132"/>
    <mergeCell ref="DXC132:DXL132"/>
    <mergeCell ref="DXM132:DXV132"/>
    <mergeCell ref="DXW132:DYF132"/>
    <mergeCell ref="DYG132:DYP132"/>
    <mergeCell ref="DYQ132:DYZ132"/>
    <mergeCell ref="ECW132:EDF132"/>
    <mergeCell ref="EDG132:EDP132"/>
    <mergeCell ref="EDQ132:EDZ132"/>
    <mergeCell ref="EEA132:EEJ132"/>
    <mergeCell ref="EEK132:EET132"/>
    <mergeCell ref="EAY132:EBH132"/>
    <mergeCell ref="EBI132:EBR132"/>
    <mergeCell ref="EBS132:ECB132"/>
    <mergeCell ref="ECC132:ECL132"/>
    <mergeCell ref="ECM132:ECV132"/>
    <mergeCell ref="EGS132:EHB132"/>
    <mergeCell ref="EHC132:EHL132"/>
    <mergeCell ref="EHM132:EHV132"/>
    <mergeCell ref="EHW132:EIF132"/>
    <mergeCell ref="EIG132:EIP132"/>
    <mergeCell ref="EEU132:EFD132"/>
    <mergeCell ref="EFE132:EFN132"/>
    <mergeCell ref="EFO132:EFX132"/>
    <mergeCell ref="EFY132:EGH132"/>
    <mergeCell ref="EGI132:EGR132"/>
    <mergeCell ref="EKO132:EKX132"/>
    <mergeCell ref="EKY132:ELH132"/>
    <mergeCell ref="ELI132:ELR132"/>
    <mergeCell ref="ELS132:EMB132"/>
    <mergeCell ref="EMC132:EML132"/>
    <mergeCell ref="EIQ132:EIZ132"/>
    <mergeCell ref="EJA132:EJJ132"/>
    <mergeCell ref="EJK132:EJT132"/>
    <mergeCell ref="EJU132:EKD132"/>
    <mergeCell ref="EKE132:EKN132"/>
    <mergeCell ref="EOK132:EOT132"/>
    <mergeCell ref="EOU132:EPD132"/>
    <mergeCell ref="EPE132:EPN132"/>
    <mergeCell ref="EPO132:EPX132"/>
    <mergeCell ref="EPY132:EQH132"/>
    <mergeCell ref="EMM132:EMV132"/>
    <mergeCell ref="EMW132:ENF132"/>
    <mergeCell ref="ENG132:ENP132"/>
    <mergeCell ref="ENQ132:ENZ132"/>
    <mergeCell ref="EOA132:EOJ132"/>
    <mergeCell ref="ESG132:ESP132"/>
    <mergeCell ref="ESQ132:ESZ132"/>
    <mergeCell ref="ETA132:ETJ132"/>
    <mergeCell ref="ETK132:ETT132"/>
    <mergeCell ref="ETU132:EUD132"/>
    <mergeCell ref="EQI132:EQR132"/>
    <mergeCell ref="EQS132:ERB132"/>
    <mergeCell ref="ERC132:ERL132"/>
    <mergeCell ref="ERM132:ERV132"/>
    <mergeCell ref="ERW132:ESF132"/>
    <mergeCell ref="EWC132:EWL132"/>
    <mergeCell ref="EWM132:EWV132"/>
    <mergeCell ref="EWW132:EXF132"/>
    <mergeCell ref="EXG132:EXP132"/>
    <mergeCell ref="EXQ132:EXZ132"/>
    <mergeCell ref="EUE132:EUN132"/>
    <mergeCell ref="EUO132:EUX132"/>
    <mergeCell ref="EUY132:EVH132"/>
    <mergeCell ref="EVI132:EVR132"/>
    <mergeCell ref="EVS132:EWB132"/>
    <mergeCell ref="EZY132:FAH132"/>
    <mergeCell ref="FAI132:FAR132"/>
    <mergeCell ref="FAS132:FBB132"/>
    <mergeCell ref="FBC132:FBL132"/>
    <mergeCell ref="FBM132:FBV132"/>
    <mergeCell ref="EYA132:EYJ132"/>
    <mergeCell ref="EYK132:EYT132"/>
    <mergeCell ref="EYU132:EZD132"/>
    <mergeCell ref="EZE132:EZN132"/>
    <mergeCell ref="EZO132:EZX132"/>
    <mergeCell ref="FDU132:FED132"/>
    <mergeCell ref="FEE132:FEN132"/>
    <mergeCell ref="FEO132:FEX132"/>
    <mergeCell ref="FEY132:FFH132"/>
    <mergeCell ref="FFI132:FFR132"/>
    <mergeCell ref="FBW132:FCF132"/>
    <mergeCell ref="FCG132:FCP132"/>
    <mergeCell ref="FCQ132:FCZ132"/>
    <mergeCell ref="FDA132:FDJ132"/>
    <mergeCell ref="FDK132:FDT132"/>
    <mergeCell ref="FHQ132:FHZ132"/>
    <mergeCell ref="FIA132:FIJ132"/>
    <mergeCell ref="FIK132:FIT132"/>
    <mergeCell ref="FIU132:FJD132"/>
    <mergeCell ref="FJE132:FJN132"/>
    <mergeCell ref="FFS132:FGB132"/>
    <mergeCell ref="FGC132:FGL132"/>
    <mergeCell ref="FGM132:FGV132"/>
    <mergeCell ref="FGW132:FHF132"/>
    <mergeCell ref="FHG132:FHP132"/>
    <mergeCell ref="FLM132:FLV132"/>
    <mergeCell ref="FLW132:FMF132"/>
    <mergeCell ref="FMG132:FMP132"/>
    <mergeCell ref="FMQ132:FMZ132"/>
    <mergeCell ref="FNA132:FNJ132"/>
    <mergeCell ref="FJO132:FJX132"/>
    <mergeCell ref="FJY132:FKH132"/>
    <mergeCell ref="FKI132:FKR132"/>
    <mergeCell ref="FKS132:FLB132"/>
    <mergeCell ref="FLC132:FLL132"/>
    <mergeCell ref="FPI132:FPR132"/>
    <mergeCell ref="FPS132:FQB132"/>
    <mergeCell ref="FQC132:FQL132"/>
    <mergeCell ref="FQM132:FQV132"/>
    <mergeCell ref="FQW132:FRF132"/>
    <mergeCell ref="FNK132:FNT132"/>
    <mergeCell ref="FNU132:FOD132"/>
    <mergeCell ref="FOE132:FON132"/>
    <mergeCell ref="FOO132:FOX132"/>
    <mergeCell ref="FOY132:FPH132"/>
    <mergeCell ref="FTE132:FTN132"/>
    <mergeCell ref="FTO132:FTX132"/>
    <mergeCell ref="FTY132:FUH132"/>
    <mergeCell ref="FUI132:FUR132"/>
    <mergeCell ref="FUS132:FVB132"/>
    <mergeCell ref="FRG132:FRP132"/>
    <mergeCell ref="FRQ132:FRZ132"/>
    <mergeCell ref="FSA132:FSJ132"/>
    <mergeCell ref="FSK132:FST132"/>
    <mergeCell ref="FSU132:FTD132"/>
    <mergeCell ref="FXA132:FXJ132"/>
    <mergeCell ref="FXK132:FXT132"/>
    <mergeCell ref="FXU132:FYD132"/>
    <mergeCell ref="FYE132:FYN132"/>
    <mergeCell ref="FYO132:FYX132"/>
    <mergeCell ref="FVC132:FVL132"/>
    <mergeCell ref="FVM132:FVV132"/>
    <mergeCell ref="FVW132:FWF132"/>
    <mergeCell ref="FWG132:FWP132"/>
    <mergeCell ref="FWQ132:FWZ132"/>
    <mergeCell ref="GAW132:GBF132"/>
    <mergeCell ref="GBG132:GBP132"/>
    <mergeCell ref="GBQ132:GBZ132"/>
    <mergeCell ref="GCA132:GCJ132"/>
    <mergeCell ref="GCK132:GCT132"/>
    <mergeCell ref="FYY132:FZH132"/>
    <mergeCell ref="FZI132:FZR132"/>
    <mergeCell ref="FZS132:GAB132"/>
    <mergeCell ref="GAC132:GAL132"/>
    <mergeCell ref="GAM132:GAV132"/>
    <mergeCell ref="GES132:GFB132"/>
    <mergeCell ref="GFC132:GFL132"/>
    <mergeCell ref="GFM132:GFV132"/>
    <mergeCell ref="GFW132:GGF132"/>
    <mergeCell ref="GGG132:GGP132"/>
    <mergeCell ref="GCU132:GDD132"/>
    <mergeCell ref="GDE132:GDN132"/>
    <mergeCell ref="GDO132:GDX132"/>
    <mergeCell ref="GDY132:GEH132"/>
    <mergeCell ref="GEI132:GER132"/>
    <mergeCell ref="GIO132:GIX132"/>
    <mergeCell ref="GIY132:GJH132"/>
    <mergeCell ref="GJI132:GJR132"/>
    <mergeCell ref="GJS132:GKB132"/>
    <mergeCell ref="GKC132:GKL132"/>
    <mergeCell ref="GGQ132:GGZ132"/>
    <mergeCell ref="GHA132:GHJ132"/>
    <mergeCell ref="GHK132:GHT132"/>
    <mergeCell ref="GHU132:GID132"/>
    <mergeCell ref="GIE132:GIN132"/>
    <mergeCell ref="GMK132:GMT132"/>
    <mergeCell ref="GMU132:GND132"/>
    <mergeCell ref="GNE132:GNN132"/>
    <mergeCell ref="GNO132:GNX132"/>
    <mergeCell ref="GNY132:GOH132"/>
    <mergeCell ref="GKM132:GKV132"/>
    <mergeCell ref="GKW132:GLF132"/>
    <mergeCell ref="GLG132:GLP132"/>
    <mergeCell ref="GLQ132:GLZ132"/>
    <mergeCell ref="GMA132:GMJ132"/>
    <mergeCell ref="GQG132:GQP132"/>
    <mergeCell ref="GQQ132:GQZ132"/>
    <mergeCell ref="GRA132:GRJ132"/>
    <mergeCell ref="GRK132:GRT132"/>
    <mergeCell ref="GRU132:GSD132"/>
    <mergeCell ref="GOI132:GOR132"/>
    <mergeCell ref="GOS132:GPB132"/>
    <mergeCell ref="GPC132:GPL132"/>
    <mergeCell ref="GPM132:GPV132"/>
    <mergeCell ref="GPW132:GQF132"/>
    <mergeCell ref="GUC132:GUL132"/>
    <mergeCell ref="GUM132:GUV132"/>
    <mergeCell ref="GUW132:GVF132"/>
    <mergeCell ref="GVG132:GVP132"/>
    <mergeCell ref="GVQ132:GVZ132"/>
    <mergeCell ref="GSE132:GSN132"/>
    <mergeCell ref="GSO132:GSX132"/>
    <mergeCell ref="GSY132:GTH132"/>
    <mergeCell ref="GTI132:GTR132"/>
    <mergeCell ref="GTS132:GUB132"/>
    <mergeCell ref="GXY132:GYH132"/>
    <mergeCell ref="GYI132:GYR132"/>
    <mergeCell ref="GYS132:GZB132"/>
    <mergeCell ref="GZC132:GZL132"/>
    <mergeCell ref="GZM132:GZV132"/>
    <mergeCell ref="GWA132:GWJ132"/>
    <mergeCell ref="GWK132:GWT132"/>
    <mergeCell ref="GWU132:GXD132"/>
    <mergeCell ref="GXE132:GXN132"/>
    <mergeCell ref="GXO132:GXX132"/>
    <mergeCell ref="HBU132:HCD132"/>
    <mergeCell ref="HCE132:HCN132"/>
    <mergeCell ref="HCO132:HCX132"/>
    <mergeCell ref="HCY132:HDH132"/>
    <mergeCell ref="HDI132:HDR132"/>
    <mergeCell ref="GZW132:HAF132"/>
    <mergeCell ref="HAG132:HAP132"/>
    <mergeCell ref="HAQ132:HAZ132"/>
    <mergeCell ref="HBA132:HBJ132"/>
    <mergeCell ref="HBK132:HBT132"/>
    <mergeCell ref="HFQ132:HFZ132"/>
    <mergeCell ref="HGA132:HGJ132"/>
    <mergeCell ref="HGK132:HGT132"/>
    <mergeCell ref="HGU132:HHD132"/>
    <mergeCell ref="HHE132:HHN132"/>
    <mergeCell ref="HDS132:HEB132"/>
    <mergeCell ref="HEC132:HEL132"/>
    <mergeCell ref="HEM132:HEV132"/>
    <mergeCell ref="HEW132:HFF132"/>
    <mergeCell ref="HFG132:HFP132"/>
    <mergeCell ref="HJM132:HJV132"/>
    <mergeCell ref="HJW132:HKF132"/>
    <mergeCell ref="HKG132:HKP132"/>
    <mergeCell ref="HKQ132:HKZ132"/>
    <mergeCell ref="HLA132:HLJ132"/>
    <mergeCell ref="HHO132:HHX132"/>
    <mergeCell ref="HHY132:HIH132"/>
    <mergeCell ref="HII132:HIR132"/>
    <mergeCell ref="HIS132:HJB132"/>
    <mergeCell ref="HJC132:HJL132"/>
    <mergeCell ref="HNI132:HNR132"/>
    <mergeCell ref="HNS132:HOB132"/>
    <mergeCell ref="HOC132:HOL132"/>
    <mergeCell ref="HOM132:HOV132"/>
    <mergeCell ref="HOW132:HPF132"/>
    <mergeCell ref="HLK132:HLT132"/>
    <mergeCell ref="HLU132:HMD132"/>
    <mergeCell ref="HME132:HMN132"/>
    <mergeCell ref="HMO132:HMX132"/>
    <mergeCell ref="HMY132:HNH132"/>
    <mergeCell ref="HRE132:HRN132"/>
    <mergeCell ref="HRO132:HRX132"/>
    <mergeCell ref="HRY132:HSH132"/>
    <mergeCell ref="HSI132:HSR132"/>
    <mergeCell ref="HSS132:HTB132"/>
    <mergeCell ref="HPG132:HPP132"/>
    <mergeCell ref="HPQ132:HPZ132"/>
    <mergeCell ref="HQA132:HQJ132"/>
    <mergeCell ref="HQK132:HQT132"/>
    <mergeCell ref="HQU132:HRD132"/>
    <mergeCell ref="HVA132:HVJ132"/>
    <mergeCell ref="HVK132:HVT132"/>
    <mergeCell ref="HVU132:HWD132"/>
    <mergeCell ref="HWE132:HWN132"/>
    <mergeCell ref="HWO132:HWX132"/>
    <mergeCell ref="HTC132:HTL132"/>
    <mergeCell ref="HTM132:HTV132"/>
    <mergeCell ref="HTW132:HUF132"/>
    <mergeCell ref="HUG132:HUP132"/>
    <mergeCell ref="HUQ132:HUZ132"/>
    <mergeCell ref="HYW132:HZF132"/>
    <mergeCell ref="HZG132:HZP132"/>
    <mergeCell ref="HZQ132:HZZ132"/>
    <mergeCell ref="IAA132:IAJ132"/>
    <mergeCell ref="IAK132:IAT132"/>
    <mergeCell ref="HWY132:HXH132"/>
    <mergeCell ref="HXI132:HXR132"/>
    <mergeCell ref="HXS132:HYB132"/>
    <mergeCell ref="HYC132:HYL132"/>
    <mergeCell ref="HYM132:HYV132"/>
    <mergeCell ref="ICS132:IDB132"/>
    <mergeCell ref="IDC132:IDL132"/>
    <mergeCell ref="IDM132:IDV132"/>
    <mergeCell ref="IDW132:IEF132"/>
    <mergeCell ref="IEG132:IEP132"/>
    <mergeCell ref="IAU132:IBD132"/>
    <mergeCell ref="IBE132:IBN132"/>
    <mergeCell ref="IBO132:IBX132"/>
    <mergeCell ref="IBY132:ICH132"/>
    <mergeCell ref="ICI132:ICR132"/>
    <mergeCell ref="IGO132:IGX132"/>
    <mergeCell ref="IGY132:IHH132"/>
    <mergeCell ref="IHI132:IHR132"/>
    <mergeCell ref="IHS132:IIB132"/>
    <mergeCell ref="IIC132:IIL132"/>
    <mergeCell ref="IEQ132:IEZ132"/>
    <mergeCell ref="IFA132:IFJ132"/>
    <mergeCell ref="IFK132:IFT132"/>
    <mergeCell ref="IFU132:IGD132"/>
    <mergeCell ref="IGE132:IGN132"/>
    <mergeCell ref="IKK132:IKT132"/>
    <mergeCell ref="IKU132:ILD132"/>
    <mergeCell ref="ILE132:ILN132"/>
    <mergeCell ref="ILO132:ILX132"/>
    <mergeCell ref="ILY132:IMH132"/>
    <mergeCell ref="IIM132:IIV132"/>
    <mergeCell ref="IIW132:IJF132"/>
    <mergeCell ref="IJG132:IJP132"/>
    <mergeCell ref="IJQ132:IJZ132"/>
    <mergeCell ref="IKA132:IKJ132"/>
    <mergeCell ref="IOG132:IOP132"/>
    <mergeCell ref="IOQ132:IOZ132"/>
    <mergeCell ref="IPA132:IPJ132"/>
    <mergeCell ref="IPK132:IPT132"/>
    <mergeCell ref="IPU132:IQD132"/>
    <mergeCell ref="IMI132:IMR132"/>
    <mergeCell ref="IMS132:INB132"/>
    <mergeCell ref="INC132:INL132"/>
    <mergeCell ref="INM132:INV132"/>
    <mergeCell ref="INW132:IOF132"/>
    <mergeCell ref="ISC132:ISL132"/>
    <mergeCell ref="ISM132:ISV132"/>
    <mergeCell ref="ISW132:ITF132"/>
    <mergeCell ref="ITG132:ITP132"/>
    <mergeCell ref="ITQ132:ITZ132"/>
    <mergeCell ref="IQE132:IQN132"/>
    <mergeCell ref="IQO132:IQX132"/>
    <mergeCell ref="IQY132:IRH132"/>
    <mergeCell ref="IRI132:IRR132"/>
    <mergeCell ref="IRS132:ISB132"/>
    <mergeCell ref="IVY132:IWH132"/>
    <mergeCell ref="IWI132:IWR132"/>
    <mergeCell ref="IWS132:IXB132"/>
    <mergeCell ref="IXC132:IXL132"/>
    <mergeCell ref="IXM132:IXV132"/>
    <mergeCell ref="IUA132:IUJ132"/>
    <mergeCell ref="IUK132:IUT132"/>
    <mergeCell ref="IUU132:IVD132"/>
    <mergeCell ref="IVE132:IVN132"/>
    <mergeCell ref="IVO132:IVX132"/>
    <mergeCell ref="IZU132:JAD132"/>
    <mergeCell ref="JAE132:JAN132"/>
    <mergeCell ref="JAO132:JAX132"/>
    <mergeCell ref="JAY132:JBH132"/>
    <mergeCell ref="JBI132:JBR132"/>
    <mergeCell ref="IXW132:IYF132"/>
    <mergeCell ref="IYG132:IYP132"/>
    <mergeCell ref="IYQ132:IYZ132"/>
    <mergeCell ref="IZA132:IZJ132"/>
    <mergeCell ref="IZK132:IZT132"/>
    <mergeCell ref="JDQ132:JDZ132"/>
    <mergeCell ref="JEA132:JEJ132"/>
    <mergeCell ref="JEK132:JET132"/>
    <mergeCell ref="JEU132:JFD132"/>
    <mergeCell ref="JFE132:JFN132"/>
    <mergeCell ref="JBS132:JCB132"/>
    <mergeCell ref="JCC132:JCL132"/>
    <mergeCell ref="JCM132:JCV132"/>
    <mergeCell ref="JCW132:JDF132"/>
    <mergeCell ref="JDG132:JDP132"/>
    <mergeCell ref="JHM132:JHV132"/>
    <mergeCell ref="JHW132:JIF132"/>
    <mergeCell ref="JIG132:JIP132"/>
    <mergeCell ref="JIQ132:JIZ132"/>
    <mergeCell ref="JJA132:JJJ132"/>
    <mergeCell ref="JFO132:JFX132"/>
    <mergeCell ref="JFY132:JGH132"/>
    <mergeCell ref="JGI132:JGR132"/>
    <mergeCell ref="JGS132:JHB132"/>
    <mergeCell ref="JHC132:JHL132"/>
    <mergeCell ref="JLI132:JLR132"/>
    <mergeCell ref="JLS132:JMB132"/>
    <mergeCell ref="JMC132:JML132"/>
    <mergeCell ref="JMM132:JMV132"/>
    <mergeCell ref="JMW132:JNF132"/>
    <mergeCell ref="JJK132:JJT132"/>
    <mergeCell ref="JJU132:JKD132"/>
    <mergeCell ref="JKE132:JKN132"/>
    <mergeCell ref="JKO132:JKX132"/>
    <mergeCell ref="JKY132:JLH132"/>
    <mergeCell ref="JPE132:JPN132"/>
    <mergeCell ref="JPO132:JPX132"/>
    <mergeCell ref="JPY132:JQH132"/>
    <mergeCell ref="JQI132:JQR132"/>
    <mergeCell ref="JQS132:JRB132"/>
    <mergeCell ref="JNG132:JNP132"/>
    <mergeCell ref="JNQ132:JNZ132"/>
    <mergeCell ref="JOA132:JOJ132"/>
    <mergeCell ref="JOK132:JOT132"/>
    <mergeCell ref="JOU132:JPD132"/>
    <mergeCell ref="JTA132:JTJ132"/>
    <mergeCell ref="JTK132:JTT132"/>
    <mergeCell ref="JTU132:JUD132"/>
    <mergeCell ref="JUE132:JUN132"/>
    <mergeCell ref="JUO132:JUX132"/>
    <mergeCell ref="JRC132:JRL132"/>
    <mergeCell ref="JRM132:JRV132"/>
    <mergeCell ref="JRW132:JSF132"/>
    <mergeCell ref="JSG132:JSP132"/>
    <mergeCell ref="JSQ132:JSZ132"/>
    <mergeCell ref="JWW132:JXF132"/>
    <mergeCell ref="JXG132:JXP132"/>
    <mergeCell ref="JXQ132:JXZ132"/>
    <mergeCell ref="JYA132:JYJ132"/>
    <mergeCell ref="JYK132:JYT132"/>
    <mergeCell ref="JUY132:JVH132"/>
    <mergeCell ref="JVI132:JVR132"/>
    <mergeCell ref="JVS132:JWB132"/>
    <mergeCell ref="JWC132:JWL132"/>
    <mergeCell ref="JWM132:JWV132"/>
    <mergeCell ref="KAS132:KBB132"/>
    <mergeCell ref="KBC132:KBL132"/>
    <mergeCell ref="KBM132:KBV132"/>
    <mergeCell ref="KBW132:KCF132"/>
    <mergeCell ref="KCG132:KCP132"/>
    <mergeCell ref="JYU132:JZD132"/>
    <mergeCell ref="JZE132:JZN132"/>
    <mergeCell ref="JZO132:JZX132"/>
    <mergeCell ref="JZY132:KAH132"/>
    <mergeCell ref="KAI132:KAR132"/>
    <mergeCell ref="KEO132:KEX132"/>
    <mergeCell ref="KEY132:KFH132"/>
    <mergeCell ref="KFI132:KFR132"/>
    <mergeCell ref="KFS132:KGB132"/>
    <mergeCell ref="KGC132:KGL132"/>
    <mergeCell ref="KCQ132:KCZ132"/>
    <mergeCell ref="KDA132:KDJ132"/>
    <mergeCell ref="KDK132:KDT132"/>
    <mergeCell ref="KDU132:KED132"/>
    <mergeCell ref="KEE132:KEN132"/>
    <mergeCell ref="KIK132:KIT132"/>
    <mergeCell ref="KIU132:KJD132"/>
    <mergeCell ref="KJE132:KJN132"/>
    <mergeCell ref="KJO132:KJX132"/>
    <mergeCell ref="KJY132:KKH132"/>
    <mergeCell ref="KGM132:KGV132"/>
    <mergeCell ref="KGW132:KHF132"/>
    <mergeCell ref="KHG132:KHP132"/>
    <mergeCell ref="KHQ132:KHZ132"/>
    <mergeCell ref="KIA132:KIJ132"/>
    <mergeCell ref="KMG132:KMP132"/>
    <mergeCell ref="KMQ132:KMZ132"/>
    <mergeCell ref="KNA132:KNJ132"/>
    <mergeCell ref="KNK132:KNT132"/>
    <mergeCell ref="KNU132:KOD132"/>
    <mergeCell ref="KKI132:KKR132"/>
    <mergeCell ref="KKS132:KLB132"/>
    <mergeCell ref="KLC132:KLL132"/>
    <mergeCell ref="KLM132:KLV132"/>
    <mergeCell ref="KLW132:KMF132"/>
    <mergeCell ref="KQC132:KQL132"/>
    <mergeCell ref="KQM132:KQV132"/>
    <mergeCell ref="KQW132:KRF132"/>
    <mergeCell ref="KRG132:KRP132"/>
    <mergeCell ref="KRQ132:KRZ132"/>
    <mergeCell ref="KOE132:KON132"/>
    <mergeCell ref="KOO132:KOX132"/>
    <mergeCell ref="KOY132:KPH132"/>
    <mergeCell ref="KPI132:KPR132"/>
    <mergeCell ref="KPS132:KQB132"/>
    <mergeCell ref="KTY132:KUH132"/>
    <mergeCell ref="KUI132:KUR132"/>
    <mergeCell ref="KUS132:KVB132"/>
    <mergeCell ref="KVC132:KVL132"/>
    <mergeCell ref="KVM132:KVV132"/>
    <mergeCell ref="KSA132:KSJ132"/>
    <mergeCell ref="KSK132:KST132"/>
    <mergeCell ref="KSU132:KTD132"/>
    <mergeCell ref="KTE132:KTN132"/>
    <mergeCell ref="KTO132:KTX132"/>
    <mergeCell ref="KXU132:KYD132"/>
    <mergeCell ref="KYE132:KYN132"/>
    <mergeCell ref="KYO132:KYX132"/>
    <mergeCell ref="KYY132:KZH132"/>
    <mergeCell ref="KZI132:KZR132"/>
    <mergeCell ref="KVW132:KWF132"/>
    <mergeCell ref="KWG132:KWP132"/>
    <mergeCell ref="KWQ132:KWZ132"/>
    <mergeCell ref="KXA132:KXJ132"/>
    <mergeCell ref="KXK132:KXT132"/>
    <mergeCell ref="LBQ132:LBZ132"/>
    <mergeCell ref="LCA132:LCJ132"/>
    <mergeCell ref="LCK132:LCT132"/>
    <mergeCell ref="LCU132:LDD132"/>
    <mergeCell ref="LDE132:LDN132"/>
    <mergeCell ref="KZS132:LAB132"/>
    <mergeCell ref="LAC132:LAL132"/>
    <mergeCell ref="LAM132:LAV132"/>
    <mergeCell ref="LAW132:LBF132"/>
    <mergeCell ref="LBG132:LBP132"/>
    <mergeCell ref="LFM132:LFV132"/>
    <mergeCell ref="LFW132:LGF132"/>
    <mergeCell ref="LGG132:LGP132"/>
    <mergeCell ref="LGQ132:LGZ132"/>
    <mergeCell ref="LHA132:LHJ132"/>
    <mergeCell ref="LDO132:LDX132"/>
    <mergeCell ref="LDY132:LEH132"/>
    <mergeCell ref="LEI132:LER132"/>
    <mergeCell ref="LES132:LFB132"/>
    <mergeCell ref="LFC132:LFL132"/>
    <mergeCell ref="LJI132:LJR132"/>
    <mergeCell ref="LJS132:LKB132"/>
    <mergeCell ref="LKC132:LKL132"/>
    <mergeCell ref="LKM132:LKV132"/>
    <mergeCell ref="LKW132:LLF132"/>
    <mergeCell ref="LHK132:LHT132"/>
    <mergeCell ref="LHU132:LID132"/>
    <mergeCell ref="LIE132:LIN132"/>
    <mergeCell ref="LIO132:LIX132"/>
    <mergeCell ref="LIY132:LJH132"/>
    <mergeCell ref="LNE132:LNN132"/>
    <mergeCell ref="LNO132:LNX132"/>
    <mergeCell ref="LNY132:LOH132"/>
    <mergeCell ref="LOI132:LOR132"/>
    <mergeCell ref="LOS132:LPB132"/>
    <mergeCell ref="LLG132:LLP132"/>
    <mergeCell ref="LLQ132:LLZ132"/>
    <mergeCell ref="LMA132:LMJ132"/>
    <mergeCell ref="LMK132:LMT132"/>
    <mergeCell ref="LMU132:LND132"/>
    <mergeCell ref="LRA132:LRJ132"/>
    <mergeCell ref="LRK132:LRT132"/>
    <mergeCell ref="LRU132:LSD132"/>
    <mergeCell ref="LSE132:LSN132"/>
    <mergeCell ref="LSO132:LSX132"/>
    <mergeCell ref="LPC132:LPL132"/>
    <mergeCell ref="LPM132:LPV132"/>
    <mergeCell ref="LPW132:LQF132"/>
    <mergeCell ref="LQG132:LQP132"/>
    <mergeCell ref="LQQ132:LQZ132"/>
    <mergeCell ref="LUW132:LVF132"/>
    <mergeCell ref="LVG132:LVP132"/>
    <mergeCell ref="LVQ132:LVZ132"/>
    <mergeCell ref="LWA132:LWJ132"/>
    <mergeCell ref="LWK132:LWT132"/>
    <mergeCell ref="LSY132:LTH132"/>
    <mergeCell ref="LTI132:LTR132"/>
    <mergeCell ref="LTS132:LUB132"/>
    <mergeCell ref="LUC132:LUL132"/>
    <mergeCell ref="LUM132:LUV132"/>
    <mergeCell ref="LYS132:LZB132"/>
    <mergeCell ref="LZC132:LZL132"/>
    <mergeCell ref="LZM132:LZV132"/>
    <mergeCell ref="LZW132:MAF132"/>
    <mergeCell ref="MAG132:MAP132"/>
    <mergeCell ref="LWU132:LXD132"/>
    <mergeCell ref="LXE132:LXN132"/>
    <mergeCell ref="LXO132:LXX132"/>
    <mergeCell ref="LXY132:LYH132"/>
    <mergeCell ref="LYI132:LYR132"/>
    <mergeCell ref="MCO132:MCX132"/>
    <mergeCell ref="MCY132:MDH132"/>
    <mergeCell ref="MDI132:MDR132"/>
    <mergeCell ref="MDS132:MEB132"/>
    <mergeCell ref="MEC132:MEL132"/>
    <mergeCell ref="MAQ132:MAZ132"/>
    <mergeCell ref="MBA132:MBJ132"/>
    <mergeCell ref="MBK132:MBT132"/>
    <mergeCell ref="MBU132:MCD132"/>
    <mergeCell ref="MCE132:MCN132"/>
    <mergeCell ref="MGK132:MGT132"/>
    <mergeCell ref="MGU132:MHD132"/>
    <mergeCell ref="MHE132:MHN132"/>
    <mergeCell ref="MHO132:MHX132"/>
    <mergeCell ref="MHY132:MIH132"/>
    <mergeCell ref="MEM132:MEV132"/>
    <mergeCell ref="MEW132:MFF132"/>
    <mergeCell ref="MFG132:MFP132"/>
    <mergeCell ref="MFQ132:MFZ132"/>
    <mergeCell ref="MGA132:MGJ132"/>
    <mergeCell ref="MKG132:MKP132"/>
    <mergeCell ref="MKQ132:MKZ132"/>
    <mergeCell ref="MLA132:MLJ132"/>
    <mergeCell ref="MLK132:MLT132"/>
    <mergeCell ref="MLU132:MMD132"/>
    <mergeCell ref="MII132:MIR132"/>
    <mergeCell ref="MIS132:MJB132"/>
    <mergeCell ref="MJC132:MJL132"/>
    <mergeCell ref="MJM132:MJV132"/>
    <mergeCell ref="MJW132:MKF132"/>
    <mergeCell ref="MOC132:MOL132"/>
    <mergeCell ref="MOM132:MOV132"/>
    <mergeCell ref="MOW132:MPF132"/>
    <mergeCell ref="MPG132:MPP132"/>
    <mergeCell ref="MPQ132:MPZ132"/>
    <mergeCell ref="MME132:MMN132"/>
    <mergeCell ref="MMO132:MMX132"/>
    <mergeCell ref="MMY132:MNH132"/>
    <mergeCell ref="MNI132:MNR132"/>
    <mergeCell ref="MNS132:MOB132"/>
    <mergeCell ref="MRY132:MSH132"/>
    <mergeCell ref="MSI132:MSR132"/>
    <mergeCell ref="MSS132:MTB132"/>
    <mergeCell ref="MTC132:MTL132"/>
    <mergeCell ref="MTM132:MTV132"/>
    <mergeCell ref="MQA132:MQJ132"/>
    <mergeCell ref="MQK132:MQT132"/>
    <mergeCell ref="MQU132:MRD132"/>
    <mergeCell ref="MRE132:MRN132"/>
    <mergeCell ref="MRO132:MRX132"/>
    <mergeCell ref="MVU132:MWD132"/>
    <mergeCell ref="MWE132:MWN132"/>
    <mergeCell ref="MWO132:MWX132"/>
    <mergeCell ref="MWY132:MXH132"/>
    <mergeCell ref="MXI132:MXR132"/>
    <mergeCell ref="MTW132:MUF132"/>
    <mergeCell ref="MUG132:MUP132"/>
    <mergeCell ref="MUQ132:MUZ132"/>
    <mergeCell ref="MVA132:MVJ132"/>
    <mergeCell ref="MVK132:MVT132"/>
    <mergeCell ref="MZQ132:MZZ132"/>
    <mergeCell ref="NAA132:NAJ132"/>
    <mergeCell ref="NAK132:NAT132"/>
    <mergeCell ref="NAU132:NBD132"/>
    <mergeCell ref="NBE132:NBN132"/>
    <mergeCell ref="MXS132:MYB132"/>
    <mergeCell ref="MYC132:MYL132"/>
    <mergeCell ref="MYM132:MYV132"/>
    <mergeCell ref="MYW132:MZF132"/>
    <mergeCell ref="MZG132:MZP132"/>
    <mergeCell ref="NDM132:NDV132"/>
    <mergeCell ref="NDW132:NEF132"/>
    <mergeCell ref="NEG132:NEP132"/>
    <mergeCell ref="NEQ132:NEZ132"/>
    <mergeCell ref="NFA132:NFJ132"/>
    <mergeCell ref="NBO132:NBX132"/>
    <mergeCell ref="NBY132:NCH132"/>
    <mergeCell ref="NCI132:NCR132"/>
    <mergeCell ref="NCS132:NDB132"/>
    <mergeCell ref="NDC132:NDL132"/>
    <mergeCell ref="NHI132:NHR132"/>
    <mergeCell ref="NHS132:NIB132"/>
    <mergeCell ref="NIC132:NIL132"/>
    <mergeCell ref="NIM132:NIV132"/>
    <mergeCell ref="NIW132:NJF132"/>
    <mergeCell ref="NFK132:NFT132"/>
    <mergeCell ref="NFU132:NGD132"/>
    <mergeCell ref="NGE132:NGN132"/>
    <mergeCell ref="NGO132:NGX132"/>
    <mergeCell ref="NGY132:NHH132"/>
    <mergeCell ref="NLE132:NLN132"/>
    <mergeCell ref="NLO132:NLX132"/>
    <mergeCell ref="NLY132:NMH132"/>
    <mergeCell ref="NMI132:NMR132"/>
    <mergeCell ref="NMS132:NNB132"/>
    <mergeCell ref="NJG132:NJP132"/>
    <mergeCell ref="NJQ132:NJZ132"/>
    <mergeCell ref="NKA132:NKJ132"/>
    <mergeCell ref="NKK132:NKT132"/>
    <mergeCell ref="NKU132:NLD132"/>
    <mergeCell ref="NPA132:NPJ132"/>
    <mergeCell ref="NPK132:NPT132"/>
    <mergeCell ref="NPU132:NQD132"/>
    <mergeCell ref="NQE132:NQN132"/>
    <mergeCell ref="NQO132:NQX132"/>
    <mergeCell ref="NNC132:NNL132"/>
    <mergeCell ref="NNM132:NNV132"/>
    <mergeCell ref="NNW132:NOF132"/>
    <mergeCell ref="NOG132:NOP132"/>
    <mergeCell ref="NOQ132:NOZ132"/>
    <mergeCell ref="NSW132:NTF132"/>
    <mergeCell ref="NTG132:NTP132"/>
    <mergeCell ref="NTQ132:NTZ132"/>
    <mergeCell ref="NUA132:NUJ132"/>
    <mergeCell ref="NUK132:NUT132"/>
    <mergeCell ref="NQY132:NRH132"/>
    <mergeCell ref="NRI132:NRR132"/>
    <mergeCell ref="NRS132:NSB132"/>
    <mergeCell ref="NSC132:NSL132"/>
    <mergeCell ref="NSM132:NSV132"/>
    <mergeCell ref="NWS132:NXB132"/>
    <mergeCell ref="NXC132:NXL132"/>
    <mergeCell ref="NXM132:NXV132"/>
    <mergeCell ref="NXW132:NYF132"/>
    <mergeCell ref="NYG132:NYP132"/>
    <mergeCell ref="NUU132:NVD132"/>
    <mergeCell ref="NVE132:NVN132"/>
    <mergeCell ref="NVO132:NVX132"/>
    <mergeCell ref="NVY132:NWH132"/>
    <mergeCell ref="NWI132:NWR132"/>
    <mergeCell ref="OAO132:OAX132"/>
    <mergeCell ref="OAY132:OBH132"/>
    <mergeCell ref="OBI132:OBR132"/>
    <mergeCell ref="OBS132:OCB132"/>
    <mergeCell ref="OCC132:OCL132"/>
    <mergeCell ref="NYQ132:NYZ132"/>
    <mergeCell ref="NZA132:NZJ132"/>
    <mergeCell ref="NZK132:NZT132"/>
    <mergeCell ref="NZU132:OAD132"/>
    <mergeCell ref="OAE132:OAN132"/>
    <mergeCell ref="OEK132:OET132"/>
    <mergeCell ref="OEU132:OFD132"/>
    <mergeCell ref="OFE132:OFN132"/>
    <mergeCell ref="OFO132:OFX132"/>
    <mergeCell ref="OFY132:OGH132"/>
    <mergeCell ref="OCM132:OCV132"/>
    <mergeCell ref="OCW132:ODF132"/>
    <mergeCell ref="ODG132:ODP132"/>
    <mergeCell ref="ODQ132:ODZ132"/>
    <mergeCell ref="OEA132:OEJ132"/>
    <mergeCell ref="OIG132:OIP132"/>
    <mergeCell ref="OIQ132:OIZ132"/>
    <mergeCell ref="OJA132:OJJ132"/>
    <mergeCell ref="OJK132:OJT132"/>
    <mergeCell ref="OJU132:OKD132"/>
    <mergeCell ref="OGI132:OGR132"/>
    <mergeCell ref="OGS132:OHB132"/>
    <mergeCell ref="OHC132:OHL132"/>
    <mergeCell ref="OHM132:OHV132"/>
    <mergeCell ref="OHW132:OIF132"/>
    <mergeCell ref="OMC132:OML132"/>
    <mergeCell ref="OMM132:OMV132"/>
    <mergeCell ref="OMW132:ONF132"/>
    <mergeCell ref="ONG132:ONP132"/>
    <mergeCell ref="ONQ132:ONZ132"/>
    <mergeCell ref="OKE132:OKN132"/>
    <mergeCell ref="OKO132:OKX132"/>
    <mergeCell ref="OKY132:OLH132"/>
    <mergeCell ref="OLI132:OLR132"/>
    <mergeCell ref="OLS132:OMB132"/>
    <mergeCell ref="OPY132:OQH132"/>
    <mergeCell ref="OQI132:OQR132"/>
    <mergeCell ref="OQS132:ORB132"/>
    <mergeCell ref="ORC132:ORL132"/>
    <mergeCell ref="ORM132:ORV132"/>
    <mergeCell ref="OOA132:OOJ132"/>
    <mergeCell ref="OOK132:OOT132"/>
    <mergeCell ref="OOU132:OPD132"/>
    <mergeCell ref="OPE132:OPN132"/>
    <mergeCell ref="OPO132:OPX132"/>
    <mergeCell ref="OTU132:OUD132"/>
    <mergeCell ref="OUE132:OUN132"/>
    <mergeCell ref="OUO132:OUX132"/>
    <mergeCell ref="OUY132:OVH132"/>
    <mergeCell ref="OVI132:OVR132"/>
    <mergeCell ref="ORW132:OSF132"/>
    <mergeCell ref="OSG132:OSP132"/>
    <mergeCell ref="OSQ132:OSZ132"/>
    <mergeCell ref="OTA132:OTJ132"/>
    <mergeCell ref="OTK132:OTT132"/>
    <mergeCell ref="OXQ132:OXZ132"/>
    <mergeCell ref="OYA132:OYJ132"/>
    <mergeCell ref="OYK132:OYT132"/>
    <mergeCell ref="OYU132:OZD132"/>
    <mergeCell ref="OZE132:OZN132"/>
    <mergeCell ref="OVS132:OWB132"/>
    <mergeCell ref="OWC132:OWL132"/>
    <mergeCell ref="OWM132:OWV132"/>
    <mergeCell ref="OWW132:OXF132"/>
    <mergeCell ref="OXG132:OXP132"/>
    <mergeCell ref="PBM132:PBV132"/>
    <mergeCell ref="PBW132:PCF132"/>
    <mergeCell ref="PCG132:PCP132"/>
    <mergeCell ref="PCQ132:PCZ132"/>
    <mergeCell ref="PDA132:PDJ132"/>
    <mergeCell ref="OZO132:OZX132"/>
    <mergeCell ref="OZY132:PAH132"/>
    <mergeCell ref="PAI132:PAR132"/>
    <mergeCell ref="PAS132:PBB132"/>
    <mergeCell ref="PBC132:PBL132"/>
    <mergeCell ref="PFI132:PFR132"/>
    <mergeCell ref="PFS132:PGB132"/>
    <mergeCell ref="PGC132:PGL132"/>
    <mergeCell ref="PGM132:PGV132"/>
    <mergeCell ref="PGW132:PHF132"/>
    <mergeCell ref="PDK132:PDT132"/>
    <mergeCell ref="PDU132:PED132"/>
    <mergeCell ref="PEE132:PEN132"/>
    <mergeCell ref="PEO132:PEX132"/>
    <mergeCell ref="PEY132:PFH132"/>
    <mergeCell ref="PJE132:PJN132"/>
    <mergeCell ref="PJO132:PJX132"/>
    <mergeCell ref="PJY132:PKH132"/>
    <mergeCell ref="PKI132:PKR132"/>
    <mergeCell ref="PKS132:PLB132"/>
    <mergeCell ref="PHG132:PHP132"/>
    <mergeCell ref="PHQ132:PHZ132"/>
    <mergeCell ref="PIA132:PIJ132"/>
    <mergeCell ref="PIK132:PIT132"/>
    <mergeCell ref="PIU132:PJD132"/>
    <mergeCell ref="PNA132:PNJ132"/>
    <mergeCell ref="PNK132:PNT132"/>
    <mergeCell ref="PNU132:POD132"/>
    <mergeCell ref="POE132:PON132"/>
    <mergeCell ref="POO132:POX132"/>
    <mergeCell ref="PLC132:PLL132"/>
    <mergeCell ref="PLM132:PLV132"/>
    <mergeCell ref="PLW132:PMF132"/>
    <mergeCell ref="PMG132:PMP132"/>
    <mergeCell ref="PMQ132:PMZ132"/>
    <mergeCell ref="PQW132:PRF132"/>
    <mergeCell ref="PRG132:PRP132"/>
    <mergeCell ref="PRQ132:PRZ132"/>
    <mergeCell ref="PSA132:PSJ132"/>
    <mergeCell ref="PSK132:PST132"/>
    <mergeCell ref="POY132:PPH132"/>
    <mergeCell ref="PPI132:PPR132"/>
    <mergeCell ref="PPS132:PQB132"/>
    <mergeCell ref="PQC132:PQL132"/>
    <mergeCell ref="PQM132:PQV132"/>
    <mergeCell ref="PUS132:PVB132"/>
    <mergeCell ref="PVC132:PVL132"/>
    <mergeCell ref="PVM132:PVV132"/>
    <mergeCell ref="PVW132:PWF132"/>
    <mergeCell ref="PWG132:PWP132"/>
    <mergeCell ref="PSU132:PTD132"/>
    <mergeCell ref="PTE132:PTN132"/>
    <mergeCell ref="PTO132:PTX132"/>
    <mergeCell ref="PTY132:PUH132"/>
    <mergeCell ref="PUI132:PUR132"/>
    <mergeCell ref="PYO132:PYX132"/>
    <mergeCell ref="PYY132:PZH132"/>
    <mergeCell ref="PZI132:PZR132"/>
    <mergeCell ref="PZS132:QAB132"/>
    <mergeCell ref="QAC132:QAL132"/>
    <mergeCell ref="PWQ132:PWZ132"/>
    <mergeCell ref="PXA132:PXJ132"/>
    <mergeCell ref="PXK132:PXT132"/>
    <mergeCell ref="PXU132:PYD132"/>
    <mergeCell ref="PYE132:PYN132"/>
    <mergeCell ref="QCK132:QCT132"/>
    <mergeCell ref="QCU132:QDD132"/>
    <mergeCell ref="QDE132:QDN132"/>
    <mergeCell ref="QDO132:QDX132"/>
    <mergeCell ref="QDY132:QEH132"/>
    <mergeCell ref="QAM132:QAV132"/>
    <mergeCell ref="QAW132:QBF132"/>
    <mergeCell ref="QBG132:QBP132"/>
    <mergeCell ref="QBQ132:QBZ132"/>
    <mergeCell ref="QCA132:QCJ132"/>
    <mergeCell ref="QGG132:QGP132"/>
    <mergeCell ref="QGQ132:QGZ132"/>
    <mergeCell ref="QHA132:QHJ132"/>
    <mergeCell ref="QHK132:QHT132"/>
    <mergeCell ref="QHU132:QID132"/>
    <mergeCell ref="QEI132:QER132"/>
    <mergeCell ref="QES132:QFB132"/>
    <mergeCell ref="QFC132:QFL132"/>
    <mergeCell ref="QFM132:QFV132"/>
    <mergeCell ref="QFW132:QGF132"/>
    <mergeCell ref="QKC132:QKL132"/>
    <mergeCell ref="QKM132:QKV132"/>
    <mergeCell ref="QKW132:QLF132"/>
    <mergeCell ref="QLG132:QLP132"/>
    <mergeCell ref="QLQ132:QLZ132"/>
    <mergeCell ref="QIE132:QIN132"/>
    <mergeCell ref="QIO132:QIX132"/>
    <mergeCell ref="QIY132:QJH132"/>
    <mergeCell ref="QJI132:QJR132"/>
    <mergeCell ref="QJS132:QKB132"/>
    <mergeCell ref="QNY132:QOH132"/>
    <mergeCell ref="QOI132:QOR132"/>
    <mergeCell ref="QOS132:QPB132"/>
    <mergeCell ref="QPC132:QPL132"/>
    <mergeCell ref="QPM132:QPV132"/>
    <mergeCell ref="QMA132:QMJ132"/>
    <mergeCell ref="QMK132:QMT132"/>
    <mergeCell ref="QMU132:QND132"/>
    <mergeCell ref="QNE132:QNN132"/>
    <mergeCell ref="QNO132:QNX132"/>
    <mergeCell ref="QRU132:QSD132"/>
    <mergeCell ref="QSE132:QSN132"/>
    <mergeCell ref="QSO132:QSX132"/>
    <mergeCell ref="QSY132:QTH132"/>
    <mergeCell ref="QTI132:QTR132"/>
    <mergeCell ref="QPW132:QQF132"/>
    <mergeCell ref="QQG132:QQP132"/>
    <mergeCell ref="QQQ132:QQZ132"/>
    <mergeCell ref="QRA132:QRJ132"/>
    <mergeCell ref="QRK132:QRT132"/>
    <mergeCell ref="QVQ132:QVZ132"/>
    <mergeCell ref="QWA132:QWJ132"/>
    <mergeCell ref="QWK132:QWT132"/>
    <mergeCell ref="QWU132:QXD132"/>
    <mergeCell ref="QXE132:QXN132"/>
    <mergeCell ref="QTS132:QUB132"/>
    <mergeCell ref="QUC132:QUL132"/>
    <mergeCell ref="QUM132:QUV132"/>
    <mergeCell ref="QUW132:QVF132"/>
    <mergeCell ref="QVG132:QVP132"/>
    <mergeCell ref="QZM132:QZV132"/>
    <mergeCell ref="QZW132:RAF132"/>
    <mergeCell ref="RAG132:RAP132"/>
    <mergeCell ref="RAQ132:RAZ132"/>
    <mergeCell ref="RBA132:RBJ132"/>
    <mergeCell ref="QXO132:QXX132"/>
    <mergeCell ref="QXY132:QYH132"/>
    <mergeCell ref="QYI132:QYR132"/>
    <mergeCell ref="QYS132:QZB132"/>
    <mergeCell ref="QZC132:QZL132"/>
    <mergeCell ref="RDI132:RDR132"/>
    <mergeCell ref="RDS132:REB132"/>
    <mergeCell ref="REC132:REL132"/>
    <mergeCell ref="REM132:REV132"/>
    <mergeCell ref="REW132:RFF132"/>
    <mergeCell ref="RBK132:RBT132"/>
    <mergeCell ref="RBU132:RCD132"/>
    <mergeCell ref="RCE132:RCN132"/>
    <mergeCell ref="RCO132:RCX132"/>
    <mergeCell ref="RCY132:RDH132"/>
    <mergeCell ref="RHE132:RHN132"/>
    <mergeCell ref="RHO132:RHX132"/>
    <mergeCell ref="RHY132:RIH132"/>
    <mergeCell ref="RII132:RIR132"/>
    <mergeCell ref="RIS132:RJB132"/>
    <mergeCell ref="RFG132:RFP132"/>
    <mergeCell ref="RFQ132:RFZ132"/>
    <mergeCell ref="RGA132:RGJ132"/>
    <mergeCell ref="RGK132:RGT132"/>
    <mergeCell ref="RGU132:RHD132"/>
    <mergeCell ref="RLA132:RLJ132"/>
    <mergeCell ref="RLK132:RLT132"/>
    <mergeCell ref="RLU132:RMD132"/>
    <mergeCell ref="RME132:RMN132"/>
    <mergeCell ref="RMO132:RMX132"/>
    <mergeCell ref="RJC132:RJL132"/>
    <mergeCell ref="RJM132:RJV132"/>
    <mergeCell ref="RJW132:RKF132"/>
    <mergeCell ref="RKG132:RKP132"/>
    <mergeCell ref="RKQ132:RKZ132"/>
    <mergeCell ref="ROW132:RPF132"/>
    <mergeCell ref="RPG132:RPP132"/>
    <mergeCell ref="RPQ132:RPZ132"/>
    <mergeCell ref="RQA132:RQJ132"/>
    <mergeCell ref="RQK132:RQT132"/>
    <mergeCell ref="RMY132:RNH132"/>
    <mergeCell ref="RNI132:RNR132"/>
    <mergeCell ref="RNS132:ROB132"/>
    <mergeCell ref="ROC132:ROL132"/>
    <mergeCell ref="ROM132:ROV132"/>
    <mergeCell ref="RSS132:RTB132"/>
    <mergeCell ref="RTC132:RTL132"/>
    <mergeCell ref="RTM132:RTV132"/>
    <mergeCell ref="RTW132:RUF132"/>
    <mergeCell ref="RUG132:RUP132"/>
    <mergeCell ref="RQU132:RRD132"/>
    <mergeCell ref="RRE132:RRN132"/>
    <mergeCell ref="RRO132:RRX132"/>
    <mergeCell ref="RRY132:RSH132"/>
    <mergeCell ref="RSI132:RSR132"/>
    <mergeCell ref="RWO132:RWX132"/>
    <mergeCell ref="RWY132:RXH132"/>
    <mergeCell ref="RXI132:RXR132"/>
    <mergeCell ref="RXS132:RYB132"/>
    <mergeCell ref="RYC132:RYL132"/>
    <mergeCell ref="RUQ132:RUZ132"/>
    <mergeCell ref="RVA132:RVJ132"/>
    <mergeCell ref="RVK132:RVT132"/>
    <mergeCell ref="RVU132:RWD132"/>
    <mergeCell ref="RWE132:RWN132"/>
    <mergeCell ref="SAK132:SAT132"/>
    <mergeCell ref="SAU132:SBD132"/>
    <mergeCell ref="SBE132:SBN132"/>
    <mergeCell ref="SBO132:SBX132"/>
    <mergeCell ref="SBY132:SCH132"/>
    <mergeCell ref="RYM132:RYV132"/>
    <mergeCell ref="RYW132:RZF132"/>
    <mergeCell ref="RZG132:RZP132"/>
    <mergeCell ref="RZQ132:RZZ132"/>
    <mergeCell ref="SAA132:SAJ132"/>
    <mergeCell ref="SEG132:SEP132"/>
    <mergeCell ref="SEQ132:SEZ132"/>
    <mergeCell ref="SFA132:SFJ132"/>
    <mergeCell ref="SFK132:SFT132"/>
    <mergeCell ref="SFU132:SGD132"/>
    <mergeCell ref="SCI132:SCR132"/>
    <mergeCell ref="SCS132:SDB132"/>
    <mergeCell ref="SDC132:SDL132"/>
    <mergeCell ref="SDM132:SDV132"/>
    <mergeCell ref="SDW132:SEF132"/>
    <mergeCell ref="SIC132:SIL132"/>
    <mergeCell ref="SIM132:SIV132"/>
    <mergeCell ref="SIW132:SJF132"/>
    <mergeCell ref="SJG132:SJP132"/>
    <mergeCell ref="SJQ132:SJZ132"/>
    <mergeCell ref="SGE132:SGN132"/>
    <mergeCell ref="SGO132:SGX132"/>
    <mergeCell ref="SGY132:SHH132"/>
    <mergeCell ref="SHI132:SHR132"/>
    <mergeCell ref="SHS132:SIB132"/>
    <mergeCell ref="SLY132:SMH132"/>
    <mergeCell ref="SMI132:SMR132"/>
    <mergeCell ref="SMS132:SNB132"/>
    <mergeCell ref="SNC132:SNL132"/>
    <mergeCell ref="SNM132:SNV132"/>
    <mergeCell ref="SKA132:SKJ132"/>
    <mergeCell ref="SKK132:SKT132"/>
    <mergeCell ref="SKU132:SLD132"/>
    <mergeCell ref="SLE132:SLN132"/>
    <mergeCell ref="SLO132:SLX132"/>
    <mergeCell ref="SPU132:SQD132"/>
    <mergeCell ref="SQE132:SQN132"/>
    <mergeCell ref="SQO132:SQX132"/>
    <mergeCell ref="SQY132:SRH132"/>
    <mergeCell ref="SRI132:SRR132"/>
    <mergeCell ref="SNW132:SOF132"/>
    <mergeCell ref="SOG132:SOP132"/>
    <mergeCell ref="SOQ132:SOZ132"/>
    <mergeCell ref="SPA132:SPJ132"/>
    <mergeCell ref="SPK132:SPT132"/>
    <mergeCell ref="STQ132:STZ132"/>
    <mergeCell ref="SUA132:SUJ132"/>
    <mergeCell ref="SUK132:SUT132"/>
    <mergeCell ref="SUU132:SVD132"/>
    <mergeCell ref="SVE132:SVN132"/>
    <mergeCell ref="SRS132:SSB132"/>
    <mergeCell ref="SSC132:SSL132"/>
    <mergeCell ref="SSM132:SSV132"/>
    <mergeCell ref="SSW132:STF132"/>
    <mergeCell ref="STG132:STP132"/>
    <mergeCell ref="SXM132:SXV132"/>
    <mergeCell ref="SXW132:SYF132"/>
    <mergeCell ref="SYG132:SYP132"/>
    <mergeCell ref="SYQ132:SYZ132"/>
    <mergeCell ref="SZA132:SZJ132"/>
    <mergeCell ref="SVO132:SVX132"/>
    <mergeCell ref="SVY132:SWH132"/>
    <mergeCell ref="SWI132:SWR132"/>
    <mergeCell ref="SWS132:SXB132"/>
    <mergeCell ref="SXC132:SXL132"/>
    <mergeCell ref="TBI132:TBR132"/>
    <mergeCell ref="TBS132:TCB132"/>
    <mergeCell ref="TCC132:TCL132"/>
    <mergeCell ref="TCM132:TCV132"/>
    <mergeCell ref="TCW132:TDF132"/>
    <mergeCell ref="SZK132:SZT132"/>
    <mergeCell ref="SZU132:TAD132"/>
    <mergeCell ref="TAE132:TAN132"/>
    <mergeCell ref="TAO132:TAX132"/>
    <mergeCell ref="TAY132:TBH132"/>
    <mergeCell ref="TFE132:TFN132"/>
    <mergeCell ref="TFO132:TFX132"/>
    <mergeCell ref="TFY132:TGH132"/>
    <mergeCell ref="TGI132:TGR132"/>
    <mergeCell ref="TGS132:THB132"/>
    <mergeCell ref="TDG132:TDP132"/>
    <mergeCell ref="TDQ132:TDZ132"/>
    <mergeCell ref="TEA132:TEJ132"/>
    <mergeCell ref="TEK132:TET132"/>
    <mergeCell ref="TEU132:TFD132"/>
    <mergeCell ref="TJA132:TJJ132"/>
    <mergeCell ref="TJK132:TJT132"/>
    <mergeCell ref="TJU132:TKD132"/>
    <mergeCell ref="TKE132:TKN132"/>
    <mergeCell ref="TKO132:TKX132"/>
    <mergeCell ref="THC132:THL132"/>
    <mergeCell ref="THM132:THV132"/>
    <mergeCell ref="THW132:TIF132"/>
    <mergeCell ref="TIG132:TIP132"/>
    <mergeCell ref="TIQ132:TIZ132"/>
    <mergeCell ref="TMW132:TNF132"/>
    <mergeCell ref="TNG132:TNP132"/>
    <mergeCell ref="TNQ132:TNZ132"/>
    <mergeCell ref="TOA132:TOJ132"/>
    <mergeCell ref="TOK132:TOT132"/>
    <mergeCell ref="TKY132:TLH132"/>
    <mergeCell ref="TLI132:TLR132"/>
    <mergeCell ref="TLS132:TMB132"/>
    <mergeCell ref="TMC132:TML132"/>
    <mergeCell ref="TMM132:TMV132"/>
    <mergeCell ref="TQS132:TRB132"/>
    <mergeCell ref="TRC132:TRL132"/>
    <mergeCell ref="TRM132:TRV132"/>
    <mergeCell ref="TRW132:TSF132"/>
    <mergeCell ref="TSG132:TSP132"/>
    <mergeCell ref="TOU132:TPD132"/>
    <mergeCell ref="TPE132:TPN132"/>
    <mergeCell ref="TPO132:TPX132"/>
    <mergeCell ref="TPY132:TQH132"/>
    <mergeCell ref="TQI132:TQR132"/>
    <mergeCell ref="TUO132:TUX132"/>
    <mergeCell ref="TUY132:TVH132"/>
    <mergeCell ref="TVI132:TVR132"/>
    <mergeCell ref="TVS132:TWB132"/>
    <mergeCell ref="TWC132:TWL132"/>
    <mergeCell ref="TSQ132:TSZ132"/>
    <mergeCell ref="TTA132:TTJ132"/>
    <mergeCell ref="TTK132:TTT132"/>
    <mergeCell ref="TTU132:TUD132"/>
    <mergeCell ref="TUE132:TUN132"/>
    <mergeCell ref="TYK132:TYT132"/>
    <mergeCell ref="TYU132:TZD132"/>
    <mergeCell ref="TZE132:TZN132"/>
    <mergeCell ref="TZO132:TZX132"/>
    <mergeCell ref="TZY132:UAH132"/>
    <mergeCell ref="TWM132:TWV132"/>
    <mergeCell ref="TWW132:TXF132"/>
    <mergeCell ref="TXG132:TXP132"/>
    <mergeCell ref="TXQ132:TXZ132"/>
    <mergeCell ref="TYA132:TYJ132"/>
    <mergeCell ref="UCG132:UCP132"/>
    <mergeCell ref="UCQ132:UCZ132"/>
    <mergeCell ref="UDA132:UDJ132"/>
    <mergeCell ref="UDK132:UDT132"/>
    <mergeCell ref="UDU132:UED132"/>
    <mergeCell ref="UAI132:UAR132"/>
    <mergeCell ref="UAS132:UBB132"/>
    <mergeCell ref="UBC132:UBL132"/>
    <mergeCell ref="UBM132:UBV132"/>
    <mergeCell ref="UBW132:UCF132"/>
    <mergeCell ref="UGC132:UGL132"/>
    <mergeCell ref="UGM132:UGV132"/>
    <mergeCell ref="UGW132:UHF132"/>
    <mergeCell ref="UHG132:UHP132"/>
    <mergeCell ref="UHQ132:UHZ132"/>
    <mergeCell ref="UEE132:UEN132"/>
    <mergeCell ref="UEO132:UEX132"/>
    <mergeCell ref="UEY132:UFH132"/>
    <mergeCell ref="UFI132:UFR132"/>
    <mergeCell ref="UFS132:UGB132"/>
    <mergeCell ref="UJY132:UKH132"/>
    <mergeCell ref="UKI132:UKR132"/>
    <mergeCell ref="UKS132:ULB132"/>
    <mergeCell ref="ULC132:ULL132"/>
    <mergeCell ref="ULM132:ULV132"/>
    <mergeCell ref="UIA132:UIJ132"/>
    <mergeCell ref="UIK132:UIT132"/>
    <mergeCell ref="UIU132:UJD132"/>
    <mergeCell ref="UJE132:UJN132"/>
    <mergeCell ref="UJO132:UJX132"/>
    <mergeCell ref="UNU132:UOD132"/>
    <mergeCell ref="UOE132:UON132"/>
    <mergeCell ref="UOO132:UOX132"/>
    <mergeCell ref="UOY132:UPH132"/>
    <mergeCell ref="UPI132:UPR132"/>
    <mergeCell ref="ULW132:UMF132"/>
    <mergeCell ref="UMG132:UMP132"/>
    <mergeCell ref="UMQ132:UMZ132"/>
    <mergeCell ref="UNA132:UNJ132"/>
    <mergeCell ref="UNK132:UNT132"/>
    <mergeCell ref="URQ132:URZ132"/>
    <mergeCell ref="USA132:USJ132"/>
    <mergeCell ref="USK132:UST132"/>
    <mergeCell ref="USU132:UTD132"/>
    <mergeCell ref="UTE132:UTN132"/>
    <mergeCell ref="UPS132:UQB132"/>
    <mergeCell ref="UQC132:UQL132"/>
    <mergeCell ref="UQM132:UQV132"/>
    <mergeCell ref="UQW132:URF132"/>
    <mergeCell ref="URG132:URP132"/>
    <mergeCell ref="UVM132:UVV132"/>
    <mergeCell ref="UVW132:UWF132"/>
    <mergeCell ref="UWG132:UWP132"/>
    <mergeCell ref="UWQ132:UWZ132"/>
    <mergeCell ref="UXA132:UXJ132"/>
    <mergeCell ref="UTO132:UTX132"/>
    <mergeCell ref="UTY132:UUH132"/>
    <mergeCell ref="UUI132:UUR132"/>
    <mergeCell ref="UUS132:UVB132"/>
    <mergeCell ref="UVC132:UVL132"/>
    <mergeCell ref="UZI132:UZR132"/>
    <mergeCell ref="UZS132:VAB132"/>
    <mergeCell ref="VAC132:VAL132"/>
    <mergeCell ref="VAM132:VAV132"/>
    <mergeCell ref="VAW132:VBF132"/>
    <mergeCell ref="UXK132:UXT132"/>
    <mergeCell ref="UXU132:UYD132"/>
    <mergeCell ref="UYE132:UYN132"/>
    <mergeCell ref="UYO132:UYX132"/>
    <mergeCell ref="UYY132:UZH132"/>
    <mergeCell ref="VDE132:VDN132"/>
    <mergeCell ref="VDO132:VDX132"/>
    <mergeCell ref="VDY132:VEH132"/>
    <mergeCell ref="VEI132:VER132"/>
    <mergeCell ref="VES132:VFB132"/>
    <mergeCell ref="VBG132:VBP132"/>
    <mergeCell ref="VBQ132:VBZ132"/>
    <mergeCell ref="VCA132:VCJ132"/>
    <mergeCell ref="VCK132:VCT132"/>
    <mergeCell ref="VCU132:VDD132"/>
    <mergeCell ref="VHA132:VHJ132"/>
    <mergeCell ref="VHK132:VHT132"/>
    <mergeCell ref="VHU132:VID132"/>
    <mergeCell ref="VIE132:VIN132"/>
    <mergeCell ref="VIO132:VIX132"/>
    <mergeCell ref="VFC132:VFL132"/>
    <mergeCell ref="VFM132:VFV132"/>
    <mergeCell ref="VFW132:VGF132"/>
    <mergeCell ref="VGG132:VGP132"/>
    <mergeCell ref="VGQ132:VGZ132"/>
    <mergeCell ref="VKW132:VLF132"/>
    <mergeCell ref="VLG132:VLP132"/>
    <mergeCell ref="VLQ132:VLZ132"/>
    <mergeCell ref="VMA132:VMJ132"/>
    <mergeCell ref="VMK132:VMT132"/>
    <mergeCell ref="VIY132:VJH132"/>
    <mergeCell ref="VJI132:VJR132"/>
    <mergeCell ref="VJS132:VKB132"/>
    <mergeCell ref="VKC132:VKL132"/>
    <mergeCell ref="VKM132:VKV132"/>
    <mergeCell ref="VOS132:VPB132"/>
    <mergeCell ref="VPC132:VPL132"/>
    <mergeCell ref="VPM132:VPV132"/>
    <mergeCell ref="VPW132:VQF132"/>
    <mergeCell ref="VQG132:VQP132"/>
    <mergeCell ref="VMU132:VND132"/>
    <mergeCell ref="VNE132:VNN132"/>
    <mergeCell ref="VNO132:VNX132"/>
    <mergeCell ref="VNY132:VOH132"/>
    <mergeCell ref="VOI132:VOR132"/>
    <mergeCell ref="VSO132:VSX132"/>
    <mergeCell ref="VSY132:VTH132"/>
    <mergeCell ref="VTI132:VTR132"/>
    <mergeCell ref="VTS132:VUB132"/>
    <mergeCell ref="VUC132:VUL132"/>
    <mergeCell ref="VQQ132:VQZ132"/>
    <mergeCell ref="VRA132:VRJ132"/>
    <mergeCell ref="VRK132:VRT132"/>
    <mergeCell ref="VRU132:VSD132"/>
    <mergeCell ref="VSE132:VSN132"/>
    <mergeCell ref="VWK132:VWT132"/>
    <mergeCell ref="VWU132:VXD132"/>
    <mergeCell ref="VXE132:VXN132"/>
    <mergeCell ref="VXO132:VXX132"/>
    <mergeCell ref="VXY132:VYH132"/>
    <mergeCell ref="VUM132:VUV132"/>
    <mergeCell ref="VUW132:VVF132"/>
    <mergeCell ref="VVG132:VVP132"/>
    <mergeCell ref="VVQ132:VVZ132"/>
    <mergeCell ref="VWA132:VWJ132"/>
    <mergeCell ref="WAG132:WAP132"/>
    <mergeCell ref="WAQ132:WAZ132"/>
    <mergeCell ref="WBA132:WBJ132"/>
    <mergeCell ref="WBK132:WBT132"/>
    <mergeCell ref="WBU132:WCD132"/>
    <mergeCell ref="VYI132:VYR132"/>
    <mergeCell ref="VYS132:VZB132"/>
    <mergeCell ref="VZC132:VZL132"/>
    <mergeCell ref="VZM132:VZV132"/>
    <mergeCell ref="VZW132:WAF132"/>
    <mergeCell ref="WEC132:WEL132"/>
    <mergeCell ref="WEM132:WEV132"/>
    <mergeCell ref="WEW132:WFF132"/>
    <mergeCell ref="WFG132:WFP132"/>
    <mergeCell ref="WFQ132:WFZ132"/>
    <mergeCell ref="WCE132:WCN132"/>
    <mergeCell ref="WCO132:WCX132"/>
    <mergeCell ref="WCY132:WDH132"/>
    <mergeCell ref="WDI132:WDR132"/>
    <mergeCell ref="WDS132:WEB132"/>
    <mergeCell ref="WHY132:WIH132"/>
    <mergeCell ref="WII132:WIR132"/>
    <mergeCell ref="WIS132:WJB132"/>
    <mergeCell ref="WJC132:WJL132"/>
    <mergeCell ref="WJM132:WJV132"/>
    <mergeCell ref="WGA132:WGJ132"/>
    <mergeCell ref="WGK132:WGT132"/>
    <mergeCell ref="WGU132:WHD132"/>
    <mergeCell ref="WHE132:WHN132"/>
    <mergeCell ref="WHO132:WHX132"/>
    <mergeCell ref="WLU132:WMD132"/>
    <mergeCell ref="WME132:WMN132"/>
    <mergeCell ref="WMO132:WMX132"/>
    <mergeCell ref="WMY132:WNH132"/>
    <mergeCell ref="WNI132:WNR132"/>
    <mergeCell ref="WJW132:WKF132"/>
    <mergeCell ref="WKG132:WKP132"/>
    <mergeCell ref="WKQ132:WKZ132"/>
    <mergeCell ref="WLA132:WLJ132"/>
    <mergeCell ref="WLK132:WLT132"/>
    <mergeCell ref="WPQ132:WPZ132"/>
    <mergeCell ref="WQA132:WQJ132"/>
    <mergeCell ref="WQK132:WQT132"/>
    <mergeCell ref="WQU132:WRD132"/>
    <mergeCell ref="WRE132:WRN132"/>
    <mergeCell ref="WNS132:WOB132"/>
    <mergeCell ref="WOC132:WOL132"/>
    <mergeCell ref="WOM132:WOV132"/>
    <mergeCell ref="WOW132:WPF132"/>
    <mergeCell ref="WPG132:WPP132"/>
    <mergeCell ref="WTM132:WTV132"/>
    <mergeCell ref="WTW132:WUF132"/>
    <mergeCell ref="WUG132:WUP132"/>
    <mergeCell ref="WUQ132:WUZ132"/>
    <mergeCell ref="WVA132:WVJ132"/>
    <mergeCell ref="WRO132:WRX132"/>
    <mergeCell ref="WRY132:WSH132"/>
    <mergeCell ref="WSI132:WSR132"/>
    <mergeCell ref="WSS132:WTB132"/>
    <mergeCell ref="WTC132:WTL132"/>
    <mergeCell ref="XFA132:XFD132"/>
    <mergeCell ref="XDC132:XDL132"/>
    <mergeCell ref="XDM132:XDV132"/>
    <mergeCell ref="XDW132:XEF132"/>
    <mergeCell ref="XEG132:XEP132"/>
    <mergeCell ref="XEQ132:XEZ132"/>
    <mergeCell ref="XBE132:XBN132"/>
    <mergeCell ref="XBO132:XBX132"/>
    <mergeCell ref="XBY132:XCH132"/>
    <mergeCell ref="WXI132:WXR132"/>
    <mergeCell ref="WXS132:WYB132"/>
    <mergeCell ref="WYC132:WYL132"/>
    <mergeCell ref="WYM132:WYV132"/>
    <mergeCell ref="WYW132:WZF132"/>
    <mergeCell ref="WVK132:WVT132"/>
    <mergeCell ref="WVU132:WWD132"/>
    <mergeCell ref="WWE132:WWN132"/>
    <mergeCell ref="WWO132:WWX132"/>
    <mergeCell ref="WWY132:WXH132"/>
    <mergeCell ref="XCI132:XCR132"/>
    <mergeCell ref="XCS132:XDB132"/>
    <mergeCell ref="WZG132:WZP132"/>
    <mergeCell ref="WZQ132:WZZ132"/>
    <mergeCell ref="XAA132:XAJ132"/>
    <mergeCell ref="XAK132:XAT132"/>
    <mergeCell ref="XAU132:XBD132"/>
  </mergeCells>
  <conditionalFormatting sqref="S8:S118">
    <cfRule type="cellIs" dxfId="19" priority="5" operator="greaterThan">
      <formula>0.1</formula>
    </cfRule>
    <cfRule type="cellIs" dxfId="18" priority="6" operator="greaterThan">
      <formula>1</formula>
    </cfRule>
  </conditionalFormatting>
  <conditionalFormatting sqref="T8:T118">
    <cfRule type="cellIs" dxfId="17" priority="3" operator="greaterThan">
      <formula>0</formula>
    </cfRule>
    <cfRule type="cellIs" dxfId="16" priority="4" operator="greaterThan">
      <formula>1</formula>
    </cfRule>
  </conditionalFormatting>
  <conditionalFormatting sqref="T8:T118">
    <cfRule type="cellIs" dxfId="15" priority="1" operator="greaterThan">
      <formula>0.1</formula>
    </cfRule>
    <cfRule type="cellIs" dxfId="14" priority="2" operator="greaterThan">
      <formula>1</formula>
    </cfRule>
  </conditionalFormatting>
  <conditionalFormatting sqref="S8:S118">
    <cfRule type="cellIs" dxfId="13" priority="7" operator="greaterThan">
      <formula>0</formula>
    </cfRule>
    <cfRule type="cellIs" dxfId="12" priority="8" operator="greaterThan">
      <formula>1</formula>
    </cfRule>
  </conditionalFormatting>
  <pageMargins left="0" right="0" top="0" bottom="0" header="0.31496062992125984" footer="0.39370078740157483"/>
  <pageSetup scale="95" fitToHeight="10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18</vt:i4>
      </vt:variant>
    </vt:vector>
  </HeadingPairs>
  <TitlesOfParts>
    <vt:vector size="28" baseType="lpstr">
      <vt:lpstr>Anexo 10</vt:lpstr>
      <vt:lpstr>Anexo 11</vt:lpstr>
      <vt:lpstr>Anexo 12</vt:lpstr>
      <vt:lpstr>Anexo 13</vt:lpstr>
      <vt:lpstr>Anexo 14</vt:lpstr>
      <vt:lpstr>Anexo 15</vt:lpstr>
      <vt:lpstr>Anexo 16 </vt:lpstr>
      <vt:lpstr>Anexo 17</vt:lpstr>
      <vt:lpstr>Anexo 18</vt:lpstr>
      <vt:lpstr>Anexo 19</vt:lpstr>
      <vt:lpstr>'Anexo 10'!Área_de_impresión</vt:lpstr>
      <vt:lpstr>'Anexo 11'!Área_de_impresión</vt:lpstr>
      <vt:lpstr>'Anexo 13'!Área_de_impresión</vt:lpstr>
      <vt:lpstr>'Anexo 14'!Área_de_impresión</vt:lpstr>
      <vt:lpstr>'Anexo 15'!Área_de_impresión</vt:lpstr>
      <vt:lpstr>'Anexo 16 '!Área_de_impresión</vt:lpstr>
      <vt:lpstr>'Anexo 17'!Área_de_impresión</vt:lpstr>
      <vt:lpstr>'Anexo 18'!Área_de_impresión</vt:lpstr>
      <vt:lpstr>'Anexo 19'!Área_de_impresión</vt:lpstr>
      <vt:lpstr>'Anexo 10'!Títulos_a_imprimir</vt:lpstr>
      <vt:lpstr>'Anexo 11'!Títulos_a_imprimir</vt:lpstr>
      <vt:lpstr>'Anexo 13'!Títulos_a_imprimir</vt:lpstr>
      <vt:lpstr>'Anexo 14'!Títulos_a_imprimir</vt:lpstr>
      <vt:lpstr>'Anexo 15'!Títulos_a_imprimir</vt:lpstr>
      <vt:lpstr>'Anexo 16 '!Títulos_a_imprimir</vt:lpstr>
      <vt:lpstr>'Anexo 17'!Títulos_a_imprimir</vt:lpstr>
      <vt:lpstr>'Anexo 18'!Títulos_a_imprimir</vt:lpstr>
      <vt:lpstr>'Anexo 19'!Títulos_a_imprimir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UPCP</cp:lastModifiedBy>
  <cp:lastPrinted>2015-12-21T16:31:26Z</cp:lastPrinted>
  <dcterms:created xsi:type="dcterms:W3CDTF">2014-07-23T17:41:59Z</dcterms:created>
  <dcterms:modified xsi:type="dcterms:W3CDTF">2016-04-28T18:01:11Z</dcterms:modified>
</cp:coreProperties>
</file>