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ctual\Mis documentos\Laboral\2016\Trimestrales\Trimestre I\Anexos\III. Contratos Plurianuales\"/>
    </mc:Choice>
  </mc:AlternateContent>
  <bookViews>
    <workbookView xWindow="0" yWindow="0" windowWidth="25200" windowHeight="11655"/>
  </bookViews>
  <sheets>
    <sheet name="Anexo_Plurianuales" sheetId="1" r:id="rId1"/>
  </sheets>
  <definedNames>
    <definedName name="_xlnm._FilterDatabase" localSheetId="0" hidden="1">Anexo_Plurianuales!$R$6:$U$738</definedName>
    <definedName name="_xlnm.Print_Area" localSheetId="0">Anexo_Plurianuales!$A$1:$F$739</definedName>
    <definedName name="_xlnm.Print_Titles" localSheetId="0">Anexo_Plurianuales!$1:$6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6" i="1" l="1"/>
  <c r="F736" i="1"/>
  <c r="C736" i="1"/>
  <c r="F18" i="1"/>
  <c r="D18" i="1"/>
  <c r="C18" i="1"/>
  <c r="D711" i="1" l="1"/>
  <c r="F711" i="1"/>
  <c r="C711" i="1"/>
  <c r="D708" i="1"/>
  <c r="F708" i="1"/>
  <c r="C708" i="1"/>
  <c r="D17" i="1"/>
  <c r="F17" i="1"/>
  <c r="F579" i="1" l="1"/>
  <c r="F578" i="1" s="1"/>
  <c r="D579" i="1"/>
  <c r="D578" i="1" s="1"/>
  <c r="C579" i="1"/>
  <c r="C578" i="1" s="1"/>
  <c r="F336" i="1"/>
  <c r="D336" i="1"/>
  <c r="C336" i="1"/>
  <c r="F267" i="1"/>
  <c r="D267" i="1"/>
  <c r="C267" i="1"/>
  <c r="F264" i="1"/>
  <c r="D264" i="1"/>
  <c r="C264" i="1"/>
  <c r="F261" i="1"/>
  <c r="D261" i="1"/>
  <c r="C261" i="1"/>
  <c r="F258" i="1"/>
  <c r="D258" i="1"/>
  <c r="C258" i="1"/>
  <c r="F255" i="1"/>
  <c r="D255" i="1"/>
  <c r="C255" i="1"/>
  <c r="F252" i="1"/>
  <c r="D252" i="1"/>
  <c r="C252" i="1"/>
  <c r="F246" i="1"/>
  <c r="D246" i="1"/>
  <c r="C246" i="1"/>
  <c r="F249" i="1"/>
  <c r="D249" i="1"/>
  <c r="C249" i="1"/>
  <c r="F240" i="1" l="1"/>
  <c r="D240" i="1"/>
  <c r="C240" i="1"/>
  <c r="F705" i="1" l="1"/>
  <c r="D705" i="1"/>
  <c r="C705" i="1"/>
  <c r="F702" i="1"/>
  <c r="D702" i="1"/>
  <c r="C702" i="1"/>
  <c r="F699" i="1"/>
  <c r="D699" i="1"/>
  <c r="C699" i="1"/>
  <c r="F696" i="1"/>
  <c r="D696" i="1"/>
  <c r="C696" i="1"/>
  <c r="F693" i="1"/>
  <c r="D693" i="1"/>
  <c r="C693" i="1"/>
  <c r="F690" i="1"/>
  <c r="D690" i="1"/>
  <c r="C690" i="1"/>
  <c r="D689" i="1" l="1"/>
  <c r="F689" i="1"/>
  <c r="C689" i="1"/>
  <c r="F536" i="1" l="1"/>
  <c r="D536" i="1"/>
  <c r="C536" i="1"/>
  <c r="F543" i="1" l="1"/>
  <c r="F546" i="1"/>
  <c r="F549" i="1"/>
  <c r="F552" i="1"/>
  <c r="F555" i="1"/>
  <c r="C478" i="1" l="1"/>
  <c r="C481" i="1"/>
  <c r="D481" i="1"/>
  <c r="F481" i="1"/>
  <c r="C484" i="1"/>
  <c r="D484" i="1"/>
  <c r="F484" i="1"/>
  <c r="C487" i="1"/>
  <c r="D487" i="1"/>
  <c r="F487" i="1"/>
  <c r="C490" i="1"/>
  <c r="D490" i="1"/>
  <c r="F490" i="1"/>
  <c r="C493" i="1"/>
  <c r="D493" i="1"/>
  <c r="F493" i="1"/>
  <c r="C496" i="1"/>
  <c r="D496" i="1"/>
  <c r="F496" i="1"/>
  <c r="C499" i="1"/>
  <c r="D499" i="1"/>
  <c r="F499" i="1"/>
  <c r="C502" i="1"/>
  <c r="D502" i="1"/>
  <c r="F502" i="1"/>
  <c r="C506" i="1"/>
  <c r="D506" i="1"/>
  <c r="F506" i="1"/>
  <c r="C509" i="1"/>
  <c r="D509" i="1"/>
  <c r="F509" i="1"/>
  <c r="C512" i="1"/>
  <c r="D512" i="1"/>
  <c r="F512" i="1"/>
  <c r="C515" i="1"/>
  <c r="D515" i="1"/>
  <c r="F515" i="1"/>
  <c r="C518" i="1"/>
  <c r="D518" i="1"/>
  <c r="F518" i="1"/>
  <c r="C521" i="1"/>
  <c r="D521" i="1"/>
  <c r="F521" i="1"/>
  <c r="C524" i="1"/>
  <c r="D524" i="1"/>
  <c r="F524" i="1"/>
  <c r="C527" i="1"/>
  <c r="D527" i="1"/>
  <c r="F527" i="1"/>
  <c r="C530" i="1"/>
  <c r="D530" i="1"/>
  <c r="F530" i="1"/>
  <c r="C533" i="1"/>
  <c r="D533" i="1"/>
  <c r="F533" i="1"/>
  <c r="C540" i="1"/>
  <c r="D540" i="1"/>
  <c r="F540" i="1"/>
  <c r="F539" i="1" s="1"/>
  <c r="C543" i="1"/>
  <c r="D543" i="1"/>
  <c r="C546" i="1"/>
  <c r="D546" i="1"/>
  <c r="C549" i="1"/>
  <c r="D549" i="1"/>
  <c r="C552" i="1"/>
  <c r="D552" i="1"/>
  <c r="C555" i="1"/>
  <c r="D555" i="1"/>
  <c r="C559" i="1"/>
  <c r="C558" i="1" s="1"/>
  <c r="D559" i="1"/>
  <c r="D558" i="1" s="1"/>
  <c r="F559" i="1"/>
  <c r="F558" i="1" s="1"/>
  <c r="C563" i="1"/>
  <c r="C562" i="1" s="1"/>
  <c r="D563" i="1"/>
  <c r="D562" i="1" s="1"/>
  <c r="F563" i="1"/>
  <c r="F562" i="1" s="1"/>
  <c r="C567" i="1"/>
  <c r="C566" i="1" s="1"/>
  <c r="D567" i="1"/>
  <c r="D566" i="1" s="1"/>
  <c r="F567" i="1"/>
  <c r="F566" i="1" s="1"/>
  <c r="C571" i="1"/>
  <c r="C570" i="1" s="1"/>
  <c r="D571" i="1"/>
  <c r="D570" i="1" s="1"/>
  <c r="F571" i="1"/>
  <c r="F570" i="1" s="1"/>
  <c r="C575" i="1"/>
  <c r="C574" i="1" s="1"/>
  <c r="D575" i="1"/>
  <c r="D574" i="1" s="1"/>
  <c r="F575" i="1"/>
  <c r="F574" i="1" s="1"/>
  <c r="C583" i="1"/>
  <c r="C582" i="1" s="1"/>
  <c r="D583" i="1"/>
  <c r="D582" i="1" s="1"/>
  <c r="F583" i="1"/>
  <c r="F582" i="1" s="1"/>
  <c r="C587" i="1"/>
  <c r="D587" i="1"/>
  <c r="F587" i="1"/>
  <c r="C590" i="1"/>
  <c r="D590" i="1"/>
  <c r="F590" i="1"/>
  <c r="C593" i="1"/>
  <c r="D593" i="1"/>
  <c r="F593" i="1"/>
  <c r="C596" i="1"/>
  <c r="D596" i="1"/>
  <c r="F596" i="1"/>
  <c r="C599" i="1"/>
  <c r="D599" i="1"/>
  <c r="F599" i="1"/>
  <c r="C602" i="1"/>
  <c r="D602" i="1"/>
  <c r="F602" i="1"/>
  <c r="C605" i="1"/>
  <c r="D605" i="1"/>
  <c r="F605" i="1"/>
  <c r="C608" i="1"/>
  <c r="D608" i="1"/>
  <c r="F608" i="1"/>
  <c r="C611" i="1"/>
  <c r="D611" i="1"/>
  <c r="F611" i="1"/>
  <c r="C614" i="1"/>
  <c r="D614" i="1"/>
  <c r="F614" i="1"/>
  <c r="C617" i="1"/>
  <c r="D617" i="1"/>
  <c r="F617" i="1"/>
  <c r="C620" i="1"/>
  <c r="D620" i="1"/>
  <c r="F620" i="1"/>
  <c r="C623" i="1"/>
  <c r="D623" i="1"/>
  <c r="F623" i="1"/>
  <c r="C626" i="1"/>
  <c r="D626" i="1"/>
  <c r="F626" i="1"/>
  <c r="C629" i="1"/>
  <c r="D629" i="1"/>
  <c r="F629" i="1"/>
  <c r="C632" i="1"/>
  <c r="D632" i="1"/>
  <c r="F632" i="1"/>
  <c r="C635" i="1"/>
  <c r="D635" i="1"/>
  <c r="F635" i="1"/>
  <c r="C638" i="1"/>
  <c r="D638" i="1"/>
  <c r="F638" i="1"/>
  <c r="C641" i="1"/>
  <c r="D641" i="1"/>
  <c r="F641" i="1"/>
  <c r="C644" i="1"/>
  <c r="D644" i="1"/>
  <c r="F644" i="1"/>
  <c r="C647" i="1"/>
  <c r="D647" i="1"/>
  <c r="F647" i="1"/>
  <c r="C650" i="1"/>
  <c r="D650" i="1"/>
  <c r="F650" i="1"/>
  <c r="C653" i="1"/>
  <c r="D653" i="1"/>
  <c r="F653" i="1"/>
  <c r="C656" i="1"/>
  <c r="D656" i="1"/>
  <c r="F656" i="1"/>
  <c r="C659" i="1"/>
  <c r="D659" i="1"/>
  <c r="F659" i="1"/>
  <c r="C662" i="1"/>
  <c r="D662" i="1"/>
  <c r="F662" i="1"/>
  <c r="C666" i="1"/>
  <c r="C665" i="1" s="1"/>
  <c r="D666" i="1"/>
  <c r="D665" i="1" s="1"/>
  <c r="F666" i="1"/>
  <c r="F665" i="1" s="1"/>
  <c r="C670" i="1"/>
  <c r="C669" i="1" s="1"/>
  <c r="D670" i="1"/>
  <c r="D669" i="1" s="1"/>
  <c r="F670" i="1"/>
  <c r="F669" i="1" s="1"/>
  <c r="C674" i="1"/>
  <c r="C673" i="1" s="1"/>
  <c r="D674" i="1"/>
  <c r="D673" i="1" s="1"/>
  <c r="F674" i="1"/>
  <c r="F673" i="1" s="1"/>
  <c r="C678" i="1"/>
  <c r="C677" i="1" s="1"/>
  <c r="D678" i="1"/>
  <c r="D677" i="1" s="1"/>
  <c r="F678" i="1"/>
  <c r="F677" i="1" s="1"/>
  <c r="C682" i="1"/>
  <c r="C681" i="1" s="1"/>
  <c r="D682" i="1"/>
  <c r="D681" i="1" s="1"/>
  <c r="F682" i="1"/>
  <c r="F681" i="1" s="1"/>
  <c r="C686" i="1"/>
  <c r="C685" i="1" s="1"/>
  <c r="D686" i="1"/>
  <c r="D685" i="1" s="1"/>
  <c r="F686" i="1"/>
  <c r="F685" i="1" s="1"/>
  <c r="C715" i="1"/>
  <c r="D715" i="1"/>
  <c r="F715" i="1"/>
  <c r="C724" i="1"/>
  <c r="D724" i="1"/>
  <c r="F724" i="1"/>
  <c r="C727" i="1"/>
  <c r="D727" i="1"/>
  <c r="F727" i="1"/>
  <c r="C730" i="1"/>
  <c r="D730" i="1"/>
  <c r="F730" i="1"/>
  <c r="C733" i="1"/>
  <c r="D733" i="1"/>
  <c r="F733" i="1"/>
  <c r="C718" i="1"/>
  <c r="D718" i="1"/>
  <c r="F718" i="1"/>
  <c r="C721" i="1"/>
  <c r="D721" i="1"/>
  <c r="F721" i="1"/>
  <c r="F714" i="1" l="1"/>
  <c r="C714" i="1"/>
  <c r="D714" i="1"/>
  <c r="D539" i="1"/>
  <c r="F505" i="1"/>
  <c r="D505" i="1"/>
  <c r="D586" i="1"/>
  <c r="F586" i="1"/>
  <c r="C586" i="1"/>
  <c r="C505" i="1"/>
  <c r="C539" i="1"/>
  <c r="F478" i="1" l="1"/>
  <c r="D478" i="1"/>
  <c r="D477" i="1" s="1"/>
  <c r="F474" i="1"/>
  <c r="D474" i="1"/>
  <c r="C474" i="1"/>
  <c r="F471" i="1"/>
  <c r="D471" i="1"/>
  <c r="C471" i="1"/>
  <c r="F467" i="1"/>
  <c r="D467" i="1"/>
  <c r="C467" i="1"/>
  <c r="F464" i="1"/>
  <c r="D464" i="1"/>
  <c r="C464" i="1"/>
  <c r="F461" i="1"/>
  <c r="D461" i="1"/>
  <c r="C461" i="1"/>
  <c r="F458" i="1"/>
  <c r="D458" i="1"/>
  <c r="C458" i="1"/>
  <c r="F455" i="1"/>
  <c r="D455" i="1"/>
  <c r="C455" i="1"/>
  <c r="F452" i="1"/>
  <c r="D452" i="1"/>
  <c r="C452" i="1"/>
  <c r="F449" i="1"/>
  <c r="D449" i="1"/>
  <c r="C449" i="1"/>
  <c r="F446" i="1"/>
  <c r="D446" i="1"/>
  <c r="C446" i="1"/>
  <c r="F442" i="1"/>
  <c r="D442" i="1"/>
  <c r="C442" i="1"/>
  <c r="F439" i="1"/>
  <c r="D439" i="1"/>
  <c r="C439" i="1"/>
  <c r="F436" i="1"/>
  <c r="D436" i="1"/>
  <c r="C436" i="1"/>
  <c r="F433" i="1"/>
  <c r="D433" i="1"/>
  <c r="C433" i="1"/>
  <c r="F430" i="1"/>
  <c r="D430" i="1"/>
  <c r="C430" i="1"/>
  <c r="F426" i="1"/>
  <c r="D426" i="1"/>
  <c r="C426" i="1"/>
  <c r="F423" i="1"/>
  <c r="D423" i="1"/>
  <c r="C423" i="1"/>
  <c r="F420" i="1"/>
  <c r="D420" i="1"/>
  <c r="C420" i="1"/>
  <c r="F416" i="1"/>
  <c r="F415" i="1" s="1"/>
  <c r="D416" i="1"/>
  <c r="D415" i="1" s="1"/>
  <c r="C416" i="1"/>
  <c r="C415" i="1" s="1"/>
  <c r="F412" i="1"/>
  <c r="D412" i="1"/>
  <c r="C412" i="1"/>
  <c r="F409" i="1"/>
  <c r="D409" i="1"/>
  <c r="C409" i="1"/>
  <c r="F406" i="1"/>
  <c r="D406" i="1"/>
  <c r="C406" i="1"/>
  <c r="F403" i="1"/>
  <c r="D403" i="1"/>
  <c r="C403" i="1"/>
  <c r="F400" i="1"/>
  <c r="D400" i="1"/>
  <c r="C400" i="1"/>
  <c r="F397" i="1"/>
  <c r="D397" i="1"/>
  <c r="C397" i="1"/>
  <c r="F394" i="1"/>
  <c r="D394" i="1"/>
  <c r="C394" i="1"/>
  <c r="F391" i="1"/>
  <c r="D391" i="1"/>
  <c r="C391" i="1"/>
  <c r="F388" i="1"/>
  <c r="D388" i="1"/>
  <c r="C388" i="1"/>
  <c r="F385" i="1"/>
  <c r="D385" i="1"/>
  <c r="C385" i="1"/>
  <c r="F382" i="1"/>
  <c r="D382" i="1"/>
  <c r="C382" i="1"/>
  <c r="F379" i="1"/>
  <c r="D379" i="1"/>
  <c r="C379" i="1"/>
  <c r="F376" i="1"/>
  <c r="D376" i="1"/>
  <c r="C376" i="1"/>
  <c r="F373" i="1"/>
  <c r="D373" i="1"/>
  <c r="C373" i="1"/>
  <c r="F370" i="1"/>
  <c r="D370" i="1"/>
  <c r="C370" i="1"/>
  <c r="F367" i="1"/>
  <c r="D367" i="1"/>
  <c r="C367" i="1"/>
  <c r="F364" i="1"/>
  <c r="D364" i="1"/>
  <c r="C364" i="1"/>
  <c r="F361" i="1"/>
  <c r="D361" i="1"/>
  <c r="C361" i="1"/>
  <c r="F358" i="1"/>
  <c r="D358" i="1"/>
  <c r="C358" i="1"/>
  <c r="F355" i="1"/>
  <c r="D355" i="1"/>
  <c r="C355" i="1"/>
  <c r="F352" i="1"/>
  <c r="D352" i="1"/>
  <c r="C352" i="1"/>
  <c r="F349" i="1"/>
  <c r="D349" i="1"/>
  <c r="C349" i="1"/>
  <c r="F346" i="1"/>
  <c r="D346" i="1"/>
  <c r="C346" i="1"/>
  <c r="F343" i="1"/>
  <c r="D343" i="1"/>
  <c r="C343" i="1"/>
  <c r="F340" i="1"/>
  <c r="D340" i="1"/>
  <c r="C340" i="1"/>
  <c r="F333" i="1"/>
  <c r="D333" i="1"/>
  <c r="C333" i="1"/>
  <c r="F330" i="1"/>
  <c r="D330" i="1"/>
  <c r="C330" i="1"/>
  <c r="F327" i="1"/>
  <c r="D327" i="1"/>
  <c r="C327" i="1"/>
  <c r="F324" i="1"/>
  <c r="D324" i="1"/>
  <c r="C324" i="1"/>
  <c r="F321" i="1"/>
  <c r="D321" i="1"/>
  <c r="C321" i="1"/>
  <c r="F318" i="1"/>
  <c r="D318" i="1"/>
  <c r="C318" i="1"/>
  <c r="F315" i="1"/>
  <c r="D315" i="1"/>
  <c r="C315" i="1"/>
  <c r="F312" i="1"/>
  <c r="D312" i="1"/>
  <c r="C312" i="1"/>
  <c r="F309" i="1"/>
  <c r="D309" i="1"/>
  <c r="C309" i="1"/>
  <c r="F306" i="1"/>
  <c r="D306" i="1"/>
  <c r="C306" i="1"/>
  <c r="F303" i="1"/>
  <c r="D303" i="1"/>
  <c r="C303" i="1"/>
  <c r="F300" i="1"/>
  <c r="D300" i="1"/>
  <c r="C300" i="1"/>
  <c r="F297" i="1"/>
  <c r="D297" i="1"/>
  <c r="C297" i="1"/>
  <c r="F294" i="1"/>
  <c r="D294" i="1"/>
  <c r="C294" i="1"/>
  <c r="F291" i="1"/>
  <c r="D291" i="1"/>
  <c r="C291" i="1"/>
  <c r="F288" i="1"/>
  <c r="D288" i="1"/>
  <c r="C288" i="1"/>
  <c r="F285" i="1"/>
  <c r="D285" i="1"/>
  <c r="C285" i="1"/>
  <c r="F282" i="1"/>
  <c r="D282" i="1"/>
  <c r="C282" i="1"/>
  <c r="F279" i="1"/>
  <c r="D279" i="1"/>
  <c r="C279" i="1"/>
  <c r="F276" i="1"/>
  <c r="D276" i="1"/>
  <c r="C276" i="1"/>
  <c r="F273" i="1"/>
  <c r="D273" i="1"/>
  <c r="C273" i="1"/>
  <c r="F270" i="1"/>
  <c r="D270" i="1"/>
  <c r="C270" i="1"/>
  <c r="F243" i="1"/>
  <c r="D243" i="1"/>
  <c r="C243" i="1"/>
  <c r="F237" i="1"/>
  <c r="D237" i="1"/>
  <c r="C237" i="1"/>
  <c r="F233" i="1"/>
  <c r="D233" i="1"/>
  <c r="C233" i="1"/>
  <c r="F230" i="1"/>
  <c r="D230" i="1"/>
  <c r="C230" i="1"/>
  <c r="F227" i="1"/>
  <c r="D227" i="1"/>
  <c r="C227" i="1"/>
  <c r="F224" i="1"/>
  <c r="D224" i="1"/>
  <c r="C224" i="1"/>
  <c r="F221" i="1"/>
  <c r="D221" i="1"/>
  <c r="C221" i="1"/>
  <c r="F218" i="1"/>
  <c r="D218" i="1"/>
  <c r="C218" i="1"/>
  <c r="F215" i="1"/>
  <c r="D215" i="1"/>
  <c r="C215" i="1"/>
  <c r="F211" i="1"/>
  <c r="D211" i="1"/>
  <c r="C211" i="1"/>
  <c r="F208" i="1"/>
  <c r="D208" i="1"/>
  <c r="C208" i="1"/>
  <c r="F205" i="1"/>
  <c r="D205" i="1"/>
  <c r="C205" i="1"/>
  <c r="F202" i="1"/>
  <c r="D202" i="1"/>
  <c r="C202" i="1"/>
  <c r="F199" i="1"/>
  <c r="D199" i="1"/>
  <c r="C199" i="1"/>
  <c r="F196" i="1"/>
  <c r="D196" i="1"/>
  <c r="C196" i="1"/>
  <c r="F193" i="1"/>
  <c r="D193" i="1"/>
  <c r="C193" i="1"/>
  <c r="F190" i="1"/>
  <c r="D190" i="1"/>
  <c r="C190" i="1"/>
  <c r="F187" i="1"/>
  <c r="D187" i="1"/>
  <c r="C187" i="1"/>
  <c r="F184" i="1"/>
  <c r="D184" i="1"/>
  <c r="C184" i="1"/>
  <c r="F181" i="1"/>
  <c r="D181" i="1"/>
  <c r="C181" i="1"/>
  <c r="F178" i="1"/>
  <c r="D178" i="1"/>
  <c r="C178" i="1"/>
  <c r="F175" i="1"/>
  <c r="D175" i="1"/>
  <c r="C175" i="1"/>
  <c r="F172" i="1"/>
  <c r="D172" i="1"/>
  <c r="C172" i="1"/>
  <c r="F169" i="1"/>
  <c r="D169" i="1"/>
  <c r="C169" i="1"/>
  <c r="F166" i="1"/>
  <c r="D166" i="1"/>
  <c r="C166" i="1"/>
  <c r="F163" i="1"/>
  <c r="D163" i="1"/>
  <c r="C163" i="1"/>
  <c r="F160" i="1"/>
  <c r="D160" i="1"/>
  <c r="C160" i="1"/>
  <c r="F157" i="1"/>
  <c r="D157" i="1"/>
  <c r="C157" i="1"/>
  <c r="F154" i="1"/>
  <c r="D154" i="1"/>
  <c r="C154" i="1"/>
  <c r="F151" i="1"/>
  <c r="D151" i="1"/>
  <c r="C151" i="1"/>
  <c r="F148" i="1"/>
  <c r="D148" i="1"/>
  <c r="C148" i="1"/>
  <c r="F144" i="1"/>
  <c r="D144" i="1"/>
  <c r="C144" i="1"/>
  <c r="F141" i="1"/>
  <c r="D141" i="1"/>
  <c r="C141" i="1"/>
  <c r="F138" i="1"/>
  <c r="D138" i="1"/>
  <c r="C138" i="1"/>
  <c r="F135" i="1"/>
  <c r="D135" i="1"/>
  <c r="C135" i="1"/>
  <c r="F132" i="1"/>
  <c r="D132" i="1"/>
  <c r="C132" i="1"/>
  <c r="F129" i="1"/>
  <c r="D129" i="1"/>
  <c r="C129" i="1"/>
  <c r="F126" i="1"/>
  <c r="D126" i="1"/>
  <c r="C126" i="1"/>
  <c r="F123" i="1"/>
  <c r="D123" i="1"/>
  <c r="C123" i="1"/>
  <c r="F120" i="1"/>
  <c r="D120" i="1"/>
  <c r="C120" i="1"/>
  <c r="F116" i="1"/>
  <c r="F115" i="1" s="1"/>
  <c r="D116" i="1"/>
  <c r="D115" i="1" s="1"/>
  <c r="C116" i="1"/>
  <c r="C115" i="1" s="1"/>
  <c r="F112" i="1"/>
  <c r="D112" i="1"/>
  <c r="C112" i="1"/>
  <c r="F109" i="1"/>
  <c r="D109" i="1"/>
  <c r="C109" i="1"/>
  <c r="F106" i="1"/>
  <c r="D106" i="1"/>
  <c r="C106" i="1"/>
  <c r="F103" i="1"/>
  <c r="D103" i="1"/>
  <c r="C103" i="1"/>
  <c r="F100" i="1"/>
  <c r="D100" i="1"/>
  <c r="C100" i="1"/>
  <c r="F97" i="1"/>
  <c r="D97" i="1"/>
  <c r="C97" i="1"/>
  <c r="F94" i="1"/>
  <c r="D94" i="1"/>
  <c r="C94" i="1"/>
  <c r="F91" i="1"/>
  <c r="D91" i="1"/>
  <c r="C91" i="1"/>
  <c r="F88" i="1"/>
  <c r="D88" i="1"/>
  <c r="C88" i="1"/>
  <c r="F85" i="1"/>
  <c r="D85" i="1"/>
  <c r="C85" i="1"/>
  <c r="F82" i="1"/>
  <c r="D82" i="1"/>
  <c r="C82" i="1"/>
  <c r="F79" i="1"/>
  <c r="D79" i="1"/>
  <c r="C79" i="1"/>
  <c r="F76" i="1"/>
  <c r="D76" i="1"/>
  <c r="C76" i="1"/>
  <c r="F73" i="1"/>
  <c r="D73" i="1"/>
  <c r="C73" i="1"/>
  <c r="F70" i="1"/>
  <c r="D70" i="1"/>
  <c r="C70" i="1"/>
  <c r="F67" i="1"/>
  <c r="D67" i="1"/>
  <c r="C67" i="1"/>
  <c r="F64" i="1"/>
  <c r="D64" i="1"/>
  <c r="C64" i="1"/>
  <c r="F61" i="1"/>
  <c r="D61" i="1"/>
  <c r="C61" i="1"/>
  <c r="F58" i="1"/>
  <c r="D58" i="1"/>
  <c r="C58" i="1"/>
  <c r="F55" i="1"/>
  <c r="D55" i="1"/>
  <c r="C55" i="1"/>
  <c r="F52" i="1"/>
  <c r="D52" i="1"/>
  <c r="C52" i="1"/>
  <c r="F49" i="1"/>
  <c r="D49" i="1"/>
  <c r="C49" i="1"/>
  <c r="F45" i="1"/>
  <c r="F44" i="1" s="1"/>
  <c r="D45" i="1"/>
  <c r="D44" i="1" s="1"/>
  <c r="C45" i="1"/>
  <c r="C44" i="1" s="1"/>
  <c r="F41" i="1"/>
  <c r="D41" i="1"/>
  <c r="C41" i="1"/>
  <c r="F38" i="1"/>
  <c r="D38" i="1"/>
  <c r="C38" i="1"/>
  <c r="F35" i="1"/>
  <c r="D35" i="1"/>
  <c r="C35" i="1"/>
  <c r="F32" i="1"/>
  <c r="D32" i="1"/>
  <c r="C32" i="1"/>
  <c r="F28" i="1"/>
  <c r="D28" i="1"/>
  <c r="C28" i="1"/>
  <c r="F25" i="1"/>
  <c r="D25" i="1"/>
  <c r="C25" i="1"/>
  <c r="F22" i="1"/>
  <c r="D22" i="1"/>
  <c r="C22" i="1"/>
  <c r="C17" i="1"/>
  <c r="F14" i="1"/>
  <c r="D14" i="1"/>
  <c r="C14" i="1"/>
  <c r="F11" i="1"/>
  <c r="D11" i="1"/>
  <c r="C11" i="1"/>
  <c r="F8" i="1"/>
  <c r="D8" i="1"/>
  <c r="C8" i="1"/>
  <c r="F429" i="1" l="1"/>
  <c r="F21" i="1"/>
  <c r="D236" i="1"/>
  <c r="D339" i="1"/>
  <c r="F236" i="1"/>
  <c r="F339" i="1"/>
  <c r="F48" i="1"/>
  <c r="F147" i="1"/>
  <c r="F31" i="1"/>
  <c r="F214" i="1"/>
  <c r="F477" i="1"/>
  <c r="D48" i="1"/>
  <c r="D31" i="1"/>
  <c r="D214" i="1"/>
  <c r="D7" i="1"/>
  <c r="D147" i="1"/>
  <c r="F7" i="1"/>
  <c r="D119" i="1"/>
  <c r="D419" i="1"/>
  <c r="D445" i="1"/>
  <c r="D470" i="1"/>
  <c r="D21" i="1"/>
  <c r="F119" i="1"/>
  <c r="F419" i="1"/>
  <c r="D429" i="1"/>
  <c r="F445" i="1"/>
  <c r="F470" i="1"/>
  <c r="C236" i="1"/>
  <c r="C119" i="1"/>
  <c r="C48" i="1"/>
  <c r="C147" i="1"/>
  <c r="C477" i="1"/>
  <c r="C429" i="1"/>
  <c r="C470" i="1"/>
  <c r="C419" i="1"/>
  <c r="C7" i="1"/>
  <c r="C445" i="1"/>
  <c r="C339" i="1"/>
  <c r="C21" i="1"/>
  <c r="C214" i="1"/>
  <c r="C31" i="1"/>
</calcChain>
</file>

<file path=xl/sharedStrings.xml><?xml version="1.0" encoding="utf-8"?>
<sst xmlns="http://schemas.openxmlformats.org/spreadsheetml/2006/main" count="743" uniqueCount="252">
  <si>
    <t>Informes sobre la Situación Económica,
las Finanzas Públicas y la Deuda Pública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</si>
  <si>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</si>
  <si>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</si>
  <si>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</si>
  <si>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</si>
  <si>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</si>
  <si>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</si>
  <si>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</si>
  <si>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</si>
  <si>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</si>
  <si>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03 Poder Judicial</t>
  </si>
  <si>
    <t>Suprema Corte de Justicia de la Nación</t>
  </si>
  <si>
    <t>Consejo de la Judicatura Federal</t>
  </si>
  <si>
    <t>Tribunal Electoral del Poder Judicial de la Federación</t>
  </si>
  <si>
    <t>04 Gobernación</t>
  </si>
  <si>
    <t>Sector Central</t>
  </si>
  <si>
    <t>Archivo General de la Nación</t>
  </si>
  <si>
    <t>Consejo Nacional para Prevenir la Discriminación</t>
  </si>
  <si>
    <t>Talleres Gráficos de México</t>
  </si>
  <si>
    <t>05 Relaciones Exteriores</t>
  </si>
  <si>
    <t>06 Hacienda y Crédito Público</t>
  </si>
  <si>
    <t>Comisión Nacional Bancaria y de Valores</t>
  </si>
  <si>
    <t xml:space="preserve">Comisión Nacional de Seguros y Fianzas </t>
  </si>
  <si>
    <t>Comisión Nacional del Sistema de Ahorro para el Retiro</t>
  </si>
  <si>
    <t>Servicio de Administración Tributaria</t>
  </si>
  <si>
    <t>Comisión Nacional para el Desarrollo de los Pueblos Indígenas</t>
  </si>
  <si>
    <t>Notimex, Agencia de Noticias del Estado Mexicano</t>
  </si>
  <si>
    <t>Procuraduría de la Defensa del Contribuyente</t>
  </si>
  <si>
    <t>Casa de Moneda de México</t>
  </si>
  <si>
    <t>Comisión Nacional para la Protección y Defensa de los Usuarios de Servicios Financieros</t>
  </si>
  <si>
    <t>Financiera Nacional de Desarrollo Agropecuario, Rural, Forestal y Pesquero</t>
  </si>
  <si>
    <t>Instituto Nacional de las Mujeres</t>
  </si>
  <si>
    <t>Instituto para la Protección del Ahorro Bancario</t>
  </si>
  <si>
    <t>Lotería Nacional para la Asistencia Pública</t>
  </si>
  <si>
    <t>Pronósticos para la Asistencia Pública</t>
  </si>
  <si>
    <t>Servicio de Administración y Enajenación de Bienes</t>
  </si>
  <si>
    <t>Banco Nacional de Comercio Exterior, S.N.C.</t>
  </si>
  <si>
    <t>Banco Nacional de Obras y Servicios Públicos, S.N.C.</t>
  </si>
  <si>
    <t>Nacional Financiera, S.N.C.</t>
  </si>
  <si>
    <t>Banco del Ahorro Nacional y Servicios Financieros,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</si>
  <si>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</si>
  <si>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</si>
  <si>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</si>
  <si>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</si>
  <si>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</si>
  <si>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</si>
  <si>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Sistema Público de Radiodifusión del Estado Mexicano</t>
  </si>
  <si>
    <t>07 Defensa Nacional</t>
  </si>
  <si>
    <t>Instituto de Seguridad Social para las Fuerzas Armadas Mexicanas</t>
  </si>
  <si>
    <t>08 Agricultura, Ganadería, Desarrollo Rural, Pesca y Alimentación</t>
  </si>
  <si>
    <t>Servicio Nacional de Sanidad, Inocuidad y Calidad Agroalimentaria</t>
  </si>
  <si>
    <t>Servicio Nacional de Inspección y Certificación de Semillas</t>
  </si>
  <si>
    <t>Agencia de Servicios a la Comercialización y Desarrollo de Mercados Agropecuarios</t>
  </si>
  <si>
    <t>Comité Nacional para el Desarrollo Sustentable de la Caña de Azúcar</t>
  </si>
  <si>
    <t>Instituto Nacional de Investigaciones Forestales, Agrícolas y Pecuarias</t>
  </si>
  <si>
    <t>Instituto Nacional para el Desarrollo de Capacidades del Sector Rural, A.C.</t>
  </si>
  <si>
    <t>Fideicomiso de Riesgo Compartido</t>
  </si>
  <si>
    <t>Fondo de Empresas Expropiadas del Sector Azucarero</t>
  </si>
  <si>
    <t>09 Comunicaciones y Transportes</t>
  </si>
  <si>
    <t>Aeropuertos y Servicios Auxiliares</t>
  </si>
  <si>
    <t>Agencia Espacial Mexicana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</si>
  <si>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</si>
  <si>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</si>
  <si>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</si>
  <si>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</si>
  <si>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</si>
  <si>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</si>
  <si>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</si>
  <si>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</si>
  <si>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</si>
  <si>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Lázaro Cárdenas, S.A. de C.V.</t>
  </si>
  <si>
    <t>Administración Portuaria Integral de Manzanillo, S.A. de C.V.</t>
  </si>
  <si>
    <t>Administración Portuaria Integral de Tampico, S.A. de C.V.</t>
  </si>
  <si>
    <t>Administración Portuaria Integral de Veracruz, S.A. de C.V.</t>
  </si>
  <si>
    <t>Administración Portuaria Integral de Salina Cruz, S.A. de C.V.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</si>
  <si>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</si>
  <si>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</si>
  <si>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</si>
  <si>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</si>
  <si>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</si>
  <si>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10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</si>
  <si>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</si>
  <si>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</si>
  <si>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</si>
  <si>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</si>
  <si>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</si>
  <si>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</si>
  <si>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</si>
  <si>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Nacional Autónoma de México</t>
  </si>
  <si>
    <t>Centro de Capacitación Cinematográfica, A.C.</t>
  </si>
  <si>
    <t>Centro de Enseñanza Técnica Industrial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</si>
  <si>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</si>
  <si>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</si>
  <si>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</si>
  <si>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</si>
  <si>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Comisión Nacional de Libros de Texto Gratuitos</t>
  </si>
  <si>
    <t>Consejo Nacional de Fomento Educativo</t>
  </si>
  <si>
    <t>El Colegio de México, A.C.</t>
  </si>
  <si>
    <t>Estudios Churubusco Azteca, S.A.</t>
  </si>
  <si>
    <t>Fideicomiso de los Sistemas Normalizado de Competencia Laboral y de Certificación de Competencia Laboral</t>
  </si>
  <si>
    <t>Fideicomiso para la Cineteca Nacional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</si>
  <si>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</si>
  <si>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</si>
  <si>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</si>
  <si>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</si>
  <si>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</si>
  <si>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Radio</t>
  </si>
  <si>
    <t>Patronato de Obras e Instalaciones del Instituto Politécnico Nacional</t>
  </si>
  <si>
    <t>Televisión Metropolitana, S.A. de C.V.</t>
  </si>
  <si>
    <t>Centro de Estudios Avanzados del Instituto Politécnico Nacional</t>
  </si>
  <si>
    <t>Fondo de Cultura Económica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</si>
  <si>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</si>
  <si>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</si>
  <si>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</si>
  <si>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</si>
  <si>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</si>
  <si>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</si>
  <si>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</si>
  <si>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</si>
  <si>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</si>
  <si>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</si>
  <si>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</si>
  <si>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</si>
  <si>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</si>
  <si>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</si>
  <si>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</si>
  <si>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</si>
  <si>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</si>
  <si>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</si>
  <si>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</si>
  <si>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</si>
  <si>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</si>
  <si>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</si>
  <si>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</si>
  <si>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</si>
  <si>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Sistema Nacional para el Desarrollo Integral de la Familia</t>
  </si>
  <si>
    <t>13 Marina</t>
  </si>
  <si>
    <t>14 Trabajo y Previsión Social</t>
  </si>
  <si>
    <t>Comisión Nacional de los Salarios Mínimos</t>
  </si>
  <si>
    <t>Instituto del Fondo Nacional para el Consumo de los Trabajadores</t>
  </si>
  <si>
    <t>15 Desarrollo Agrario, Territorial y Urbano</t>
  </si>
  <si>
    <t>Registro Agrario Nacional</t>
  </si>
  <si>
    <t>Comisión Nacional de Vivienda</t>
  </si>
  <si>
    <t>Procuraduría Agraria</t>
  </si>
  <si>
    <t>Fideicomiso Fondo Nacional de Habitaciones Populares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</si>
  <si>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</si>
  <si>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</si>
  <si>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</si>
  <si>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Medio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</si>
  <si>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</si>
  <si>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</si>
  <si>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</si>
  <si>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</si>
  <si>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17 Procuraduría General de la República</t>
  </si>
  <si>
    <t>Instituto Nacional de Ciencias Penales</t>
  </si>
  <si>
    <t>18 Energía</t>
  </si>
  <si>
    <t>Comisión Nacional de Seguridad Nuclear y Salvaguardias</t>
  </si>
  <si>
    <t>Comisión Nacional para el Uso Eficiente de la Energía</t>
  </si>
  <si>
    <t>Compañía Mexicana de Exploraciones, S.A. de C.V.</t>
  </si>
  <si>
    <t>Instituto de Investigaciones Eléctricas</t>
  </si>
  <si>
    <t>Instituto Mexicano del Petróleo</t>
  </si>
  <si>
    <t>Pemex-Exploración y Producción</t>
  </si>
  <si>
    <t>Pemex-Fertilizantes</t>
  </si>
  <si>
    <t>Pemex-Etileno</t>
  </si>
  <si>
    <t>Instituto Nacional de Investigaciones Nucleares</t>
  </si>
  <si>
    <t>Centro Nacional de Control de Energía</t>
  </si>
  <si>
    <t>Centro Nacional de Control del Gas Natural</t>
  </si>
  <si>
    <t>20 Desarrollo Social</t>
  </si>
  <si>
    <t>Instituto Nacional de Desarrollo Social</t>
  </si>
  <si>
    <t>Coordinación Nacional de PROSPERA Programa de Inclusión Social</t>
  </si>
  <si>
    <t>Instituto Mexicano de la Juventud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</si>
  <si>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</si>
  <si>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</si>
  <si>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</si>
  <si>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</si>
  <si>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Fondo Nacional para el Fomento de las Artesanías</t>
  </si>
  <si>
    <t>Consejo Nacional para el Desarrollo y la Inclusión de las Personas con Discapacidad</t>
  </si>
  <si>
    <t>21 Turismo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</si>
  <si>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</si>
  <si>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</si>
  <si>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</si>
  <si>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</si>
  <si>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Operadora Portuaria, S.A. de C.V.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</si>
  <si>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</si>
  <si>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</si>
  <si>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</si>
  <si>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</si>
  <si>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32 Tribunal Federal de Justicia Fiscal y Administrativa</t>
  </si>
  <si>
    <t>37 Consejería Jurídica del Ejecutivo Federal</t>
  </si>
  <si>
    <t>38 Consejo Nacional de Ciencia y Tecnología</t>
  </si>
  <si>
    <t>Centro de Investigación en Química Aplicada</t>
  </si>
  <si>
    <t>Centro de Investigaciones y Estudios Superiores en Antropología Social</t>
  </si>
  <si>
    <t>Consejo Nacional de Ciencia y Tecnología</t>
  </si>
  <si>
    <t>El Colegio de la Frontera Sur</t>
  </si>
  <si>
    <t>Instituto de Investigaciones "Dr. José María Luis Mora"</t>
  </si>
  <si>
    <t xml:space="preserve">Instituto Nacional de Astrofísica Óptica y Electrónica </t>
  </si>
  <si>
    <t>Centro de Ingeniería y Desarrollo Industrial</t>
  </si>
  <si>
    <t>Centro de Investigación Científica y de Educación Superior de Ensenada, Baja California</t>
  </si>
  <si>
    <t>Centro de Investigación en Geografía y Geomática "Ing. Jorge L. Tamayo", A.C.</t>
  </si>
  <si>
    <t>Centro de Investigación en Materiales Avanzados, S.C.</t>
  </si>
  <si>
    <t>CIATEC, A.C. "Centro de Innovación Aplicada en Tecnologías Competitivas"</t>
  </si>
  <si>
    <t>Centro de Investigación y Asistencia en Tecnología y Diseño del Estado de Jalisco, A.C.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</si>
  <si>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</si>
  <si>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</si>
  <si>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</si>
  <si>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</si>
  <si>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</si>
  <si>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</si>
  <si>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</si>
  <si>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</si>
  <si>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</si>
  <si>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</si>
  <si>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</si>
  <si>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INFOTEC Centro de Investigación e Innovación en Tecnologías de la Información y Comunicación</t>
  </si>
  <si>
    <t>El Colegio de Michoacán, A.C.</t>
  </si>
  <si>
    <t>Centro de Investigación y Desarrollo Tecnológico en Electroquímica, S.C.</t>
  </si>
  <si>
    <t>41 Comisión Federal de Competencia Económica</t>
  </si>
  <si>
    <t>42 Instituto Nacional para la Evaluación de la Educación</t>
  </si>
  <si>
    <t>43 Instituto Federal de Telecomunicaciones</t>
  </si>
  <si>
    <t>44 Instituto Nacional de Transparencia, Acceso a la Información y Protección de Datos Personales</t>
  </si>
  <si>
    <t>45 Comisión Reguladora de Energía</t>
  </si>
  <si>
    <t>46 Comisión Nacional de Hidrocarburos</t>
  </si>
  <si>
    <t>Fuente: Dependencias y entidades de la Administración Pública Federal.</t>
  </si>
  <si>
    <t>Primer Trimestre de 2016</t>
  </si>
  <si>
    <t>ENERO-MARZO DE 2016</t>
  </si>
  <si>
    <t>MONTO EROGADO SOBRE CONTRATOS PLURIANUALES DE OBRA, ADQUISICIONES Y ARRENDAMIENTOS O SERVICIOS
Enero-marzo de 2016
(Miles de pesos)</t>
  </si>
  <si>
    <t>53  Comisión Federal de Electricidad</t>
  </si>
  <si>
    <t>52  Petróleos Mexicanos</t>
  </si>
  <si>
    <t>Pemex Logística</t>
  </si>
  <si>
    <t>Pemex Perforación y Servicios</t>
  </si>
  <si>
    <t>Pemex Transformación Industrial</t>
  </si>
  <si>
    <t>Pemex Corporativo</t>
  </si>
  <si>
    <t>Comisión Ejecutiva de Atención a Víctimas</t>
  </si>
  <si>
    <t>47 Entidades no Sectorizadas</t>
  </si>
  <si>
    <t>Universidad Pedagógica Nacional</t>
  </si>
  <si>
    <t>Instituto Politécnico Nacional</t>
  </si>
  <si>
    <t>XE-IPN Canal 11</t>
  </si>
  <si>
    <t>Instituto Nacional de Antropología e Historia</t>
  </si>
  <si>
    <t>Instituto Nacional de Bellas Artes y Literatura</t>
  </si>
  <si>
    <t>Radio Educación</t>
  </si>
  <si>
    <t>Consejo Nacional para la Cultura y las Artes</t>
  </si>
  <si>
    <t>Instituto Nacional del Derecho de Autor</t>
  </si>
  <si>
    <t>Universidad Abierta y a Distancia de México</t>
  </si>
  <si>
    <t>Tecnológico Nacional de México</t>
  </si>
  <si>
    <t>35 Comisión Nacional de los Derechos Humanos</t>
  </si>
  <si>
    <t>50 Instituto Mexicano del Seguro Social</t>
  </si>
  <si>
    <t>51 Instituto de Seguridad y Servicios Sociales de los Trabajadores del Estado</t>
  </si>
  <si>
    <t>Enero-marzo</t>
  </si>
  <si>
    <r>
      <rPr>
        <b/>
        <sz val="14"/>
        <rFont val="Soberana Titular"/>
        <family val="3"/>
      </rPr>
      <t xml:space="preserve">III. </t>
    </r>
    <r>
      <rPr>
        <b/>
        <sz val="14"/>
        <color rgb="FF000000"/>
        <rFont val="Soberana Titular"/>
        <family val="3"/>
      </rPr>
      <t>MONTO EROGADO SOBRE CONTRATOS PLURIANUALES DE OBRA, ADQUISICIONES Y ARRENDAMIENTOS O SERVICIOS</t>
    </r>
  </si>
  <si>
    <t>Instituto Nacional de la Economía Social</t>
  </si>
  <si>
    <t>Monto anual autorizado o modificado
 2016</t>
  </si>
  <si>
    <t>Dependencia / Entidad /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</si>
</sst>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0"/>
  </numFmts>
  <fonts count="14" x14ac:knownFonts="1">
    <font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2"/>
      <color rgb="FF808080"/>
      <name val="Soberana Titular"/>
      <family val="3"/>
    </font>
    <font>
      <sz val="10"/>
      <name val="Arial"/>
      <family val="2"/>
    </font>
    <font>
      <b/>
      <sz val="14"/>
      <color rgb="FF000000"/>
      <name val="Soberana Titular"/>
      <family val="3"/>
    </font>
    <font>
      <b/>
      <sz val="12"/>
      <color rgb="FF000000"/>
      <name val="Soberana Titular"/>
      <family val="3"/>
    </font>
    <font>
      <b/>
      <sz val="10"/>
      <name val="Soberana Sans"/>
      <family val="3"/>
    </font>
    <font>
      <sz val="10"/>
      <name val="Soberana Sans"/>
      <family val="3"/>
    </font>
    <font>
      <b/>
      <sz val="8"/>
      <color rgb="FF000000"/>
      <name val="Arial Unicode MS"/>
      <family val="2"/>
    </font>
    <font>
      <sz val="8"/>
      <color rgb="FF000000"/>
      <name val="Arial Unicode MS"/>
      <family val="2"/>
    </font>
    <font>
      <sz val="8"/>
      <name val="Arial Unicode MS"/>
      <family val="2"/>
    </font>
    <font>
      <sz val="8"/>
      <color rgb="FF000000"/>
      <name val="Soberana Sans"/>
      <family val="3"/>
    </font>
    <font>
      <sz val="8"/>
      <name val="Arial"/>
      <family val="2"/>
    </font>
    <font>
      <sz val="8"/>
      <name val="Soberana Sans"/>
      <family val="3"/>
    </font>
  </fonts>
  <fills count="6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EEECE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Border="1" applyAlignment="1">
      <alignment vertical="center"/>
    </xf>
    <xf numFmtId="164" fontId="3" fillId="0" borderId="0" xfId="1" applyNumberFormat="1" applyFont="1" applyFill="1" applyBorder="1"/>
    <xf numFmtId="164" fontId="7" fillId="3" borderId="1" xfId="1" applyNumberFormat="1" applyFont="1" applyFill="1" applyBorder="1" applyAlignment="1">
      <alignment vertical="center"/>
    </xf>
    <xf numFmtId="165" fontId="8" fillId="4" borderId="0" xfId="0" applyNumberFormat="1" applyFont="1" applyFill="1" applyBorder="1" applyAlignment="1">
      <alignment horizontal="left" vertical="top"/>
    </xf>
    <xf numFmtId="49" fontId="8" fillId="4" borderId="0" xfId="0" applyNumberFormat="1" applyFont="1" applyFill="1" applyBorder="1" applyAlignment="1">
      <alignment vertical="top" wrapText="1"/>
    </xf>
    <xf numFmtId="164" fontId="8" fillId="4" borderId="0" xfId="3" applyNumberFormat="1" applyFont="1" applyFill="1" applyBorder="1" applyAlignment="1">
      <alignment horizontal="right" vertical="top"/>
    </xf>
    <xf numFmtId="165" fontId="8" fillId="0" borderId="0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vertical="top" wrapText="1"/>
    </xf>
    <xf numFmtId="164" fontId="8" fillId="0" borderId="0" xfId="3" applyNumberFormat="1" applyFont="1" applyFill="1" applyBorder="1" applyAlignment="1">
      <alignment horizontal="right" vertical="top"/>
    </xf>
    <xf numFmtId="165" fontId="9" fillId="0" borderId="0" xfId="0" applyNumberFormat="1" applyFont="1" applyFill="1" applyBorder="1" applyAlignment="1">
      <alignment horizontal="left" vertical="top" indent="2"/>
    </xf>
    <xf numFmtId="49" fontId="9" fillId="0" borderId="0" xfId="0" applyNumberFormat="1" applyFont="1" applyFill="1" applyBorder="1" applyAlignment="1">
      <alignment horizontal="left" vertical="top" wrapText="1" indent="3"/>
    </xf>
    <xf numFmtId="164" fontId="9" fillId="0" borderId="0" xfId="3" applyNumberFormat="1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left" vertical="top" indent="2"/>
    </xf>
    <xf numFmtId="1" fontId="8" fillId="0" borderId="0" xfId="0" applyNumberFormat="1" applyFont="1" applyFill="1" applyBorder="1" applyAlignment="1">
      <alignment horizontal="left" vertical="top"/>
    </xf>
    <xf numFmtId="1" fontId="8" fillId="4" borderId="0" xfId="0" applyNumberFormat="1" applyFont="1" applyFill="1" applyBorder="1" applyAlignment="1">
      <alignment horizontal="left" vertical="top"/>
    </xf>
    <xf numFmtId="164" fontId="11" fillId="0" borderId="0" xfId="3" applyNumberFormat="1" applyFont="1" applyFill="1" applyBorder="1" applyAlignment="1">
      <alignment horizontal="right" vertical="top"/>
    </xf>
    <xf numFmtId="164" fontId="12" fillId="0" borderId="0" xfId="0" applyNumberFormat="1" applyFont="1" applyFill="1" applyBorder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/>
    </xf>
    <xf numFmtId="164" fontId="9" fillId="0" borderId="0" xfId="3" applyNumberFormat="1" applyFont="1" applyFill="1" applyBorder="1" applyAlignment="1" applyProtection="1">
      <alignment horizontal="right" vertical="top"/>
      <protection locked="0"/>
    </xf>
    <xf numFmtId="164" fontId="12" fillId="0" borderId="0" xfId="0" applyNumberFormat="1" applyFont="1" applyFill="1" applyBorder="1" applyAlignment="1" applyProtection="1">
      <alignment horizontal="right" vertical="top" wrapText="1"/>
      <protection locked="0"/>
    </xf>
    <xf numFmtId="164" fontId="12" fillId="0" borderId="0" xfId="3" applyNumberFormat="1" applyFont="1" applyFill="1" applyBorder="1" applyAlignment="1">
      <alignment horizontal="right" vertical="top" wrapText="1"/>
    </xf>
    <xf numFmtId="164" fontId="8" fillId="5" borderId="0" xfId="3" applyNumberFormat="1" applyFont="1" applyFill="1" applyBorder="1" applyAlignment="1">
      <alignment horizontal="right" vertical="top"/>
    </xf>
    <xf numFmtId="1" fontId="8" fillId="5" borderId="0" xfId="0" applyNumberFormat="1" applyFont="1" applyFill="1" applyBorder="1" applyAlignment="1">
      <alignment horizontal="left" vertical="top"/>
    </xf>
    <xf numFmtId="49" fontId="8" fillId="5" borderId="0" xfId="0" applyNumberFormat="1" applyFont="1" applyFill="1" applyBorder="1" applyAlignment="1">
      <alignment vertical="top" wrapText="1"/>
    </xf>
    <xf numFmtId="164" fontId="10" fillId="0" borderId="0" xfId="1" applyNumberFormat="1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0" fillId="0" borderId="0" xfId="0" applyFill="1"/>
    <xf numFmtId="165" fontId="8" fillId="0" borderId="1" xfId="0" applyNumberFormat="1" applyFont="1" applyFill="1" applyBorder="1" applyAlignment="1">
      <alignment horizontal="left" vertical="top"/>
    </xf>
    <xf numFmtId="49" fontId="8" fillId="0" borderId="1" xfId="0" applyNumberFormat="1" applyFont="1" applyFill="1" applyBorder="1" applyAlignment="1">
      <alignment vertical="top" wrapText="1"/>
    </xf>
    <xf numFmtId="164" fontId="8" fillId="0" borderId="1" xfId="3" applyNumberFormat="1" applyFont="1" applyFill="1" applyBorder="1" applyAlignment="1">
      <alignment horizontal="right" vertical="top"/>
    </xf>
    <xf numFmtId="165" fontId="9" fillId="0" borderId="1" xfId="0" applyNumberFormat="1" applyFont="1" applyFill="1" applyBorder="1" applyAlignment="1">
      <alignment horizontal="left" vertical="top" indent="2"/>
    </xf>
    <xf numFmtId="49" fontId="9" fillId="0" borderId="1" xfId="0" applyNumberFormat="1" applyFont="1" applyFill="1" applyBorder="1" applyAlignment="1">
      <alignment horizontal="left" vertical="top" wrapText="1" indent="3"/>
    </xf>
    <xf numFmtId="164" fontId="9" fillId="0" borderId="1" xfId="3" applyNumberFormat="1" applyFont="1" applyFill="1" applyBorder="1" applyAlignment="1">
      <alignment horizontal="right" vertical="top"/>
    </xf>
    <xf numFmtId="1" fontId="9" fillId="0" borderId="1" xfId="0" applyNumberFormat="1" applyFont="1" applyFill="1" applyBorder="1" applyAlignment="1">
      <alignment horizontal="left" vertical="top" indent="2"/>
    </xf>
    <xf numFmtId="1" fontId="8" fillId="0" borderId="1" xfId="0" applyNumberFormat="1" applyFont="1" applyFill="1" applyBorder="1" applyAlignment="1">
      <alignment horizontal="left" vertical="top"/>
    </xf>
    <xf numFmtId="0" fontId="0" fillId="0" borderId="0" xfId="0" applyBorder="1"/>
    <xf numFmtId="164" fontId="7" fillId="3" borderId="1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4" fontId="12" fillId="0" borderId="1" xfId="3" applyNumberFormat="1" applyFont="1" applyFill="1" applyBorder="1" applyAlignment="1">
      <alignment horizontal="right" vertical="top" wrapText="1"/>
    </xf>
    <xf numFmtId="1" fontId="8" fillId="5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6" fillId="2" borderId="0" xfId="2" applyFont="1" applyFill="1" applyBorder="1" applyAlignment="1">
      <alignment horizontal="left" vertical="top" wrapText="1"/>
    </xf>
    <xf numFmtId="3" fontId="7" fillId="3" borderId="0" xfId="1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center" vertical="center" wrapText="1"/>
    </xf>
    <xf numFmtId="164" fontId="7" fillId="3" borderId="0" xfId="1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1" fontId="8" fillId="4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</cellXfs>
  <cellStyles count="4">
    <cellStyle name="Millares 2 2" xfId="3"/>
    <cellStyle name="Normal" xfId="0" builtinId="0"/>
    <cellStyle name="Normal 11" xfId="1"/>
    <cellStyle name="Normal 2 10" xfId="2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1"/>
  <sheetViews>
    <sheetView showGridLines="0" tabSelected="1" zoomScale="115" zoomScaleNormal="115" zoomScaleSheetLayoutView="85" workbookViewId="0">
      <selection sqref="A1:C1"/>
    </sheetView>
  </sheetViews>
  <sheetFormatPr baseColWidth="10" defaultRowHeight="15" x14ac:dyDescent="0.25"/>
  <cols>
    <col min="1" max="1" width="7.85546875" customWidth="1"/>
    <col min="2" max="2" width="57.28515625" customWidth="1"/>
    <col min="3" max="4" width="20.28515625" customWidth="1"/>
    <col min="5" max="5" width="2.28515625" customWidth="1"/>
    <col min="6" max="6" width="20.28515625" customWidth="1"/>
    <col min="7" max="16384" width="11.42578125" style="37"/>
  </cols>
  <sheetData>
    <row r="1" spans="1:21" ht="61.5" customHeight="1" x14ac:dyDescent="0.25">
      <c r="A1" s="42" t="s">
        <v>0</v>
      </c>
      <c r="B1" s="42"/>
      <c r="C1" s="42"/>
      <c r="D1" s="1" t="s">
        <v>223</v>
      </c>
      <c r="E1" s="2"/>
      <c r="F1" s="1"/>
    </row>
    <row r="2" spans="1:21" ht="46.5" customHeight="1" x14ac:dyDescent="0.3">
      <c r="A2" s="43" t="s">
        <v>248</v>
      </c>
      <c r="B2" s="43"/>
      <c r="C2" s="43"/>
      <c r="D2" s="43"/>
      <c r="E2" s="43"/>
      <c r="F2" s="43"/>
    </row>
    <row r="3" spans="1:21" ht="21.75" customHeight="1" x14ac:dyDescent="0.25">
      <c r="A3" s="44" t="s">
        <v>224</v>
      </c>
      <c r="B3" s="44"/>
      <c r="C3" s="44"/>
      <c r="D3" s="44"/>
      <c r="E3" s="44"/>
      <c r="F3" s="44"/>
    </row>
    <row r="4" spans="1:21" ht="51.75" customHeight="1" x14ac:dyDescent="0.25">
      <c r="A4" s="45" t="s">
        <v>225</v>
      </c>
      <c r="B4" s="45"/>
      <c r="C4" s="45"/>
      <c r="D4" s="45"/>
      <c r="E4" s="45"/>
      <c r="F4" s="45"/>
    </row>
    <row r="5" spans="1:21" ht="19.5" customHeight="1" x14ac:dyDescent="0.25">
      <c r="A5" s="46"/>
      <c r="B5" s="46" t="s">
        <v>251</v>
      </c>
      <c r="C5" s="48" t="s">
        <v>250</v>
      </c>
      <c r="D5" s="50" t="s">
        <v>247</v>
      </c>
      <c r="E5" s="50"/>
      <c r="F5" s="50"/>
    </row>
    <row r="6" spans="1:21" ht="33" customHeight="1" x14ac:dyDescent="0.25">
      <c r="A6" s="47"/>
      <c r="B6" s="47"/>
      <c r="C6" s="49"/>
      <c r="D6" s="38" t="s">
        <v>1</v>
      </c>
      <c r="E6" s="3"/>
      <c r="F6" s="38" t="s">
        <v>2</v>
      </c>
    </row>
    <row r="7" spans="1:21" x14ac:dyDescent="0.25">
      <c r="A7" s="4" t="s">
        <v>3</v>
      </c>
      <c r="B7" s="5"/>
      <c r="C7" s="6">
        <f>+C14+C8+C11</f>
        <v>630332.49900000007</v>
      </c>
      <c r="D7" s="6">
        <f t="shared" ref="D7:F7" si="0">+D14+D8+D11</f>
        <v>292149.35399999999</v>
      </c>
      <c r="E7" s="6"/>
      <c r="F7" s="6">
        <f t="shared" si="0"/>
        <v>116033.961</v>
      </c>
      <c r="R7" s="51"/>
      <c r="S7" s="51"/>
      <c r="T7" s="51"/>
      <c r="U7" s="51"/>
    </row>
    <row r="8" spans="1:21" x14ac:dyDescent="0.25">
      <c r="A8" s="7"/>
      <c r="B8" s="8" t="s">
        <v>4</v>
      </c>
      <c r="C8" s="9">
        <f>+C9+C10</f>
        <v>186000</v>
      </c>
      <c r="D8" s="9">
        <f>+D9+D10</f>
        <v>81000</v>
      </c>
      <c r="E8" s="9"/>
      <c r="F8" s="9">
        <f>+F9+F10</f>
        <v>53000</v>
      </c>
      <c r="R8" s="51"/>
      <c r="S8" s="51"/>
      <c r="T8" s="51"/>
      <c r="U8" s="51"/>
    </row>
    <row r="9" spans="1:21" x14ac:dyDescent="0.25">
      <c r="A9" s="10"/>
      <c r="B9" s="11" t="s">
        <v>5</v>
      </c>
      <c r="C9" s="12">
        <v>186000</v>
      </c>
      <c r="D9" s="12">
        <v>81000</v>
      </c>
      <c r="E9" s="12"/>
      <c r="F9" s="12">
        <v>53000</v>
      </c>
      <c r="R9" s="51"/>
      <c r="S9" s="51"/>
      <c r="T9" s="51"/>
      <c r="U9" s="51"/>
    </row>
    <row r="10" spans="1:21" x14ac:dyDescent="0.25">
      <c r="A10" s="10"/>
      <c r="B10" s="11" t="s">
        <v>6</v>
      </c>
      <c r="C10" s="12">
        <v>0</v>
      </c>
      <c r="D10" s="12">
        <v>0</v>
      </c>
      <c r="E10" s="12"/>
      <c r="F10" s="12">
        <v>0</v>
      </c>
      <c r="R10" s="51"/>
      <c r="S10" s="51"/>
      <c r="T10" s="51"/>
      <c r="U10" s="51"/>
    </row>
    <row r="11" spans="1:21" x14ac:dyDescent="0.25">
      <c r="A11" s="7"/>
      <c r="B11" s="8" t="s">
        <v>7</v>
      </c>
      <c r="C11" s="9">
        <f>+C12+C13</f>
        <v>112421.12699999999</v>
      </c>
      <c r="D11" s="9">
        <f>+D12+D13</f>
        <v>22186.363000000001</v>
      </c>
      <c r="E11" s="9"/>
      <c r="F11" s="9">
        <f>+F12+F13</f>
        <v>22186.363000000001</v>
      </c>
      <c r="R11" s="51"/>
      <c r="S11" s="51"/>
      <c r="T11" s="51"/>
      <c r="U11" s="51"/>
    </row>
    <row r="12" spans="1:21" x14ac:dyDescent="0.25">
      <c r="A12" s="10"/>
      <c r="B12" s="11" t="s">
        <v>5</v>
      </c>
      <c r="C12" s="12">
        <v>112421.12699999999</v>
      </c>
      <c r="D12" s="12">
        <v>22186.363000000001</v>
      </c>
      <c r="E12" s="12"/>
      <c r="F12" s="12">
        <v>22186.363000000001</v>
      </c>
      <c r="R12" s="51"/>
      <c r="S12" s="51"/>
      <c r="T12" s="51"/>
      <c r="U12" s="51"/>
    </row>
    <row r="13" spans="1:21" x14ac:dyDescent="0.25">
      <c r="A13" s="10"/>
      <c r="B13" s="11" t="s">
        <v>6</v>
      </c>
      <c r="C13" s="12">
        <v>0</v>
      </c>
      <c r="D13" s="12">
        <v>0</v>
      </c>
      <c r="E13" s="12"/>
      <c r="F13" s="12">
        <v>0</v>
      </c>
      <c r="R13" s="51"/>
      <c r="S13" s="51"/>
      <c r="T13" s="51"/>
      <c r="U13" s="51"/>
    </row>
    <row r="14" spans="1:21" x14ac:dyDescent="0.25">
      <c r="A14" s="7"/>
      <c r="B14" s="8" t="s">
        <v>8</v>
      </c>
      <c r="C14" s="9">
        <f>+C15+C16</f>
        <v>331911.37200000003</v>
      </c>
      <c r="D14" s="9">
        <f>+D15+D16</f>
        <v>188962.99099999998</v>
      </c>
      <c r="E14" s="9"/>
      <c r="F14" s="9">
        <f>+F15+F16</f>
        <v>40847.597999999998</v>
      </c>
      <c r="R14" s="51"/>
      <c r="S14" s="51"/>
      <c r="T14" s="51"/>
      <c r="U14" s="51"/>
    </row>
    <row r="15" spans="1:21" x14ac:dyDescent="0.25">
      <c r="A15" s="10"/>
      <c r="B15" s="11" t="s">
        <v>5</v>
      </c>
      <c r="C15" s="12">
        <v>60901.021000000001</v>
      </c>
      <c r="D15" s="12">
        <v>24324.905999999999</v>
      </c>
      <c r="E15" s="12"/>
      <c r="F15" s="12">
        <v>11319.117</v>
      </c>
      <c r="R15" s="51"/>
      <c r="S15" s="51"/>
      <c r="T15" s="51"/>
      <c r="U15" s="51"/>
    </row>
    <row r="16" spans="1:21" x14ac:dyDescent="0.25">
      <c r="A16" s="10"/>
      <c r="B16" s="11" t="s">
        <v>6</v>
      </c>
      <c r="C16" s="12">
        <v>271010.35100000002</v>
      </c>
      <c r="D16" s="12">
        <v>164638.08499999999</v>
      </c>
      <c r="E16" s="12"/>
      <c r="F16" s="12">
        <v>29528.481</v>
      </c>
      <c r="R16" s="51"/>
      <c r="S16" s="51"/>
      <c r="T16" s="51"/>
      <c r="U16" s="51"/>
    </row>
    <row r="17" spans="1:21" x14ac:dyDescent="0.25">
      <c r="A17" s="4" t="s">
        <v>9</v>
      </c>
      <c r="B17" s="5"/>
      <c r="C17" s="6">
        <f>+C19+C20</f>
        <v>228504.26745999997</v>
      </c>
      <c r="D17" s="6">
        <f t="shared" ref="D17:F17" si="1">+D19+D20</f>
        <v>11093.268</v>
      </c>
      <c r="E17" s="6"/>
      <c r="F17" s="6">
        <f t="shared" si="1"/>
        <v>11090.34477</v>
      </c>
      <c r="R17" s="51"/>
      <c r="S17" s="51"/>
      <c r="T17" s="51"/>
      <c r="U17" s="51"/>
    </row>
    <row r="18" spans="1:21" x14ac:dyDescent="0.25">
      <c r="A18" s="7"/>
      <c r="B18" s="8" t="s">
        <v>15</v>
      </c>
      <c r="C18" s="9">
        <f>+C19+C20</f>
        <v>228504.26745999997</v>
      </c>
      <c r="D18" s="9">
        <f>+D19+D20</f>
        <v>11093.268</v>
      </c>
      <c r="E18" s="9"/>
      <c r="F18" s="9">
        <f>+F19+F20</f>
        <v>11090.34477</v>
      </c>
      <c r="R18" s="51"/>
      <c r="S18" s="51"/>
      <c r="T18" s="51"/>
      <c r="U18" s="51"/>
    </row>
    <row r="19" spans="1:21" x14ac:dyDescent="0.25">
      <c r="A19" s="10"/>
      <c r="B19" s="11" t="s">
        <v>5</v>
      </c>
      <c r="C19" s="12">
        <v>228504.26745999997</v>
      </c>
      <c r="D19" s="12">
        <v>11093.268</v>
      </c>
      <c r="E19" s="12"/>
      <c r="F19" s="12">
        <v>11090.34477</v>
      </c>
      <c r="R19" s="51"/>
      <c r="S19" s="51"/>
      <c r="T19" s="51"/>
      <c r="U19" s="51"/>
    </row>
    <row r="20" spans="1:21" x14ac:dyDescent="0.25">
      <c r="A20" s="10"/>
      <c r="B20" s="11" t="s">
        <v>6</v>
      </c>
      <c r="C20" s="12">
        <v>0</v>
      </c>
      <c r="D20" s="12">
        <v>0</v>
      </c>
      <c r="E20" s="12"/>
      <c r="F20" s="12">
        <v>0</v>
      </c>
      <c r="R20" s="51"/>
      <c r="S20" s="51"/>
      <c r="T20" s="51"/>
      <c r="U20" s="51"/>
    </row>
    <row r="21" spans="1:21" x14ac:dyDescent="0.25">
      <c r="A21" s="4" t="s">
        <v>10</v>
      </c>
      <c r="B21" s="5"/>
      <c r="C21" s="6">
        <f>+C28+C25+C22</f>
        <v>1378015.5630000001</v>
      </c>
      <c r="D21" s="6">
        <f t="shared" ref="D21:F21" si="2">+D28+D25+D22</f>
        <v>207142.99225999997</v>
      </c>
      <c r="E21" s="6"/>
      <c r="F21" s="6">
        <f t="shared" si="2"/>
        <v>133493.16072000001</v>
      </c>
      <c r="R21" s="51"/>
      <c r="S21" s="51"/>
      <c r="T21" s="51"/>
      <c r="U21" s="51"/>
    </row>
    <row r="22" spans="1:21" x14ac:dyDescent="0.25">
      <c r="A22" s="7"/>
      <c r="B22" s="8" t="s">
        <v>11</v>
      </c>
      <c r="C22" s="9">
        <f>+C23+C24</f>
        <v>18287.216</v>
      </c>
      <c r="D22" s="9">
        <f>+D23+D24</f>
        <v>3585.9470000000001</v>
      </c>
      <c r="E22" s="9"/>
      <c r="F22" s="9">
        <f>+F23+F24</f>
        <v>2607.8849999999998</v>
      </c>
      <c r="R22" s="51"/>
      <c r="S22" s="51"/>
      <c r="T22" s="51"/>
      <c r="U22" s="51"/>
    </row>
    <row r="23" spans="1:21" x14ac:dyDescent="0.25">
      <c r="A23" s="10"/>
      <c r="B23" s="11" t="s">
        <v>5</v>
      </c>
      <c r="C23" s="12">
        <v>1860.454</v>
      </c>
      <c r="D23" s="12">
        <v>1017.828</v>
      </c>
      <c r="E23" s="12"/>
      <c r="F23" s="12">
        <v>1007.611</v>
      </c>
      <c r="R23" s="51"/>
      <c r="S23" s="51"/>
      <c r="T23" s="51"/>
      <c r="U23" s="51"/>
    </row>
    <row r="24" spans="1:21" x14ac:dyDescent="0.25">
      <c r="A24" s="10"/>
      <c r="B24" s="11" t="s">
        <v>6</v>
      </c>
      <c r="C24" s="12">
        <v>16426.761999999999</v>
      </c>
      <c r="D24" s="12">
        <v>2568.1190000000001</v>
      </c>
      <c r="E24" s="12"/>
      <c r="F24" s="12">
        <v>1600.2739999999999</v>
      </c>
      <c r="R24" s="51"/>
      <c r="S24" s="51"/>
      <c r="T24" s="51"/>
      <c r="U24" s="51"/>
    </row>
    <row r="25" spans="1:21" x14ac:dyDescent="0.25">
      <c r="A25" s="7"/>
      <c r="B25" s="8" t="s">
        <v>12</v>
      </c>
      <c r="C25" s="9">
        <f>+C26+C27</f>
        <v>1302656.365</v>
      </c>
      <c r="D25" s="9">
        <f>+D26+D27</f>
        <v>189119.742</v>
      </c>
      <c r="E25" s="9"/>
      <c r="F25" s="9">
        <f>+F26+F27</f>
        <v>117818.111</v>
      </c>
      <c r="R25" s="51"/>
      <c r="S25" s="51"/>
      <c r="T25" s="51"/>
      <c r="U25" s="51"/>
    </row>
    <row r="26" spans="1:21" x14ac:dyDescent="0.25">
      <c r="A26" s="10"/>
      <c r="B26" s="11" t="s">
        <v>5</v>
      </c>
      <c r="C26" s="12">
        <v>1122584.926</v>
      </c>
      <c r="D26" s="12">
        <v>189119.742</v>
      </c>
      <c r="E26" s="12"/>
      <c r="F26" s="12">
        <v>117818.111</v>
      </c>
      <c r="R26" s="51"/>
      <c r="S26" s="51"/>
      <c r="T26" s="51"/>
      <c r="U26" s="51"/>
    </row>
    <row r="27" spans="1:21" x14ac:dyDescent="0.25">
      <c r="A27" s="10"/>
      <c r="B27" s="11" t="s">
        <v>6</v>
      </c>
      <c r="C27" s="12">
        <v>180071.43900000001</v>
      </c>
      <c r="D27" s="12">
        <v>0</v>
      </c>
      <c r="E27" s="12"/>
      <c r="F27" s="12">
        <v>0</v>
      </c>
      <c r="R27" s="51"/>
      <c r="S27" s="51"/>
      <c r="T27" s="51"/>
      <c r="U27" s="51"/>
    </row>
    <row r="28" spans="1:21" x14ac:dyDescent="0.25">
      <c r="A28" s="7"/>
      <c r="B28" s="8" t="s">
        <v>13</v>
      </c>
      <c r="C28" s="9">
        <f>+C29+C30</f>
        <v>57071.982000000004</v>
      </c>
      <c r="D28" s="9">
        <f>+D29+D30</f>
        <v>14437.303260000001</v>
      </c>
      <c r="E28" s="9"/>
      <c r="F28" s="9">
        <f>+F29+F30</f>
        <v>13067.164720000001</v>
      </c>
      <c r="R28" s="51"/>
      <c r="S28" s="51"/>
      <c r="T28" s="51"/>
      <c r="U28" s="51"/>
    </row>
    <row r="29" spans="1:21" x14ac:dyDescent="0.25">
      <c r="A29" s="10"/>
      <c r="B29" s="11" t="s">
        <v>5</v>
      </c>
      <c r="C29" s="12">
        <v>57071.982000000004</v>
      </c>
      <c r="D29" s="12">
        <v>14437.303260000001</v>
      </c>
      <c r="E29" s="12"/>
      <c r="F29" s="12">
        <v>13067.164720000001</v>
      </c>
      <c r="R29" s="51"/>
      <c r="S29" s="51"/>
      <c r="T29" s="51"/>
      <c r="U29" s="51"/>
    </row>
    <row r="30" spans="1:21" x14ac:dyDescent="0.25">
      <c r="A30" s="10"/>
      <c r="B30" s="11" t="s">
        <v>6</v>
      </c>
      <c r="C30" s="12">
        <v>0</v>
      </c>
      <c r="D30" s="12">
        <v>0</v>
      </c>
      <c r="E30" s="12"/>
      <c r="F30" s="12">
        <v>0</v>
      </c>
      <c r="R30" s="51"/>
      <c r="S30" s="51"/>
      <c r="T30" s="51"/>
      <c r="U30" s="51"/>
    </row>
    <row r="31" spans="1:21" x14ac:dyDescent="0.25">
      <c r="A31" s="4" t="s">
        <v>14</v>
      </c>
      <c r="B31" s="5"/>
      <c r="C31" s="6">
        <f>+C32+C35+C38+C41</f>
        <v>13996991.799999999</v>
      </c>
      <c r="D31" s="6">
        <f t="shared" ref="D31:F31" si="3">+D32+D35+D38+D41</f>
        <v>3923069.8045999995</v>
      </c>
      <c r="E31" s="6"/>
      <c r="F31" s="6">
        <f t="shared" si="3"/>
        <v>3828839.1845500004</v>
      </c>
      <c r="R31" s="51"/>
      <c r="S31" s="51"/>
      <c r="T31" s="51"/>
      <c r="U31" s="51"/>
    </row>
    <row r="32" spans="1:21" x14ac:dyDescent="0.25">
      <c r="A32" s="7"/>
      <c r="B32" s="8" t="s">
        <v>15</v>
      </c>
      <c r="C32" s="9">
        <f>+C33+C34</f>
        <v>13976407.6</v>
      </c>
      <c r="D32" s="9">
        <f>+D33+D34</f>
        <v>3920139.7161099999</v>
      </c>
      <c r="E32" s="9"/>
      <c r="F32" s="9">
        <f>+F33+F34</f>
        <v>3826490.0180600006</v>
      </c>
      <c r="R32" s="51"/>
      <c r="S32" s="51"/>
      <c r="T32" s="51"/>
      <c r="U32" s="51"/>
    </row>
    <row r="33" spans="1:21" x14ac:dyDescent="0.25">
      <c r="A33" s="10"/>
      <c r="B33" s="11" t="s">
        <v>5</v>
      </c>
      <c r="C33" s="12">
        <v>13976407.6</v>
      </c>
      <c r="D33" s="12">
        <v>3920139.7161099999</v>
      </c>
      <c r="E33" s="12"/>
      <c r="F33" s="12">
        <v>3826490.0180600006</v>
      </c>
      <c r="R33" s="51"/>
      <c r="S33" s="51"/>
      <c r="T33" s="51"/>
      <c r="U33" s="51"/>
    </row>
    <row r="34" spans="1:21" x14ac:dyDescent="0.25">
      <c r="A34" s="10"/>
      <c r="B34" s="11" t="s">
        <v>6</v>
      </c>
      <c r="C34" s="12">
        <v>0</v>
      </c>
      <c r="D34" s="12">
        <v>0</v>
      </c>
      <c r="E34" s="12"/>
      <c r="F34" s="12">
        <v>0</v>
      </c>
      <c r="R34" s="51"/>
      <c r="S34" s="51"/>
      <c r="T34" s="51"/>
      <c r="U34" s="51"/>
    </row>
    <row r="35" spans="1:21" x14ac:dyDescent="0.25">
      <c r="A35" s="7"/>
      <c r="B35" s="8" t="s">
        <v>16</v>
      </c>
      <c r="C35" s="9">
        <f>+C36+C37</f>
        <v>3866.2</v>
      </c>
      <c r="D35" s="9">
        <f>+D36+D37</f>
        <v>665.51337000000001</v>
      </c>
      <c r="E35" s="9"/>
      <c r="F35" s="9">
        <f>+F36+F37</f>
        <v>665.51337000000001</v>
      </c>
      <c r="R35" s="51"/>
      <c r="S35" s="51"/>
      <c r="T35" s="51"/>
      <c r="U35" s="51"/>
    </row>
    <row r="36" spans="1:21" x14ac:dyDescent="0.25">
      <c r="A36" s="10"/>
      <c r="B36" s="11" t="s">
        <v>5</v>
      </c>
      <c r="C36" s="12">
        <v>3866.2</v>
      </c>
      <c r="D36" s="12">
        <v>665.51337000000001</v>
      </c>
      <c r="E36" s="12"/>
      <c r="F36" s="12">
        <v>665.51337000000001</v>
      </c>
      <c r="R36" s="51"/>
      <c r="S36" s="51"/>
      <c r="T36" s="51"/>
      <c r="U36" s="51"/>
    </row>
    <row r="37" spans="1:21" x14ac:dyDescent="0.25">
      <c r="A37" s="10"/>
      <c r="B37" s="11" t="s">
        <v>6</v>
      </c>
      <c r="C37" s="12">
        <v>0</v>
      </c>
      <c r="D37" s="12">
        <v>0</v>
      </c>
      <c r="E37" s="12"/>
      <c r="F37" s="12">
        <v>0</v>
      </c>
      <c r="R37" s="51"/>
      <c r="S37" s="51"/>
      <c r="T37" s="51"/>
      <c r="U37" s="51"/>
    </row>
    <row r="38" spans="1:21" x14ac:dyDescent="0.25">
      <c r="A38" s="7"/>
      <c r="B38" s="8" t="s">
        <v>17</v>
      </c>
      <c r="C38" s="9">
        <f>+C39+C40</f>
        <v>11083.7</v>
      </c>
      <c r="D38" s="9">
        <f>+D39+D40</f>
        <v>856.63311999999985</v>
      </c>
      <c r="E38" s="9"/>
      <c r="F38" s="9">
        <f>+F39+F40</f>
        <v>856.63311999999985</v>
      </c>
      <c r="R38" s="51"/>
      <c r="S38" s="51"/>
      <c r="T38" s="51"/>
      <c r="U38" s="51"/>
    </row>
    <row r="39" spans="1:21" x14ac:dyDescent="0.25">
      <c r="A39" s="10"/>
      <c r="B39" s="11" t="s">
        <v>5</v>
      </c>
      <c r="C39" s="12">
        <v>11083.7</v>
      </c>
      <c r="D39" s="12">
        <v>856.63311999999985</v>
      </c>
      <c r="E39" s="12"/>
      <c r="F39" s="12">
        <v>856.63311999999985</v>
      </c>
      <c r="R39" s="51"/>
      <c r="S39" s="51"/>
      <c r="T39" s="51"/>
      <c r="U39" s="51"/>
    </row>
    <row r="40" spans="1:21" x14ac:dyDescent="0.25">
      <c r="A40" s="10"/>
      <c r="B40" s="11" t="s">
        <v>6</v>
      </c>
      <c r="C40" s="12">
        <v>0</v>
      </c>
      <c r="D40" s="12">
        <v>0</v>
      </c>
      <c r="E40" s="12"/>
      <c r="F40" s="12">
        <v>0</v>
      </c>
      <c r="R40" s="51"/>
      <c r="S40" s="51"/>
      <c r="T40" s="51"/>
      <c r="U40" s="51"/>
    </row>
    <row r="41" spans="1:21" x14ac:dyDescent="0.25">
      <c r="A41" s="7"/>
      <c r="B41" s="8" t="s">
        <v>18</v>
      </c>
      <c r="C41" s="9">
        <f>+C42+C43</f>
        <v>5634.3</v>
      </c>
      <c r="D41" s="9">
        <f>+D42+D43</f>
        <v>1407.942</v>
      </c>
      <c r="E41" s="9"/>
      <c r="F41" s="9">
        <f>+F42+F43</f>
        <v>827.02</v>
      </c>
      <c r="R41" s="51"/>
      <c r="S41" s="51"/>
      <c r="T41" s="51"/>
      <c r="U41" s="51"/>
    </row>
    <row r="42" spans="1:21" x14ac:dyDescent="0.25">
      <c r="A42" s="10"/>
      <c r="B42" s="11" t="s">
        <v>5</v>
      </c>
      <c r="C42" s="12">
        <v>5634.3</v>
      </c>
      <c r="D42" s="12">
        <v>1407.942</v>
      </c>
      <c r="E42" s="12"/>
      <c r="F42" s="12">
        <v>827.02</v>
      </c>
      <c r="R42" s="51"/>
      <c r="S42" s="51"/>
      <c r="T42" s="51"/>
      <c r="U42" s="51"/>
    </row>
    <row r="43" spans="1:21" x14ac:dyDescent="0.25">
      <c r="A43" s="10"/>
      <c r="B43" s="11" t="s">
        <v>6</v>
      </c>
      <c r="C43" s="12">
        <v>0</v>
      </c>
      <c r="D43" s="12">
        <v>0</v>
      </c>
      <c r="E43" s="12"/>
      <c r="F43" s="12">
        <v>0</v>
      </c>
      <c r="R43" s="51"/>
      <c r="S43" s="51"/>
      <c r="T43" s="51"/>
      <c r="U43" s="51"/>
    </row>
    <row r="44" spans="1:21" x14ac:dyDescent="0.25">
      <c r="A44" s="4" t="s">
        <v>19</v>
      </c>
      <c r="B44" s="5"/>
      <c r="C44" s="6">
        <f>+C45</f>
        <v>1358336.3341402169</v>
      </c>
      <c r="D44" s="6">
        <f t="shared" ref="D44:F44" si="4">+D45</f>
        <v>302784.00656731572</v>
      </c>
      <c r="E44" s="6"/>
      <c r="F44" s="6">
        <f t="shared" si="4"/>
        <v>302784.00656731572</v>
      </c>
      <c r="R44" s="51"/>
      <c r="S44" s="51"/>
      <c r="T44" s="51"/>
      <c r="U44" s="51"/>
    </row>
    <row r="45" spans="1:21" x14ac:dyDescent="0.25">
      <c r="A45" s="7"/>
      <c r="B45" s="8" t="s">
        <v>15</v>
      </c>
      <c r="C45" s="9">
        <f>+C46+C47</f>
        <v>1358336.3341402169</v>
      </c>
      <c r="D45" s="9">
        <f>+D46+D47</f>
        <v>302784.00656731572</v>
      </c>
      <c r="E45" s="9"/>
      <c r="F45" s="9">
        <f>+F46+F47</f>
        <v>302784.00656731572</v>
      </c>
      <c r="R45" s="51"/>
      <c r="S45" s="51"/>
      <c r="T45" s="51"/>
      <c r="U45" s="51"/>
    </row>
    <row r="46" spans="1:21" x14ac:dyDescent="0.25">
      <c r="A46" s="10"/>
      <c r="B46" s="11" t="s">
        <v>5</v>
      </c>
      <c r="C46" s="12">
        <v>1278636.3341402169</v>
      </c>
      <c r="D46" s="12">
        <v>279586.50831731572</v>
      </c>
      <c r="E46" s="12"/>
      <c r="F46" s="12">
        <v>279586.50831731572</v>
      </c>
      <c r="R46" s="51"/>
      <c r="S46" s="51"/>
      <c r="T46" s="51"/>
      <c r="U46" s="51"/>
    </row>
    <row r="47" spans="1:21" x14ac:dyDescent="0.25">
      <c r="A47" s="10"/>
      <c r="B47" s="11" t="s">
        <v>6</v>
      </c>
      <c r="C47" s="12">
        <v>79700</v>
      </c>
      <c r="D47" s="12">
        <v>23197.498250000001</v>
      </c>
      <c r="E47" s="12"/>
      <c r="F47" s="12">
        <v>23197.498250000001</v>
      </c>
      <c r="R47" s="51"/>
      <c r="S47" s="51"/>
      <c r="T47" s="51"/>
      <c r="U47" s="51"/>
    </row>
    <row r="48" spans="1:21" x14ac:dyDescent="0.25">
      <c r="A48" s="4" t="s">
        <v>20</v>
      </c>
      <c r="B48" s="5"/>
      <c r="C48" s="6">
        <f>+C49+C52+C55+C58+C61+C64+C67+C70+C73+C76+C79+C82+C85+C88+C91+C94+C97+C100+C103+C106+C109+C112</f>
        <v>8835153.6360133793</v>
      </c>
      <c r="D48" s="6">
        <f t="shared" ref="D48:F48" si="5">+D49+D52+D55+D58+D61+D64+D67+D70+D73+D76+D79+D82+D85+D88+D91+D94+D97+D100+D103+D106+D109+D112</f>
        <v>2341531.5799533669</v>
      </c>
      <c r="E48" s="6"/>
      <c r="F48" s="6">
        <f t="shared" si="5"/>
        <v>917524.09910240828</v>
      </c>
      <c r="R48" s="51"/>
      <c r="S48" s="51"/>
      <c r="T48" s="51"/>
      <c r="U48" s="51"/>
    </row>
    <row r="49" spans="1:21" x14ac:dyDescent="0.25">
      <c r="A49" s="7"/>
      <c r="B49" s="8" t="s">
        <v>15</v>
      </c>
      <c r="C49" s="9">
        <f>+C50+C51</f>
        <v>2046245.2</v>
      </c>
      <c r="D49" s="9">
        <f>+D50+D51</f>
        <v>61313.004200000003</v>
      </c>
      <c r="E49" s="9"/>
      <c r="F49" s="9">
        <f>+F50+F51</f>
        <v>61218.177050000013</v>
      </c>
      <c r="R49" s="51"/>
      <c r="S49" s="51"/>
      <c r="T49" s="51"/>
      <c r="U49" s="51"/>
    </row>
    <row r="50" spans="1:21" x14ac:dyDescent="0.25">
      <c r="A50" s="10"/>
      <c r="B50" s="11" t="s">
        <v>5</v>
      </c>
      <c r="C50" s="12">
        <v>2046245.2</v>
      </c>
      <c r="D50" s="12">
        <v>61313.004200000003</v>
      </c>
      <c r="E50" s="12"/>
      <c r="F50" s="12">
        <v>61218.177050000013</v>
      </c>
      <c r="R50" s="51"/>
      <c r="S50" s="51"/>
      <c r="T50" s="51"/>
      <c r="U50" s="51"/>
    </row>
    <row r="51" spans="1:21" x14ac:dyDescent="0.25">
      <c r="A51" s="10"/>
      <c r="B51" s="11" t="s">
        <v>6</v>
      </c>
      <c r="C51" s="12">
        <v>0</v>
      </c>
      <c r="D51" s="12">
        <v>0</v>
      </c>
      <c r="E51" s="12"/>
      <c r="F51" s="12">
        <v>0</v>
      </c>
      <c r="R51" s="51"/>
      <c r="S51" s="51"/>
      <c r="T51" s="51"/>
      <c r="U51" s="51"/>
    </row>
    <row r="52" spans="1:21" x14ac:dyDescent="0.25">
      <c r="A52" s="7"/>
      <c r="B52" s="8" t="s">
        <v>21</v>
      </c>
      <c r="C52" s="9">
        <f>+C53+C54</f>
        <v>393845.37533999997</v>
      </c>
      <c r="D52" s="9">
        <f>+D53+D54</f>
        <v>114340.92020000001</v>
      </c>
      <c r="E52" s="9"/>
      <c r="F52" s="9">
        <f>+F53+F54</f>
        <v>110593.07182</v>
      </c>
      <c r="R52" s="51"/>
      <c r="S52" s="51"/>
      <c r="T52" s="51"/>
      <c r="U52" s="51"/>
    </row>
    <row r="53" spans="1:21" x14ac:dyDescent="0.25">
      <c r="A53" s="10"/>
      <c r="B53" s="11" t="s">
        <v>5</v>
      </c>
      <c r="C53" s="12">
        <v>393845.37533999997</v>
      </c>
      <c r="D53" s="12">
        <v>114340.92020000001</v>
      </c>
      <c r="E53" s="12"/>
      <c r="F53" s="12">
        <v>110593.07182</v>
      </c>
      <c r="R53" s="51"/>
      <c r="S53" s="51"/>
      <c r="T53" s="51"/>
      <c r="U53" s="51"/>
    </row>
    <row r="54" spans="1:21" x14ac:dyDescent="0.25">
      <c r="A54" s="10"/>
      <c r="B54" s="11" t="s">
        <v>6</v>
      </c>
      <c r="C54" s="12">
        <v>0</v>
      </c>
      <c r="D54" s="12">
        <v>0</v>
      </c>
      <c r="E54" s="12"/>
      <c r="F54" s="12">
        <v>0</v>
      </c>
      <c r="R54" s="51"/>
      <c r="S54" s="51"/>
      <c r="T54" s="51"/>
      <c r="U54" s="51"/>
    </row>
    <row r="55" spans="1:21" x14ac:dyDescent="0.25">
      <c r="A55" s="7"/>
      <c r="B55" s="8" t="s">
        <v>22</v>
      </c>
      <c r="C55" s="9">
        <f>+C56+C57</f>
        <v>110895.376</v>
      </c>
      <c r="D55" s="9">
        <f>+D56+D57</f>
        <v>32985.932000000001</v>
      </c>
      <c r="E55" s="9"/>
      <c r="F55" s="9">
        <f>+F56+F57</f>
        <v>2323.9859999999999</v>
      </c>
      <c r="R55" s="51"/>
      <c r="S55" s="51"/>
      <c r="T55" s="51"/>
      <c r="U55" s="51"/>
    </row>
    <row r="56" spans="1:21" x14ac:dyDescent="0.25">
      <c r="A56" s="10"/>
      <c r="B56" s="11" t="s">
        <v>5</v>
      </c>
      <c r="C56" s="12">
        <v>110895.376</v>
      </c>
      <c r="D56" s="12">
        <v>32985.932000000001</v>
      </c>
      <c r="E56" s="12"/>
      <c r="F56" s="12">
        <v>2323.9859999999999</v>
      </c>
      <c r="R56" s="51"/>
      <c r="S56" s="51"/>
      <c r="T56" s="51"/>
      <c r="U56" s="51"/>
    </row>
    <row r="57" spans="1:21" x14ac:dyDescent="0.25">
      <c r="A57" s="32"/>
      <c r="B57" s="33" t="s">
        <v>6</v>
      </c>
      <c r="C57" s="34">
        <v>0</v>
      </c>
      <c r="D57" s="34">
        <v>0</v>
      </c>
      <c r="E57" s="34"/>
      <c r="F57" s="34">
        <v>0</v>
      </c>
      <c r="R57" s="51"/>
      <c r="S57" s="51"/>
      <c r="T57" s="51"/>
      <c r="U57" s="51"/>
    </row>
    <row r="58" spans="1:21" x14ac:dyDescent="0.25">
      <c r="A58" s="7"/>
      <c r="B58" s="8" t="s">
        <v>23</v>
      </c>
      <c r="C58" s="9">
        <f>+C59+C60</f>
        <v>35843.267740000003</v>
      </c>
      <c r="D58" s="9">
        <f>+D59+D60</f>
        <v>8638.6270299999996</v>
      </c>
      <c r="E58" s="9"/>
      <c r="F58" s="9">
        <f>+F59+F60</f>
        <v>728.08593000000008</v>
      </c>
      <c r="R58" s="51"/>
      <c r="S58" s="51"/>
      <c r="T58" s="51"/>
      <c r="U58" s="51"/>
    </row>
    <row r="59" spans="1:21" x14ac:dyDescent="0.25">
      <c r="A59" s="10"/>
      <c r="B59" s="11" t="s">
        <v>5</v>
      </c>
      <c r="C59" s="12">
        <v>35843.267740000003</v>
      </c>
      <c r="D59" s="12">
        <v>8638.6270299999996</v>
      </c>
      <c r="E59" s="12"/>
      <c r="F59" s="12">
        <v>728.08593000000008</v>
      </c>
      <c r="R59" s="51"/>
      <c r="S59" s="51"/>
      <c r="T59" s="51"/>
      <c r="U59" s="51"/>
    </row>
    <row r="60" spans="1:21" x14ac:dyDescent="0.25">
      <c r="A60" s="10"/>
      <c r="B60" s="11" t="s">
        <v>6</v>
      </c>
      <c r="C60" s="12">
        <v>0</v>
      </c>
      <c r="D60" s="12">
        <v>0</v>
      </c>
      <c r="E60" s="12"/>
      <c r="F60" s="12">
        <v>0</v>
      </c>
      <c r="R60" s="51"/>
      <c r="S60" s="51"/>
      <c r="T60" s="51"/>
      <c r="U60" s="51"/>
    </row>
    <row r="61" spans="1:21" x14ac:dyDescent="0.25">
      <c r="A61" s="7"/>
      <c r="B61" s="8" t="s">
        <v>24</v>
      </c>
      <c r="C61" s="9">
        <f>+C62+C63</f>
        <v>860299.49100000004</v>
      </c>
      <c r="D61" s="9">
        <f>+D62+D63</f>
        <v>163317.45699999999</v>
      </c>
      <c r="E61" s="9"/>
      <c r="F61" s="9">
        <f>+F62+F63</f>
        <v>97603.020999999993</v>
      </c>
      <c r="R61" s="51"/>
      <c r="S61" s="51"/>
      <c r="T61" s="51"/>
      <c r="U61" s="51"/>
    </row>
    <row r="62" spans="1:21" x14ac:dyDescent="0.25">
      <c r="A62" s="10"/>
      <c r="B62" s="11" t="s">
        <v>5</v>
      </c>
      <c r="C62" s="12">
        <v>860299.49100000004</v>
      </c>
      <c r="D62" s="12">
        <v>163317.45699999999</v>
      </c>
      <c r="E62" s="12"/>
      <c r="F62" s="12">
        <v>97603.020999999993</v>
      </c>
      <c r="R62" s="51"/>
      <c r="S62" s="51"/>
      <c r="T62" s="51"/>
      <c r="U62" s="51"/>
    </row>
    <row r="63" spans="1:21" x14ac:dyDescent="0.25">
      <c r="A63" s="10"/>
      <c r="B63" s="11" t="s">
        <v>6</v>
      </c>
      <c r="C63" s="12">
        <v>0</v>
      </c>
      <c r="D63" s="12">
        <v>0</v>
      </c>
      <c r="E63" s="12"/>
      <c r="F63" s="12">
        <v>0</v>
      </c>
      <c r="R63" s="51"/>
      <c r="S63" s="51"/>
      <c r="T63" s="51"/>
      <c r="U63" s="51"/>
    </row>
    <row r="64" spans="1:21" x14ac:dyDescent="0.25">
      <c r="A64" s="7"/>
      <c r="B64" s="8" t="s">
        <v>28</v>
      </c>
      <c r="C64" s="9">
        <f>+C65+C66</f>
        <v>102079.79853399999</v>
      </c>
      <c r="D64" s="9">
        <f>+D65+D66</f>
        <v>30466.99192</v>
      </c>
      <c r="E64" s="9"/>
      <c r="F64" s="9">
        <f>+F65+F66</f>
        <v>26384.827639999996</v>
      </c>
      <c r="R64" s="51"/>
      <c r="S64" s="51"/>
      <c r="T64" s="51"/>
      <c r="U64" s="51"/>
    </row>
    <row r="65" spans="1:21" x14ac:dyDescent="0.25">
      <c r="A65" s="10"/>
      <c r="B65" s="11" t="s">
        <v>5</v>
      </c>
      <c r="C65" s="12">
        <v>69922.53770999999</v>
      </c>
      <c r="D65" s="12">
        <v>18061.321919999998</v>
      </c>
      <c r="E65" s="12"/>
      <c r="F65" s="12">
        <v>18061.321919999998</v>
      </c>
      <c r="R65" s="51"/>
      <c r="S65" s="51"/>
      <c r="T65" s="51"/>
      <c r="U65" s="51"/>
    </row>
    <row r="66" spans="1:21" x14ac:dyDescent="0.25">
      <c r="A66" s="10"/>
      <c r="B66" s="11" t="s">
        <v>6</v>
      </c>
      <c r="C66" s="12">
        <v>32157.260824000001</v>
      </c>
      <c r="D66" s="12">
        <v>12405.67</v>
      </c>
      <c r="E66" s="12"/>
      <c r="F66" s="12">
        <v>8323.5057199999992</v>
      </c>
      <c r="R66" s="51"/>
      <c r="S66" s="51"/>
      <c r="T66" s="51"/>
      <c r="U66" s="51"/>
    </row>
    <row r="67" spans="1:21" ht="25.5" x14ac:dyDescent="0.25">
      <c r="A67" s="7"/>
      <c r="B67" s="8" t="s">
        <v>29</v>
      </c>
      <c r="C67" s="9">
        <f>+C68+C69</f>
        <v>50166.69</v>
      </c>
      <c r="D67" s="9">
        <f>+D68+D69</f>
        <v>7439.0450000000001</v>
      </c>
      <c r="E67" s="9"/>
      <c r="F67" s="9">
        <f>+F68+F69</f>
        <v>5100.58</v>
      </c>
      <c r="R67" s="51"/>
      <c r="S67" s="51"/>
      <c r="T67" s="51"/>
      <c r="U67" s="51"/>
    </row>
    <row r="68" spans="1:21" x14ac:dyDescent="0.25">
      <c r="A68" s="10"/>
      <c r="B68" s="11" t="s">
        <v>5</v>
      </c>
      <c r="C68" s="12">
        <v>50166.69</v>
      </c>
      <c r="D68" s="12">
        <v>7439.0450000000001</v>
      </c>
      <c r="E68" s="12"/>
      <c r="F68" s="12">
        <v>5100.58</v>
      </c>
      <c r="R68" s="51"/>
      <c r="S68" s="51"/>
      <c r="T68" s="51"/>
      <c r="U68" s="51"/>
    </row>
    <row r="69" spans="1:21" x14ac:dyDescent="0.25">
      <c r="A69" s="10"/>
      <c r="B69" s="11" t="s">
        <v>6</v>
      </c>
      <c r="C69" s="12">
        <v>0</v>
      </c>
      <c r="D69" s="12">
        <v>0</v>
      </c>
      <c r="E69" s="12"/>
      <c r="F69" s="12">
        <v>0</v>
      </c>
      <c r="R69" s="51"/>
      <c r="S69" s="51"/>
      <c r="T69" s="51"/>
      <c r="U69" s="51"/>
    </row>
    <row r="70" spans="1:21" ht="25.5" x14ac:dyDescent="0.25">
      <c r="A70" s="7"/>
      <c r="B70" s="8" t="s">
        <v>30</v>
      </c>
      <c r="C70" s="9">
        <f>+C71+C72</f>
        <v>359545.5</v>
      </c>
      <c r="D70" s="9">
        <f>+D71+D72</f>
        <v>89886.375</v>
      </c>
      <c r="E70" s="9"/>
      <c r="F70" s="9">
        <f>+F71+F72</f>
        <v>12096.273999999999</v>
      </c>
      <c r="R70" s="51"/>
      <c r="S70" s="51"/>
      <c r="T70" s="51"/>
      <c r="U70" s="51"/>
    </row>
    <row r="71" spans="1:21" x14ac:dyDescent="0.25">
      <c r="A71" s="10"/>
      <c r="B71" s="11" t="s">
        <v>5</v>
      </c>
      <c r="C71" s="12">
        <v>359545.5</v>
      </c>
      <c r="D71" s="12">
        <v>89886.375</v>
      </c>
      <c r="E71" s="12"/>
      <c r="F71" s="12">
        <v>12096.273999999999</v>
      </c>
      <c r="R71" s="51"/>
      <c r="S71" s="51"/>
      <c r="T71" s="51"/>
      <c r="U71" s="51"/>
    </row>
    <row r="72" spans="1:21" x14ac:dyDescent="0.25">
      <c r="A72" s="10"/>
      <c r="B72" s="11" t="s">
        <v>6</v>
      </c>
      <c r="C72" s="12">
        <v>0</v>
      </c>
      <c r="D72" s="12">
        <v>0</v>
      </c>
      <c r="E72" s="12"/>
      <c r="F72" s="12">
        <v>0</v>
      </c>
      <c r="R72" s="51"/>
      <c r="S72" s="51"/>
      <c r="T72" s="51"/>
      <c r="U72" s="51"/>
    </row>
    <row r="73" spans="1:21" x14ac:dyDescent="0.25">
      <c r="A73" s="7"/>
      <c r="B73" s="8" t="s">
        <v>32</v>
      </c>
      <c r="C73" s="9">
        <f>+C74+C75</f>
        <v>54952.224999999999</v>
      </c>
      <c r="D73" s="9">
        <f>+D74+D75</f>
        <v>18248.698</v>
      </c>
      <c r="E73" s="9"/>
      <c r="F73" s="9">
        <f>+F74+F75</f>
        <v>11686.844999999999</v>
      </c>
      <c r="R73" s="51"/>
      <c r="S73" s="51"/>
      <c r="T73" s="51"/>
      <c r="U73" s="51"/>
    </row>
    <row r="74" spans="1:21" x14ac:dyDescent="0.25">
      <c r="A74" s="10"/>
      <c r="B74" s="11" t="s">
        <v>5</v>
      </c>
      <c r="C74" s="12">
        <v>54952.224999999999</v>
      </c>
      <c r="D74" s="12">
        <v>18248.698</v>
      </c>
      <c r="E74" s="12"/>
      <c r="F74" s="12">
        <v>11686.844999999999</v>
      </c>
      <c r="R74" s="51"/>
      <c r="S74" s="51"/>
      <c r="T74" s="51"/>
      <c r="U74" s="51"/>
    </row>
    <row r="75" spans="1:21" x14ac:dyDescent="0.25">
      <c r="A75" s="10"/>
      <c r="B75" s="11" t="s">
        <v>6</v>
      </c>
      <c r="C75" s="12">
        <v>0</v>
      </c>
      <c r="D75" s="12">
        <v>0</v>
      </c>
      <c r="E75" s="12"/>
      <c r="F75" s="12">
        <v>0</v>
      </c>
      <c r="R75" s="51"/>
      <c r="S75" s="51"/>
      <c r="T75" s="51"/>
      <c r="U75" s="51"/>
    </row>
    <row r="76" spans="1:21" x14ac:dyDescent="0.25">
      <c r="A76" s="7"/>
      <c r="B76" s="8" t="s">
        <v>33</v>
      </c>
      <c r="C76" s="9">
        <f>+C77+C78</f>
        <v>125015.825</v>
      </c>
      <c r="D76" s="9">
        <f>+D77+D78</f>
        <v>24430.654999999999</v>
      </c>
      <c r="E76" s="9"/>
      <c r="F76" s="9">
        <f>+F77+F78</f>
        <v>16058.886239999998</v>
      </c>
      <c r="R76" s="51"/>
      <c r="S76" s="51"/>
      <c r="T76" s="51"/>
      <c r="U76" s="51"/>
    </row>
    <row r="77" spans="1:21" x14ac:dyDescent="0.25">
      <c r="A77" s="10"/>
      <c r="B77" s="11" t="s">
        <v>5</v>
      </c>
      <c r="C77" s="12">
        <v>125015.825</v>
      </c>
      <c r="D77" s="12">
        <v>24430.654999999999</v>
      </c>
      <c r="E77" s="12"/>
      <c r="F77" s="12">
        <v>16058.886239999998</v>
      </c>
      <c r="R77" s="51"/>
      <c r="S77" s="51"/>
      <c r="T77" s="51"/>
      <c r="U77" s="51"/>
    </row>
    <row r="78" spans="1:21" x14ac:dyDescent="0.25">
      <c r="A78" s="10"/>
      <c r="B78" s="11" t="s">
        <v>6</v>
      </c>
      <c r="C78" s="12">
        <v>0</v>
      </c>
      <c r="D78" s="12">
        <v>0</v>
      </c>
      <c r="E78" s="12"/>
      <c r="F78" s="12">
        <v>0</v>
      </c>
      <c r="R78" s="51"/>
      <c r="S78" s="51"/>
      <c r="T78" s="51"/>
      <c r="U78" s="51"/>
    </row>
    <row r="79" spans="1:21" x14ac:dyDescent="0.25">
      <c r="A79" s="7"/>
      <c r="B79" s="8" t="s">
        <v>34</v>
      </c>
      <c r="C79" s="9">
        <f>+C80+C81</f>
        <v>232006.2</v>
      </c>
      <c r="D79" s="9">
        <f>+D80+D81</f>
        <v>76065.710429999992</v>
      </c>
      <c r="E79" s="9"/>
      <c r="F79" s="9">
        <f>+F80+F81</f>
        <v>29666.935919999996</v>
      </c>
      <c r="R79" s="51"/>
      <c r="S79" s="51"/>
      <c r="T79" s="51"/>
      <c r="U79" s="51"/>
    </row>
    <row r="80" spans="1:21" x14ac:dyDescent="0.25">
      <c r="A80" s="10"/>
      <c r="B80" s="11" t="s">
        <v>5</v>
      </c>
      <c r="C80" s="12">
        <v>232006.2</v>
      </c>
      <c r="D80" s="12">
        <v>76065.710429999992</v>
      </c>
      <c r="E80" s="12"/>
      <c r="F80" s="12">
        <v>29666.935919999996</v>
      </c>
      <c r="R80" s="51"/>
      <c r="S80" s="51"/>
      <c r="T80" s="51"/>
      <c r="U80" s="51"/>
    </row>
    <row r="81" spans="1:21" x14ac:dyDescent="0.25">
      <c r="A81" s="10"/>
      <c r="B81" s="11" t="s">
        <v>6</v>
      </c>
      <c r="C81" s="12">
        <v>0</v>
      </c>
      <c r="D81" s="12">
        <v>0</v>
      </c>
      <c r="E81" s="12"/>
      <c r="F81" s="12">
        <v>0</v>
      </c>
      <c r="R81" s="51"/>
      <c r="S81" s="51"/>
      <c r="T81" s="51"/>
      <c r="U81" s="51"/>
    </row>
    <row r="82" spans="1:21" x14ac:dyDescent="0.25">
      <c r="A82" s="7"/>
      <c r="B82" s="8" t="s">
        <v>35</v>
      </c>
      <c r="C82" s="9">
        <f>+C83+C84</f>
        <v>1667391.9735199998</v>
      </c>
      <c r="D82" s="9">
        <f>+D83+D84</f>
        <v>533786.23002016649</v>
      </c>
      <c r="E82" s="9"/>
      <c r="F82" s="9">
        <f>+F83+F84</f>
        <v>174300.81670170004</v>
      </c>
      <c r="R82" s="51"/>
      <c r="S82" s="51"/>
      <c r="T82" s="51"/>
      <c r="U82" s="51"/>
    </row>
    <row r="83" spans="1:21" x14ac:dyDescent="0.25">
      <c r="A83" s="10"/>
      <c r="B83" s="11" t="s">
        <v>5</v>
      </c>
      <c r="C83" s="12">
        <v>1667391.9735199998</v>
      </c>
      <c r="D83" s="12">
        <v>533786.23002016649</v>
      </c>
      <c r="E83" s="12"/>
      <c r="F83" s="12">
        <v>174300.81670170004</v>
      </c>
      <c r="R83" s="51"/>
      <c r="S83" s="51"/>
      <c r="T83" s="51"/>
      <c r="U83" s="51"/>
    </row>
    <row r="84" spans="1:21" x14ac:dyDescent="0.25">
      <c r="A84" s="10"/>
      <c r="B84" s="11" t="s">
        <v>6</v>
      </c>
      <c r="C84" s="12">
        <v>0</v>
      </c>
      <c r="D84" s="12">
        <v>0</v>
      </c>
      <c r="E84" s="12"/>
      <c r="F84" s="12">
        <v>0</v>
      </c>
      <c r="R84" s="51"/>
      <c r="S84" s="51"/>
      <c r="T84" s="51"/>
      <c r="U84" s="51"/>
    </row>
    <row r="85" spans="1:21" x14ac:dyDescent="0.25">
      <c r="A85" s="7"/>
      <c r="B85" s="8" t="s">
        <v>36</v>
      </c>
      <c r="C85" s="9">
        <f>+C86+C87</f>
        <v>251952.25599999999</v>
      </c>
      <c r="D85" s="9">
        <f>+D86+D87</f>
        <v>64533.68</v>
      </c>
      <c r="E85" s="9"/>
      <c r="F85" s="9">
        <f>+F86+F87</f>
        <v>29092.303</v>
      </c>
      <c r="R85" s="51"/>
      <c r="S85" s="51"/>
      <c r="T85" s="51"/>
      <c r="U85" s="51"/>
    </row>
    <row r="86" spans="1:21" x14ac:dyDescent="0.25">
      <c r="A86" s="10"/>
      <c r="B86" s="11" t="s">
        <v>5</v>
      </c>
      <c r="C86" s="12">
        <v>251952.25599999999</v>
      </c>
      <c r="D86" s="12">
        <v>64533.68</v>
      </c>
      <c r="E86" s="12"/>
      <c r="F86" s="12">
        <v>29092.303</v>
      </c>
      <c r="R86" s="51"/>
      <c r="S86" s="51"/>
      <c r="T86" s="51"/>
      <c r="U86" s="51"/>
    </row>
    <row r="87" spans="1:21" x14ac:dyDescent="0.25">
      <c r="A87" s="10"/>
      <c r="B87" s="11" t="s">
        <v>6</v>
      </c>
      <c r="C87" s="12">
        <v>0</v>
      </c>
      <c r="D87" s="12">
        <v>0</v>
      </c>
      <c r="E87" s="12"/>
      <c r="F87" s="12">
        <v>0</v>
      </c>
      <c r="R87" s="51"/>
      <c r="S87" s="51"/>
      <c r="T87" s="51"/>
      <c r="U87" s="51"/>
    </row>
    <row r="88" spans="1:21" x14ac:dyDescent="0.25">
      <c r="A88" s="7"/>
      <c r="B88" s="8" t="s">
        <v>37</v>
      </c>
      <c r="C88" s="9">
        <f>+C89+C90</f>
        <v>719322.52302999992</v>
      </c>
      <c r="D88" s="9">
        <f>+D89+D90</f>
        <v>679062.06437000004</v>
      </c>
      <c r="E88" s="9"/>
      <c r="F88" s="9">
        <f>+F89+F90</f>
        <v>25481.388219999997</v>
      </c>
      <c r="R88" s="51"/>
      <c r="S88" s="51"/>
      <c r="T88" s="51"/>
      <c r="U88" s="51"/>
    </row>
    <row r="89" spans="1:21" x14ac:dyDescent="0.25">
      <c r="A89" s="10"/>
      <c r="B89" s="11" t="s">
        <v>5</v>
      </c>
      <c r="C89" s="12">
        <v>719322.52302999992</v>
      </c>
      <c r="D89" s="12">
        <v>679062.06437000004</v>
      </c>
      <c r="E89" s="12"/>
      <c r="F89" s="12">
        <v>25481.388219999997</v>
      </c>
      <c r="R89" s="51"/>
      <c r="S89" s="51"/>
      <c r="T89" s="51"/>
      <c r="U89" s="51"/>
    </row>
    <row r="90" spans="1:21" x14ac:dyDescent="0.25">
      <c r="A90" s="10"/>
      <c r="B90" s="11" t="s">
        <v>6</v>
      </c>
      <c r="C90" s="12">
        <v>0</v>
      </c>
      <c r="D90" s="12">
        <v>0</v>
      </c>
      <c r="E90" s="12"/>
      <c r="F90" s="12">
        <v>0</v>
      </c>
      <c r="R90" s="51"/>
      <c r="S90" s="51"/>
      <c r="T90" s="51"/>
      <c r="U90" s="51"/>
    </row>
    <row r="91" spans="1:21" x14ac:dyDescent="0.25">
      <c r="A91" s="7"/>
      <c r="B91" s="8" t="s">
        <v>38</v>
      </c>
      <c r="C91" s="9">
        <f>+C92+C93</f>
        <v>442861.58406000002</v>
      </c>
      <c r="D91" s="9">
        <f>+D92+D93</f>
        <v>110672.94896000001</v>
      </c>
      <c r="E91" s="9"/>
      <c r="F91" s="9">
        <f>+F92+F93</f>
        <v>94327.255989999991</v>
      </c>
      <c r="R91" s="51"/>
      <c r="S91" s="51"/>
      <c r="T91" s="51"/>
      <c r="U91" s="51"/>
    </row>
    <row r="92" spans="1:21" x14ac:dyDescent="0.25">
      <c r="A92" s="10"/>
      <c r="B92" s="11" t="s">
        <v>5</v>
      </c>
      <c r="C92" s="12">
        <v>442861.58406000002</v>
      </c>
      <c r="D92" s="12">
        <v>110672.94896000001</v>
      </c>
      <c r="E92" s="12"/>
      <c r="F92" s="12">
        <v>94327.255989999991</v>
      </c>
      <c r="R92" s="51"/>
      <c r="S92" s="51"/>
      <c r="T92" s="51"/>
      <c r="U92" s="51"/>
    </row>
    <row r="93" spans="1:21" x14ac:dyDescent="0.25">
      <c r="A93" s="10"/>
      <c r="B93" s="11" t="s">
        <v>6</v>
      </c>
      <c r="C93" s="12">
        <v>0</v>
      </c>
      <c r="D93" s="12">
        <v>0</v>
      </c>
      <c r="E93" s="12"/>
      <c r="F93" s="12">
        <v>0</v>
      </c>
      <c r="R93" s="51"/>
      <c r="S93" s="51"/>
      <c r="T93" s="51"/>
      <c r="U93" s="51"/>
    </row>
    <row r="94" spans="1:21" x14ac:dyDescent="0.25">
      <c r="A94" s="7"/>
      <c r="B94" s="8" t="s">
        <v>39</v>
      </c>
      <c r="C94" s="9">
        <f>+C95+C96</f>
        <v>1032306.5702413793</v>
      </c>
      <c r="D94" s="9">
        <f>+D95+D96</f>
        <v>225390</v>
      </c>
      <c r="E94" s="9"/>
      <c r="F94" s="9">
        <f>+F95+F96</f>
        <v>167112.30476750835</v>
      </c>
      <c r="R94" s="51"/>
      <c r="S94" s="51"/>
      <c r="T94" s="51"/>
      <c r="U94" s="51"/>
    </row>
    <row r="95" spans="1:21" x14ac:dyDescent="0.25">
      <c r="A95" s="10"/>
      <c r="B95" s="11" t="s">
        <v>5</v>
      </c>
      <c r="C95" s="12">
        <v>899320.78724137926</v>
      </c>
      <c r="D95" s="12">
        <v>157890</v>
      </c>
      <c r="E95" s="12"/>
      <c r="F95" s="12">
        <v>107611.23656800836</v>
      </c>
      <c r="R95" s="51"/>
      <c r="S95" s="51"/>
      <c r="T95" s="51"/>
      <c r="U95" s="51"/>
    </row>
    <row r="96" spans="1:21" x14ac:dyDescent="0.25">
      <c r="A96" s="10"/>
      <c r="B96" s="11" t="s">
        <v>6</v>
      </c>
      <c r="C96" s="12">
        <v>132985.783</v>
      </c>
      <c r="D96" s="12">
        <v>67500</v>
      </c>
      <c r="E96" s="12"/>
      <c r="F96" s="12">
        <v>59501.068199500005</v>
      </c>
      <c r="R96" s="51"/>
      <c r="S96" s="51"/>
      <c r="T96" s="51"/>
      <c r="U96" s="51"/>
    </row>
    <row r="97" spans="1:21" x14ac:dyDescent="0.25">
      <c r="A97" s="7"/>
      <c r="B97" s="8" t="s">
        <v>40</v>
      </c>
      <c r="C97" s="9">
        <f>+C98+C99</f>
        <v>115662.8</v>
      </c>
      <c r="D97" s="9">
        <f>+D98+D99</f>
        <v>36786.114999999998</v>
      </c>
      <c r="E97" s="9"/>
      <c r="F97" s="9">
        <f>+F98+F99</f>
        <v>10475.652</v>
      </c>
      <c r="R97" s="51"/>
      <c r="S97" s="51"/>
      <c r="T97" s="51"/>
      <c r="U97" s="51"/>
    </row>
    <row r="98" spans="1:21" x14ac:dyDescent="0.25">
      <c r="A98" s="10"/>
      <c r="B98" s="11" t="s">
        <v>5</v>
      </c>
      <c r="C98" s="12">
        <v>115662.8</v>
      </c>
      <c r="D98" s="12">
        <v>36786.114999999998</v>
      </c>
      <c r="E98" s="12"/>
      <c r="F98" s="12">
        <v>10475.652</v>
      </c>
      <c r="R98" s="51"/>
      <c r="S98" s="51"/>
      <c r="T98" s="51"/>
      <c r="U98" s="51"/>
    </row>
    <row r="99" spans="1:21" x14ac:dyDescent="0.25">
      <c r="A99" s="10"/>
      <c r="B99" s="11" t="s">
        <v>6</v>
      </c>
      <c r="C99" s="12">
        <v>0</v>
      </c>
      <c r="D99" s="12">
        <v>0</v>
      </c>
      <c r="E99" s="12"/>
      <c r="F99" s="12">
        <v>0</v>
      </c>
      <c r="R99" s="51"/>
      <c r="S99" s="51"/>
      <c r="T99" s="51"/>
      <c r="U99" s="51"/>
    </row>
    <row r="100" spans="1:21" ht="25.5" x14ac:dyDescent="0.25">
      <c r="A100" s="7"/>
      <c r="B100" s="8" t="s">
        <v>41</v>
      </c>
      <c r="C100" s="9">
        <f>+C101+C102</f>
        <v>48319.370999999999</v>
      </c>
      <c r="D100" s="9">
        <f>+D101+D102</f>
        <v>13144.757</v>
      </c>
      <c r="E100" s="9"/>
      <c r="F100" s="9">
        <f>+F101+F102</f>
        <v>8900.7389999999996</v>
      </c>
      <c r="R100" s="51"/>
      <c r="S100" s="51"/>
      <c r="T100" s="51"/>
      <c r="U100" s="51"/>
    </row>
    <row r="101" spans="1:21" x14ac:dyDescent="0.25">
      <c r="A101" s="10"/>
      <c r="B101" s="11" t="s">
        <v>5</v>
      </c>
      <c r="C101" s="12">
        <v>48319.370999999999</v>
      </c>
      <c r="D101" s="12">
        <v>13144.757</v>
      </c>
      <c r="E101" s="12"/>
      <c r="F101" s="12">
        <v>8900.7389999999996</v>
      </c>
      <c r="R101" s="51"/>
      <c r="S101" s="51"/>
      <c r="T101" s="51"/>
      <c r="U101" s="51"/>
    </row>
    <row r="102" spans="1:21" x14ac:dyDescent="0.25">
      <c r="A102" s="10"/>
      <c r="B102" s="11" t="s">
        <v>6</v>
      </c>
      <c r="C102" s="12">
        <v>0</v>
      </c>
      <c r="D102" s="12">
        <v>0</v>
      </c>
      <c r="E102" s="12"/>
      <c r="F102" s="12">
        <v>0</v>
      </c>
      <c r="R102" s="51"/>
      <c r="S102" s="51"/>
      <c r="T102" s="51"/>
      <c r="U102" s="51"/>
    </row>
    <row r="103" spans="1:21" x14ac:dyDescent="0.25">
      <c r="A103" s="7"/>
      <c r="B103" s="8" t="s">
        <v>42</v>
      </c>
      <c r="C103" s="9">
        <f>+C104+C105</f>
        <v>13494.562547999998</v>
      </c>
      <c r="D103" s="9">
        <f>+D104+D105</f>
        <v>2785.3158232000001</v>
      </c>
      <c r="E103" s="9"/>
      <c r="F103" s="9">
        <f>+F104+F105</f>
        <v>2785.3158232000001</v>
      </c>
      <c r="R103" s="51"/>
      <c r="S103" s="51"/>
      <c r="T103" s="51"/>
      <c r="U103" s="51"/>
    </row>
    <row r="104" spans="1:21" x14ac:dyDescent="0.25">
      <c r="A104" s="10"/>
      <c r="B104" s="11" t="s">
        <v>5</v>
      </c>
      <c r="C104" s="12">
        <v>13494.562547999998</v>
      </c>
      <c r="D104" s="12">
        <v>2785.3158232000001</v>
      </c>
      <c r="E104" s="12"/>
      <c r="F104" s="12">
        <v>2785.3158232000001</v>
      </c>
      <c r="R104" s="51"/>
      <c r="S104" s="51"/>
      <c r="T104" s="51"/>
      <c r="U104" s="51"/>
    </row>
    <row r="105" spans="1:21" x14ac:dyDescent="0.25">
      <c r="A105" s="32"/>
      <c r="B105" s="33" t="s">
        <v>6</v>
      </c>
      <c r="C105" s="34">
        <v>0</v>
      </c>
      <c r="D105" s="34">
        <v>0</v>
      </c>
      <c r="E105" s="34"/>
      <c r="F105" s="34">
        <v>0</v>
      </c>
      <c r="R105" s="51"/>
      <c r="S105" s="51"/>
      <c r="T105" s="51"/>
      <c r="U105" s="51"/>
    </row>
    <row r="106" spans="1:21" ht="25.5" x14ac:dyDescent="0.25">
      <c r="A106" s="7"/>
      <c r="B106" s="8" t="s">
        <v>43</v>
      </c>
      <c r="C106" s="9">
        <f>+C107+C108</f>
        <v>28552.356</v>
      </c>
      <c r="D106" s="9">
        <f>+D107+D108</f>
        <v>7767.357</v>
      </c>
      <c r="E106" s="9"/>
      <c r="F106" s="9">
        <f>+F107+F108</f>
        <v>5259.527</v>
      </c>
      <c r="R106" s="51"/>
      <c r="S106" s="51"/>
      <c r="T106" s="51"/>
      <c r="U106" s="51"/>
    </row>
    <row r="107" spans="1:21" x14ac:dyDescent="0.25">
      <c r="A107" s="10"/>
      <c r="B107" s="11" t="s">
        <v>5</v>
      </c>
      <c r="C107" s="12">
        <v>28552.356</v>
      </c>
      <c r="D107" s="12">
        <v>7767.357</v>
      </c>
      <c r="E107" s="12"/>
      <c r="F107" s="12">
        <v>5259.527</v>
      </c>
      <c r="R107" s="51"/>
      <c r="S107" s="51"/>
      <c r="T107" s="51"/>
      <c r="U107" s="51"/>
    </row>
    <row r="108" spans="1:21" x14ac:dyDescent="0.25">
      <c r="A108" s="10"/>
      <c r="B108" s="11" t="s">
        <v>6</v>
      </c>
      <c r="C108" s="12">
        <v>0</v>
      </c>
      <c r="D108" s="12">
        <v>0</v>
      </c>
      <c r="E108" s="12"/>
      <c r="F108" s="12">
        <v>0</v>
      </c>
      <c r="R108" s="51"/>
      <c r="S108" s="51"/>
      <c r="T108" s="51"/>
      <c r="U108" s="51"/>
    </row>
    <row r="109" spans="1:21" x14ac:dyDescent="0.25">
      <c r="A109" s="7"/>
      <c r="B109" s="8" t="s">
        <v>44</v>
      </c>
      <c r="C109" s="9">
        <f>+C110+C111</f>
        <v>4392.67</v>
      </c>
      <c r="D109" s="9">
        <f>+D110+D111</f>
        <v>1194.9780000000001</v>
      </c>
      <c r="E109" s="9"/>
      <c r="F109" s="9">
        <f>+F110+F111</f>
        <v>809.15800000000002</v>
      </c>
      <c r="R109" s="51"/>
      <c r="S109" s="51"/>
      <c r="T109" s="51"/>
      <c r="U109" s="51"/>
    </row>
    <row r="110" spans="1:21" x14ac:dyDescent="0.25">
      <c r="A110" s="10"/>
      <c r="B110" s="11" t="s">
        <v>5</v>
      </c>
      <c r="C110" s="12">
        <v>4392.67</v>
      </c>
      <c r="D110" s="12">
        <v>1194.9780000000001</v>
      </c>
      <c r="E110" s="12"/>
      <c r="F110" s="12">
        <v>809.15800000000002</v>
      </c>
      <c r="R110" s="51"/>
      <c r="S110" s="51"/>
      <c r="T110" s="51"/>
      <c r="U110" s="51"/>
    </row>
    <row r="111" spans="1:21" x14ac:dyDescent="0.25">
      <c r="A111" s="10"/>
      <c r="B111" s="11" t="s">
        <v>6</v>
      </c>
      <c r="C111" s="12">
        <v>0</v>
      </c>
      <c r="D111" s="12">
        <v>0</v>
      </c>
      <c r="E111" s="12"/>
      <c r="F111" s="12">
        <v>0</v>
      </c>
      <c r="R111" s="51"/>
      <c r="S111" s="51"/>
      <c r="T111" s="51"/>
      <c r="U111" s="51"/>
    </row>
    <row r="112" spans="1:21" x14ac:dyDescent="0.25">
      <c r="A112" s="7"/>
      <c r="B112" s="8" t="s">
        <v>45</v>
      </c>
      <c r="C112" s="9">
        <f>+C113+C114</f>
        <v>140002.02100000001</v>
      </c>
      <c r="D112" s="9">
        <f>+D113+D114</f>
        <v>39274.718000000001</v>
      </c>
      <c r="E112" s="9"/>
      <c r="F112" s="9">
        <f>+F113+F114</f>
        <v>25518.948</v>
      </c>
      <c r="R112" s="51"/>
      <c r="S112" s="51"/>
      <c r="T112" s="51"/>
      <c r="U112" s="51"/>
    </row>
    <row r="113" spans="1:21" x14ac:dyDescent="0.25">
      <c r="A113" s="10"/>
      <c r="B113" s="11" t="s">
        <v>5</v>
      </c>
      <c r="C113" s="12">
        <v>140002.02100000001</v>
      </c>
      <c r="D113" s="12">
        <v>39274.718000000001</v>
      </c>
      <c r="E113" s="12"/>
      <c r="F113" s="12">
        <v>25518.948</v>
      </c>
      <c r="R113" s="51"/>
      <c r="S113" s="51"/>
      <c r="T113" s="51"/>
      <c r="U113" s="51"/>
    </row>
    <row r="114" spans="1:21" x14ac:dyDescent="0.25">
      <c r="A114" s="10"/>
      <c r="B114" s="11" t="s">
        <v>6</v>
      </c>
      <c r="C114" s="12">
        <v>0</v>
      </c>
      <c r="D114" s="12">
        <v>0</v>
      </c>
      <c r="E114" s="12"/>
      <c r="F114" s="12">
        <v>0</v>
      </c>
      <c r="R114" s="51"/>
      <c r="S114" s="51"/>
      <c r="T114" s="51"/>
      <c r="U114" s="51"/>
    </row>
    <row r="115" spans="1:21" x14ac:dyDescent="0.25">
      <c r="A115" s="4" t="s">
        <v>47</v>
      </c>
      <c r="B115" s="5"/>
      <c r="C115" s="6">
        <f>+C116</f>
        <v>143183100</v>
      </c>
      <c r="D115" s="6">
        <f t="shared" ref="D115:F115" si="6">+D116</f>
        <v>114346272</v>
      </c>
      <c r="E115" s="6"/>
      <c r="F115" s="6">
        <f t="shared" si="6"/>
        <v>94928823</v>
      </c>
      <c r="R115" s="51"/>
      <c r="S115" s="51"/>
      <c r="T115" s="51"/>
      <c r="U115" s="51"/>
    </row>
    <row r="116" spans="1:21" ht="13.5" customHeight="1" x14ac:dyDescent="0.25">
      <c r="A116" s="7"/>
      <c r="B116" s="8" t="s">
        <v>48</v>
      </c>
      <c r="C116" s="9">
        <f>+C117+C118</f>
        <v>143183100</v>
      </c>
      <c r="D116" s="9">
        <f>+D117+D118</f>
        <v>114346272</v>
      </c>
      <c r="E116" s="9"/>
      <c r="F116" s="9">
        <f>+F117+F118</f>
        <v>94928823</v>
      </c>
      <c r="R116" s="51"/>
      <c r="S116" s="51"/>
      <c r="T116" s="51"/>
      <c r="U116" s="51"/>
    </row>
    <row r="117" spans="1:21" x14ac:dyDescent="0.25">
      <c r="A117" s="10"/>
      <c r="B117" s="11" t="s">
        <v>5</v>
      </c>
      <c r="C117" s="12">
        <v>23667400</v>
      </c>
      <c r="D117" s="12">
        <v>4573505</v>
      </c>
      <c r="E117" s="12"/>
      <c r="F117" s="12">
        <v>1895238</v>
      </c>
      <c r="R117" s="51"/>
      <c r="S117" s="51"/>
      <c r="T117" s="51"/>
      <c r="U117" s="51"/>
    </row>
    <row r="118" spans="1:21" x14ac:dyDescent="0.25">
      <c r="A118" s="10"/>
      <c r="B118" s="11" t="s">
        <v>6</v>
      </c>
      <c r="C118" s="12">
        <v>119515700</v>
      </c>
      <c r="D118" s="12">
        <v>109772767</v>
      </c>
      <c r="E118" s="12"/>
      <c r="F118" s="12">
        <v>93033585</v>
      </c>
      <c r="R118" s="51"/>
      <c r="S118" s="51"/>
      <c r="T118" s="51"/>
      <c r="U118" s="51"/>
    </row>
    <row r="119" spans="1:21" x14ac:dyDescent="0.25">
      <c r="A119" s="4" t="s">
        <v>49</v>
      </c>
      <c r="B119" s="5"/>
      <c r="C119" s="22">
        <f>+C120+C123+C126+C129+C132+C135+C138+C141+C144</f>
        <v>906297.95522999996</v>
      </c>
      <c r="D119" s="22">
        <f t="shared" ref="D119:F119" si="7">+D120+D123+D126+D129+D132+D135+D138+D141+D144</f>
        <v>215528.94986506668</v>
      </c>
      <c r="E119" s="22"/>
      <c r="F119" s="22">
        <f t="shared" si="7"/>
        <v>190892.7970584</v>
      </c>
      <c r="R119" s="51"/>
      <c r="S119" s="51"/>
      <c r="T119" s="51"/>
      <c r="U119" s="51"/>
    </row>
    <row r="120" spans="1:21" s="39" customFormat="1" x14ac:dyDescent="0.25">
      <c r="A120" s="7"/>
      <c r="B120" s="8" t="s">
        <v>15</v>
      </c>
      <c r="C120" s="9">
        <f>+C121+C122</f>
        <v>283363.37449999998</v>
      </c>
      <c r="D120" s="9">
        <f>+D121+D122</f>
        <v>60526.004786666672</v>
      </c>
      <c r="E120" s="9"/>
      <c r="F120" s="9">
        <f>+F121+F122</f>
        <v>50019.42525</v>
      </c>
      <c r="H120" s="37"/>
      <c r="I120" s="37"/>
      <c r="J120" s="37"/>
      <c r="K120" s="37"/>
      <c r="L120" s="37"/>
      <c r="M120" s="37"/>
      <c r="N120" s="37"/>
      <c r="O120" s="37"/>
      <c r="P120" s="37"/>
      <c r="R120" s="51"/>
      <c r="S120" s="51"/>
      <c r="T120" s="51"/>
      <c r="U120" s="51"/>
    </row>
    <row r="121" spans="1:21" s="39" customFormat="1" x14ac:dyDescent="0.25">
      <c r="A121" s="10"/>
      <c r="B121" s="11" t="s">
        <v>5</v>
      </c>
      <c r="C121" s="12">
        <v>283363.37449999998</v>
      </c>
      <c r="D121" s="12">
        <v>60526.004786666672</v>
      </c>
      <c r="E121" s="12"/>
      <c r="F121" s="12">
        <v>50019.42525</v>
      </c>
      <c r="H121" s="37"/>
      <c r="I121" s="37"/>
      <c r="J121" s="37"/>
      <c r="K121" s="37"/>
      <c r="L121" s="37"/>
      <c r="M121" s="37"/>
      <c r="N121" s="37"/>
      <c r="O121" s="37"/>
      <c r="P121" s="37"/>
      <c r="R121" s="51"/>
      <c r="S121" s="51"/>
      <c r="T121" s="51"/>
      <c r="U121" s="51"/>
    </row>
    <row r="122" spans="1:21" s="39" customFormat="1" x14ac:dyDescent="0.25">
      <c r="A122" s="10"/>
      <c r="B122" s="11" t="s">
        <v>6</v>
      </c>
      <c r="C122" s="12">
        <v>0</v>
      </c>
      <c r="D122" s="12">
        <v>0</v>
      </c>
      <c r="E122" s="12"/>
      <c r="F122" s="12">
        <v>0</v>
      </c>
      <c r="H122" s="37"/>
      <c r="I122" s="37"/>
      <c r="J122" s="37"/>
      <c r="K122" s="37"/>
      <c r="L122" s="37"/>
      <c r="M122" s="37"/>
      <c r="N122" s="37"/>
      <c r="O122" s="37"/>
      <c r="P122" s="37"/>
      <c r="R122" s="51"/>
      <c r="S122" s="51"/>
      <c r="T122" s="51"/>
      <c r="U122" s="51"/>
    </row>
    <row r="123" spans="1:21" x14ac:dyDescent="0.25">
      <c r="A123" s="7"/>
      <c r="B123" s="8" t="s">
        <v>50</v>
      </c>
      <c r="C123" s="9">
        <f>+C124+C125</f>
        <v>543600</v>
      </c>
      <c r="D123" s="9">
        <f>+D124+D125</f>
        <v>145200</v>
      </c>
      <c r="E123" s="9"/>
      <c r="F123" s="9">
        <f>+F124+F125</f>
        <v>134600</v>
      </c>
      <c r="R123" s="51"/>
      <c r="S123" s="51"/>
      <c r="T123" s="51"/>
      <c r="U123" s="51"/>
    </row>
    <row r="124" spans="1:21" x14ac:dyDescent="0.25">
      <c r="A124" s="10"/>
      <c r="B124" s="11" t="s">
        <v>5</v>
      </c>
      <c r="C124" s="12">
        <v>299400</v>
      </c>
      <c r="D124" s="12">
        <v>66800</v>
      </c>
      <c r="E124" s="12"/>
      <c r="F124" s="12">
        <v>56200</v>
      </c>
      <c r="R124" s="51"/>
      <c r="S124" s="51"/>
      <c r="T124" s="51"/>
      <c r="U124" s="51"/>
    </row>
    <row r="125" spans="1:21" x14ac:dyDescent="0.25">
      <c r="A125" s="10"/>
      <c r="B125" s="11" t="s">
        <v>6</v>
      </c>
      <c r="C125" s="12">
        <v>244200</v>
      </c>
      <c r="D125" s="12">
        <v>78400</v>
      </c>
      <c r="E125" s="12"/>
      <c r="F125" s="12">
        <v>78400</v>
      </c>
      <c r="R125" s="51"/>
      <c r="S125" s="51"/>
      <c r="T125" s="51"/>
      <c r="U125" s="51"/>
    </row>
    <row r="126" spans="1:21" x14ac:dyDescent="0.25">
      <c r="A126" s="7"/>
      <c r="B126" s="8" t="s">
        <v>51</v>
      </c>
      <c r="C126" s="9">
        <f>+C127+C128</f>
        <v>5458.1732499999998</v>
      </c>
      <c r="D126" s="9">
        <f>+D127+D128</f>
        <v>459.12877000000009</v>
      </c>
      <c r="E126" s="9"/>
      <c r="F126" s="9">
        <f>+F127+F128</f>
        <v>459.12877000000009</v>
      </c>
      <c r="R126" s="51"/>
      <c r="S126" s="51"/>
      <c r="T126" s="51"/>
      <c r="U126" s="51"/>
    </row>
    <row r="127" spans="1:21" x14ac:dyDescent="0.25">
      <c r="A127" s="10"/>
      <c r="B127" s="11" t="s">
        <v>5</v>
      </c>
      <c r="C127" s="12">
        <v>5458.1732499999998</v>
      </c>
      <c r="D127" s="12">
        <v>459.12877000000009</v>
      </c>
      <c r="E127" s="12"/>
      <c r="F127" s="12">
        <v>459.12877000000009</v>
      </c>
      <c r="R127" s="51"/>
      <c r="S127" s="51"/>
      <c r="T127" s="51"/>
      <c r="U127" s="51"/>
    </row>
    <row r="128" spans="1:21" x14ac:dyDescent="0.25">
      <c r="A128" s="10"/>
      <c r="B128" s="11" t="s">
        <v>6</v>
      </c>
      <c r="C128" s="12">
        <v>0</v>
      </c>
      <c r="D128" s="12">
        <v>0</v>
      </c>
      <c r="E128" s="12"/>
      <c r="F128" s="12">
        <v>0</v>
      </c>
      <c r="R128" s="51"/>
      <c r="S128" s="51"/>
      <c r="T128" s="51"/>
      <c r="U128" s="51"/>
    </row>
    <row r="129" spans="1:21" ht="25.5" x14ac:dyDescent="0.25">
      <c r="A129" s="7"/>
      <c r="B129" s="8" t="s">
        <v>52</v>
      </c>
      <c r="C129" s="9">
        <f>+C130+C131</f>
        <v>55041.394970000001</v>
      </c>
      <c r="D129" s="9">
        <f>+D130+D131</f>
        <v>3871.4839099999999</v>
      </c>
      <c r="E129" s="9"/>
      <c r="F129" s="9">
        <f>+F130+F131</f>
        <v>3871.4839099999999</v>
      </c>
      <c r="R129" s="51"/>
      <c r="S129" s="51"/>
      <c r="T129" s="51"/>
      <c r="U129" s="51"/>
    </row>
    <row r="130" spans="1:21" x14ac:dyDescent="0.25">
      <c r="A130" s="10"/>
      <c r="B130" s="11" t="s">
        <v>5</v>
      </c>
      <c r="C130" s="12">
        <v>55041.394970000001</v>
      </c>
      <c r="D130" s="12">
        <v>3871.4839099999999</v>
      </c>
      <c r="E130" s="12"/>
      <c r="F130" s="12">
        <v>3871.4839099999999</v>
      </c>
      <c r="R130" s="51"/>
      <c r="S130" s="51"/>
      <c r="T130" s="51"/>
      <c r="U130" s="51"/>
    </row>
    <row r="131" spans="1:21" x14ac:dyDescent="0.25">
      <c r="A131" s="10"/>
      <c r="B131" s="11" t="s">
        <v>6</v>
      </c>
      <c r="C131" s="12">
        <v>0</v>
      </c>
      <c r="D131" s="12">
        <v>0</v>
      </c>
      <c r="E131" s="12"/>
      <c r="F131" s="12">
        <v>0</v>
      </c>
      <c r="R131" s="51"/>
      <c r="S131" s="51"/>
      <c r="T131" s="51"/>
      <c r="U131" s="51"/>
    </row>
    <row r="132" spans="1:21" ht="16.5" customHeight="1" x14ac:dyDescent="0.25">
      <c r="A132" s="7"/>
      <c r="B132" s="8" t="s">
        <v>53</v>
      </c>
      <c r="C132" s="9">
        <f>+C133+C134</f>
        <v>733.4</v>
      </c>
      <c r="D132" s="9">
        <f>+D133+D134</f>
        <v>121.08405999999999</v>
      </c>
      <c r="E132" s="9"/>
      <c r="F132" s="9">
        <f>+F133+F134</f>
        <v>121.08405999999999</v>
      </c>
      <c r="R132" s="51"/>
      <c r="S132" s="51"/>
      <c r="T132" s="51"/>
      <c r="U132" s="51"/>
    </row>
    <row r="133" spans="1:21" x14ac:dyDescent="0.25">
      <c r="A133" s="10"/>
      <c r="B133" s="11" t="s">
        <v>5</v>
      </c>
      <c r="C133" s="12">
        <v>733.4</v>
      </c>
      <c r="D133" s="12">
        <v>121.08405999999999</v>
      </c>
      <c r="E133" s="12"/>
      <c r="F133" s="12">
        <v>121.08405999999999</v>
      </c>
      <c r="R133" s="51"/>
      <c r="S133" s="51"/>
      <c r="T133" s="51"/>
      <c r="U133" s="51"/>
    </row>
    <row r="134" spans="1:21" x14ac:dyDescent="0.25">
      <c r="A134" s="10"/>
      <c r="B134" s="11" t="s">
        <v>6</v>
      </c>
      <c r="C134" s="12">
        <v>0</v>
      </c>
      <c r="D134" s="12">
        <v>0</v>
      </c>
      <c r="E134" s="12"/>
      <c r="F134" s="12">
        <v>0</v>
      </c>
      <c r="R134" s="51"/>
      <c r="S134" s="51"/>
      <c r="T134" s="51"/>
      <c r="U134" s="51"/>
    </row>
    <row r="135" spans="1:21" ht="13.5" customHeight="1" x14ac:dyDescent="0.25">
      <c r="A135" s="7"/>
      <c r="B135" s="8" t="s">
        <v>54</v>
      </c>
      <c r="C135" s="9">
        <f>+C136+C137</f>
        <v>134.57320000000001</v>
      </c>
      <c r="D135" s="9">
        <f>+D136+D137</f>
        <v>17.335068400000004</v>
      </c>
      <c r="E135" s="9"/>
      <c r="F135" s="9">
        <f>+F136+F137</f>
        <v>17.335068400000004</v>
      </c>
      <c r="R135" s="51"/>
      <c r="S135" s="51"/>
      <c r="T135" s="51"/>
      <c r="U135" s="51"/>
    </row>
    <row r="136" spans="1:21" x14ac:dyDescent="0.25">
      <c r="A136" s="10"/>
      <c r="B136" s="11" t="s">
        <v>5</v>
      </c>
      <c r="C136" s="12">
        <v>134.57320000000001</v>
      </c>
      <c r="D136" s="12">
        <v>17.335068400000004</v>
      </c>
      <c r="E136" s="12"/>
      <c r="F136" s="12">
        <v>17.335068400000004</v>
      </c>
      <c r="R136" s="51"/>
      <c r="S136" s="51"/>
      <c r="T136" s="51"/>
      <c r="U136" s="51"/>
    </row>
    <row r="137" spans="1:21" x14ac:dyDescent="0.25">
      <c r="A137" s="10"/>
      <c r="B137" s="11" t="s">
        <v>6</v>
      </c>
      <c r="C137" s="12">
        <v>0</v>
      </c>
      <c r="D137" s="12">
        <v>0</v>
      </c>
      <c r="E137" s="12"/>
      <c r="F137" s="12">
        <v>0</v>
      </c>
      <c r="R137" s="51"/>
      <c r="S137" s="51"/>
      <c r="T137" s="51"/>
      <c r="U137" s="51"/>
    </row>
    <row r="138" spans="1:21" ht="25.5" x14ac:dyDescent="0.25">
      <c r="A138" s="7"/>
      <c r="B138" s="8" t="s">
        <v>55</v>
      </c>
      <c r="C138" s="9">
        <f>+C139+C140</f>
        <v>4534.7449999999999</v>
      </c>
      <c r="D138" s="9">
        <f>+D139+D140</f>
        <v>1246.144</v>
      </c>
      <c r="E138" s="9"/>
      <c r="F138" s="9">
        <f>+F139+F140</f>
        <v>398.726</v>
      </c>
      <c r="R138" s="51"/>
      <c r="S138" s="51"/>
      <c r="T138" s="51"/>
      <c r="U138" s="51"/>
    </row>
    <row r="139" spans="1:21" x14ac:dyDescent="0.25">
      <c r="A139" s="10"/>
      <c r="B139" s="11" t="s">
        <v>5</v>
      </c>
      <c r="C139" s="12">
        <v>4534.7449999999999</v>
      </c>
      <c r="D139" s="12">
        <v>1246.144</v>
      </c>
      <c r="E139" s="12"/>
      <c r="F139" s="12">
        <v>398.726</v>
      </c>
      <c r="R139" s="51"/>
      <c r="S139" s="51"/>
      <c r="T139" s="51"/>
      <c r="U139" s="51"/>
    </row>
    <row r="140" spans="1:21" x14ac:dyDescent="0.25">
      <c r="A140" s="10"/>
      <c r="B140" s="11" t="s">
        <v>6</v>
      </c>
      <c r="C140" s="12">
        <v>0</v>
      </c>
      <c r="D140" s="12">
        <v>0</v>
      </c>
      <c r="E140" s="12"/>
      <c r="F140" s="12">
        <v>0</v>
      </c>
      <c r="R140" s="51"/>
      <c r="S140" s="51"/>
      <c r="T140" s="51"/>
      <c r="U140" s="51"/>
    </row>
    <row r="141" spans="1:21" x14ac:dyDescent="0.25">
      <c r="A141" s="7"/>
      <c r="B141" s="8" t="s">
        <v>56</v>
      </c>
      <c r="C141" s="9">
        <f>+C142+C143</f>
        <v>13247.794310000001</v>
      </c>
      <c r="D141" s="9">
        <f>+D142+D143</f>
        <v>4029.3872700000002</v>
      </c>
      <c r="E141" s="9"/>
      <c r="F141" s="9">
        <f>+F142+F143</f>
        <v>1347.232</v>
      </c>
      <c r="R141" s="51"/>
      <c r="S141" s="51"/>
      <c r="T141" s="51"/>
      <c r="U141" s="51"/>
    </row>
    <row r="142" spans="1:21" x14ac:dyDescent="0.25">
      <c r="A142" s="10"/>
      <c r="B142" s="11" t="s">
        <v>5</v>
      </c>
      <c r="C142" s="12">
        <v>13247.794310000001</v>
      </c>
      <c r="D142" s="12">
        <v>4029.3872700000002</v>
      </c>
      <c r="E142" s="12"/>
      <c r="F142" s="12">
        <v>1347.232</v>
      </c>
      <c r="R142" s="51"/>
      <c r="S142" s="51"/>
      <c r="T142" s="51"/>
      <c r="U142" s="51"/>
    </row>
    <row r="143" spans="1:21" x14ac:dyDescent="0.25">
      <c r="A143" s="10"/>
      <c r="B143" s="11" t="s">
        <v>6</v>
      </c>
      <c r="C143" s="12">
        <v>0</v>
      </c>
      <c r="D143" s="12">
        <v>0</v>
      </c>
      <c r="E143" s="12"/>
      <c r="F143" s="12">
        <v>0</v>
      </c>
      <c r="R143" s="51"/>
      <c r="S143" s="51"/>
      <c r="T143" s="51"/>
      <c r="U143" s="51"/>
    </row>
    <row r="144" spans="1:21" x14ac:dyDescent="0.25">
      <c r="A144" s="7"/>
      <c r="B144" s="8" t="s">
        <v>57</v>
      </c>
      <c r="C144" s="9">
        <f>+C145+C146</f>
        <v>184.5</v>
      </c>
      <c r="D144" s="9">
        <f>+D145+D146</f>
        <v>58.381999999999998</v>
      </c>
      <c r="E144" s="9"/>
      <c r="F144" s="9">
        <f>+F145+F146</f>
        <v>58.381999999999998</v>
      </c>
      <c r="R144" s="51"/>
      <c r="S144" s="51"/>
      <c r="T144" s="51"/>
      <c r="U144" s="51"/>
    </row>
    <row r="145" spans="1:21" x14ac:dyDescent="0.25">
      <c r="A145" s="10"/>
      <c r="B145" s="11" t="s">
        <v>5</v>
      </c>
      <c r="C145" s="12">
        <v>184.5</v>
      </c>
      <c r="D145" s="12">
        <v>58.381999999999998</v>
      </c>
      <c r="E145" s="12"/>
      <c r="F145" s="12">
        <v>58.381999999999998</v>
      </c>
      <c r="R145" s="51"/>
      <c r="S145" s="51"/>
      <c r="T145" s="51"/>
      <c r="U145" s="51"/>
    </row>
    <row r="146" spans="1:21" x14ac:dyDescent="0.25">
      <c r="A146" s="10"/>
      <c r="B146" s="11" t="s">
        <v>6</v>
      </c>
      <c r="C146" s="12">
        <v>0</v>
      </c>
      <c r="D146" s="12">
        <v>0</v>
      </c>
      <c r="E146" s="12"/>
      <c r="F146" s="12">
        <v>0</v>
      </c>
      <c r="R146" s="51"/>
      <c r="S146" s="51"/>
      <c r="T146" s="51"/>
      <c r="U146" s="51"/>
    </row>
    <row r="147" spans="1:21" x14ac:dyDescent="0.25">
      <c r="A147" s="4" t="s">
        <v>58</v>
      </c>
      <c r="B147" s="5"/>
      <c r="C147" s="6">
        <f>+C148+C151+C154+C157+C160+C163+C166+C169+C172+C175+C178+C181+C184+C187+C190+C193+C196+C199+C202+C205+C208+C211</f>
        <v>28024046.473296702</v>
      </c>
      <c r="D147" s="6">
        <f t="shared" ref="D147:F147" si="8">+D148+D151+D154+D157+D160+D163+D166+D169+D172+D175+D178+D181+D184+D187+D190+D193+D196+D199+D202+D205+D208+D211</f>
        <v>8216471.571390002</v>
      </c>
      <c r="E147" s="6"/>
      <c r="F147" s="6">
        <f t="shared" si="8"/>
        <v>8113876.8181899991</v>
      </c>
      <c r="R147" s="51"/>
      <c r="S147" s="51"/>
      <c r="T147" s="51"/>
      <c r="U147" s="51"/>
    </row>
    <row r="148" spans="1:21" x14ac:dyDescent="0.25">
      <c r="A148" s="7"/>
      <c r="B148" s="8" t="s">
        <v>15</v>
      </c>
      <c r="C148" s="9">
        <f>+C149+C150</f>
        <v>22001047.440356702</v>
      </c>
      <c r="D148" s="9">
        <f>+D149+D150</f>
        <v>6816075.2143799998</v>
      </c>
      <c r="E148" s="9"/>
      <c r="F148" s="9">
        <f>+F149+F150</f>
        <v>6812037.0017499989</v>
      </c>
      <c r="R148" s="51"/>
      <c r="S148" s="51"/>
      <c r="T148" s="51"/>
      <c r="U148" s="51"/>
    </row>
    <row r="149" spans="1:21" x14ac:dyDescent="0.25">
      <c r="A149" s="10"/>
      <c r="B149" s="11" t="s">
        <v>5</v>
      </c>
      <c r="C149" s="12">
        <v>185184.14569999999</v>
      </c>
      <c r="D149" s="12">
        <v>43626.339650000002</v>
      </c>
      <c r="E149" s="12"/>
      <c r="F149" s="12">
        <v>39591.144200000002</v>
      </c>
      <c r="R149" s="51"/>
      <c r="S149" s="51"/>
      <c r="T149" s="51"/>
      <c r="U149" s="51"/>
    </row>
    <row r="150" spans="1:21" x14ac:dyDescent="0.25">
      <c r="A150" s="10"/>
      <c r="B150" s="11" t="s">
        <v>6</v>
      </c>
      <c r="C150" s="12">
        <v>21815863.294656701</v>
      </c>
      <c r="D150" s="12">
        <v>6772448.8747299993</v>
      </c>
      <c r="E150" s="12"/>
      <c r="F150" s="12">
        <v>6772445.8575499989</v>
      </c>
      <c r="R150" s="51"/>
      <c r="S150" s="51"/>
      <c r="T150" s="51"/>
      <c r="U150" s="51"/>
    </row>
    <row r="151" spans="1:21" x14ac:dyDescent="0.25">
      <c r="A151" s="7"/>
      <c r="B151" s="8" t="s">
        <v>59</v>
      </c>
      <c r="C151" s="9">
        <f>+C152+C153</f>
        <v>240000.32978999999</v>
      </c>
      <c r="D151" s="9">
        <f>+D152+D153</f>
        <v>50323.61</v>
      </c>
      <c r="E151" s="9"/>
      <c r="F151" s="9">
        <f>+F152+F153</f>
        <v>50323.61</v>
      </c>
      <c r="R151" s="51"/>
      <c r="S151" s="51"/>
      <c r="T151" s="51"/>
      <c r="U151" s="51"/>
    </row>
    <row r="152" spans="1:21" x14ac:dyDescent="0.25">
      <c r="A152" s="10"/>
      <c r="B152" s="11" t="s">
        <v>5</v>
      </c>
      <c r="C152" s="12">
        <v>183890.01978999999</v>
      </c>
      <c r="D152" s="12">
        <v>39870.127999999997</v>
      </c>
      <c r="E152" s="12"/>
      <c r="F152" s="12">
        <v>39870.127999999997</v>
      </c>
      <c r="R152" s="51"/>
      <c r="S152" s="51"/>
      <c r="T152" s="51"/>
      <c r="U152" s="51"/>
    </row>
    <row r="153" spans="1:21" x14ac:dyDescent="0.25">
      <c r="A153" s="10"/>
      <c r="B153" s="11" t="s">
        <v>6</v>
      </c>
      <c r="C153" s="12">
        <v>56110.31</v>
      </c>
      <c r="D153" s="12">
        <v>10453.482</v>
      </c>
      <c r="E153" s="12"/>
      <c r="F153" s="12">
        <v>10453.482</v>
      </c>
      <c r="R153" s="51"/>
      <c r="S153" s="51"/>
      <c r="T153" s="51"/>
      <c r="U153" s="51"/>
    </row>
    <row r="154" spans="1:21" x14ac:dyDescent="0.25">
      <c r="A154" s="29"/>
      <c r="B154" s="30" t="s">
        <v>60</v>
      </c>
      <c r="C154" s="31">
        <f>+C155+C156</f>
        <v>16884.2</v>
      </c>
      <c r="D154" s="31">
        <f>+D155+D156</f>
        <v>5956.5774199999996</v>
      </c>
      <c r="E154" s="31"/>
      <c r="F154" s="31">
        <f>+F155+F156</f>
        <v>5140.5365600000005</v>
      </c>
      <c r="R154" s="51"/>
      <c r="S154" s="51"/>
      <c r="T154" s="51"/>
      <c r="U154" s="51"/>
    </row>
    <row r="155" spans="1:21" x14ac:dyDescent="0.25">
      <c r="A155" s="10"/>
      <c r="B155" s="11" t="s">
        <v>5</v>
      </c>
      <c r="C155" s="12">
        <v>16884.2</v>
      </c>
      <c r="D155" s="12">
        <v>5956.5774199999996</v>
      </c>
      <c r="E155" s="12"/>
      <c r="F155" s="12">
        <v>5140.5365600000005</v>
      </c>
      <c r="R155" s="51"/>
      <c r="S155" s="51"/>
      <c r="T155" s="51"/>
      <c r="U155" s="51"/>
    </row>
    <row r="156" spans="1:21" x14ac:dyDescent="0.25">
      <c r="A156" s="10"/>
      <c r="B156" s="11" t="s">
        <v>6</v>
      </c>
      <c r="C156" s="12">
        <v>0</v>
      </c>
      <c r="D156" s="12">
        <v>0</v>
      </c>
      <c r="E156" s="12"/>
      <c r="F156" s="12">
        <v>0</v>
      </c>
      <c r="R156" s="51"/>
      <c r="S156" s="51"/>
      <c r="T156" s="51"/>
      <c r="U156" s="51"/>
    </row>
    <row r="157" spans="1:21" x14ac:dyDescent="0.25">
      <c r="A157" s="7"/>
      <c r="B157" s="8" t="s">
        <v>61</v>
      </c>
      <c r="C157" s="9">
        <f>+C158+C159</f>
        <v>239334.7</v>
      </c>
      <c r="D157" s="9">
        <f>+D158+D159</f>
        <v>35907.565000000002</v>
      </c>
      <c r="E157" s="9"/>
      <c r="F157" s="9">
        <f>+F158+F159</f>
        <v>42287.909639999998</v>
      </c>
      <c r="R157" s="51"/>
      <c r="S157" s="51"/>
      <c r="T157" s="51"/>
      <c r="U157" s="51"/>
    </row>
    <row r="158" spans="1:21" x14ac:dyDescent="0.25">
      <c r="A158" s="10"/>
      <c r="B158" s="11" t="s">
        <v>5</v>
      </c>
      <c r="C158" s="12">
        <v>239334.7</v>
      </c>
      <c r="D158" s="12">
        <v>35907.565000000002</v>
      </c>
      <c r="E158" s="12"/>
      <c r="F158" s="12">
        <v>42287.909639999998</v>
      </c>
      <c r="R158" s="51"/>
      <c r="S158" s="51"/>
      <c r="T158" s="51"/>
      <c r="U158" s="51"/>
    </row>
    <row r="159" spans="1:21" x14ac:dyDescent="0.25">
      <c r="A159" s="10"/>
      <c r="B159" s="11" t="s">
        <v>6</v>
      </c>
      <c r="C159" s="12">
        <v>0</v>
      </c>
      <c r="D159" s="12">
        <v>0</v>
      </c>
      <c r="E159" s="12"/>
      <c r="F159" s="12">
        <v>0</v>
      </c>
      <c r="R159" s="51"/>
      <c r="S159" s="51"/>
      <c r="T159" s="51"/>
      <c r="U159" s="51"/>
    </row>
    <row r="160" spans="1:21" x14ac:dyDescent="0.25">
      <c r="A160" s="7"/>
      <c r="B160" s="8" t="s">
        <v>62</v>
      </c>
      <c r="C160" s="9">
        <f>+C161+C162</f>
        <v>629.16</v>
      </c>
      <c r="D160" s="9">
        <f>+D161+D162</f>
        <v>157.29</v>
      </c>
      <c r="E160" s="9"/>
      <c r="F160" s="9">
        <f>+F161+F162</f>
        <v>157.29</v>
      </c>
      <c r="R160" s="51"/>
      <c r="S160" s="51"/>
      <c r="T160" s="51"/>
      <c r="U160" s="51"/>
    </row>
    <row r="161" spans="1:21" x14ac:dyDescent="0.25">
      <c r="A161" s="10"/>
      <c r="B161" s="11" t="s">
        <v>5</v>
      </c>
      <c r="C161" s="12">
        <v>629.16</v>
      </c>
      <c r="D161" s="12">
        <v>157.29</v>
      </c>
      <c r="E161" s="12"/>
      <c r="F161" s="12">
        <v>157.29</v>
      </c>
      <c r="R161" s="51"/>
      <c r="S161" s="51"/>
      <c r="T161" s="51"/>
      <c r="U161" s="51"/>
    </row>
    <row r="162" spans="1:21" x14ac:dyDescent="0.25">
      <c r="A162" s="10"/>
      <c r="B162" s="11" t="s">
        <v>6</v>
      </c>
      <c r="C162" s="12">
        <v>0</v>
      </c>
      <c r="D162" s="12">
        <v>0</v>
      </c>
      <c r="E162" s="12"/>
      <c r="F162" s="12">
        <v>0</v>
      </c>
      <c r="R162" s="51"/>
      <c r="S162" s="51"/>
      <c r="T162" s="51"/>
      <c r="U162" s="51"/>
    </row>
    <row r="163" spans="1:21" x14ac:dyDescent="0.25">
      <c r="A163" s="7"/>
      <c r="B163" s="8" t="s">
        <v>63</v>
      </c>
      <c r="C163" s="9">
        <f>+C164+C165</f>
        <v>524457.50300000003</v>
      </c>
      <c r="D163" s="9">
        <f>+D164+D165</f>
        <v>5968.5739999999996</v>
      </c>
      <c r="E163" s="9"/>
      <c r="F163" s="9">
        <f>+F164+F165</f>
        <v>4093.297</v>
      </c>
      <c r="R163" s="51"/>
      <c r="S163" s="51"/>
      <c r="T163" s="51"/>
      <c r="U163" s="51"/>
    </row>
    <row r="164" spans="1:21" x14ac:dyDescent="0.25">
      <c r="A164" s="10"/>
      <c r="B164" s="11" t="s">
        <v>5</v>
      </c>
      <c r="C164" s="12">
        <v>24457.503000000001</v>
      </c>
      <c r="D164" s="12">
        <v>5968.5739999999996</v>
      </c>
      <c r="E164" s="12"/>
      <c r="F164" s="12">
        <v>4093.297</v>
      </c>
      <c r="R164" s="51"/>
      <c r="S164" s="51"/>
      <c r="T164" s="51"/>
      <c r="U164" s="51"/>
    </row>
    <row r="165" spans="1:21" x14ac:dyDescent="0.25">
      <c r="A165" s="10"/>
      <c r="B165" s="11" t="s">
        <v>6</v>
      </c>
      <c r="C165" s="12">
        <v>500000</v>
      </c>
      <c r="D165" s="12">
        <v>0</v>
      </c>
      <c r="E165" s="12"/>
      <c r="F165" s="12">
        <v>0</v>
      </c>
      <c r="R165" s="51"/>
      <c r="S165" s="51"/>
      <c r="T165" s="51"/>
      <c r="U165" s="51"/>
    </row>
    <row r="166" spans="1:21" x14ac:dyDescent="0.25">
      <c r="A166" s="7"/>
      <c r="B166" s="8" t="s">
        <v>64</v>
      </c>
      <c r="C166" s="9">
        <f>+C167+C168</f>
        <v>3404.6379999999999</v>
      </c>
      <c r="D166" s="9">
        <f>+D167+D168</f>
        <v>2232.1210000000001</v>
      </c>
      <c r="E166" s="9"/>
      <c r="F166" s="9">
        <f>+F167+F168</f>
        <v>1507.654</v>
      </c>
      <c r="R166" s="51"/>
      <c r="S166" s="51"/>
      <c r="T166" s="51"/>
      <c r="U166" s="51"/>
    </row>
    <row r="167" spans="1:21" x14ac:dyDescent="0.25">
      <c r="A167" s="10"/>
      <c r="B167" s="11" t="s">
        <v>5</v>
      </c>
      <c r="C167" s="12">
        <v>3404.6379999999999</v>
      </c>
      <c r="D167" s="12">
        <v>2232.1210000000001</v>
      </c>
      <c r="E167" s="12"/>
      <c r="F167" s="12">
        <v>1507.654</v>
      </c>
      <c r="R167" s="51"/>
      <c r="S167" s="51"/>
      <c r="T167" s="51"/>
      <c r="U167" s="51"/>
    </row>
    <row r="168" spans="1:21" x14ac:dyDescent="0.25">
      <c r="A168" s="10"/>
      <c r="B168" s="11" t="s">
        <v>6</v>
      </c>
      <c r="C168" s="12">
        <v>0</v>
      </c>
      <c r="D168" s="12">
        <v>0</v>
      </c>
      <c r="E168" s="12"/>
      <c r="F168" s="12">
        <v>0</v>
      </c>
      <c r="R168" s="51"/>
      <c r="S168" s="51"/>
      <c r="T168" s="51"/>
      <c r="U168" s="51"/>
    </row>
    <row r="169" spans="1:21" x14ac:dyDescent="0.25">
      <c r="A169" s="7"/>
      <c r="B169" s="8" t="s">
        <v>65</v>
      </c>
      <c r="C169" s="9">
        <f>+C170+C171</f>
        <v>259745.79399999999</v>
      </c>
      <c r="D169" s="9">
        <f>+D170+D171</f>
        <v>5020.9650000000001</v>
      </c>
      <c r="E169" s="9"/>
      <c r="F169" s="9">
        <f>+F170+F171</f>
        <v>2941.1120000000001</v>
      </c>
      <c r="R169" s="51"/>
      <c r="S169" s="51"/>
      <c r="T169" s="51"/>
      <c r="U169" s="51"/>
    </row>
    <row r="170" spans="1:21" x14ac:dyDescent="0.25">
      <c r="A170" s="10"/>
      <c r="B170" s="11" t="s">
        <v>5</v>
      </c>
      <c r="C170" s="12">
        <v>19745.794000000002</v>
      </c>
      <c r="D170" s="12">
        <v>5020.9650000000001</v>
      </c>
      <c r="E170" s="12"/>
      <c r="F170" s="12">
        <v>2941.1120000000001</v>
      </c>
      <c r="R170" s="51"/>
      <c r="S170" s="51"/>
      <c r="T170" s="51"/>
      <c r="U170" s="51"/>
    </row>
    <row r="171" spans="1:21" x14ac:dyDescent="0.25">
      <c r="A171" s="10"/>
      <c r="B171" s="11" t="s">
        <v>6</v>
      </c>
      <c r="C171" s="12">
        <v>240000</v>
      </c>
      <c r="D171" s="12">
        <v>0</v>
      </c>
      <c r="E171" s="12"/>
      <c r="F171" s="12">
        <v>0</v>
      </c>
      <c r="R171" s="51"/>
      <c r="S171" s="51"/>
      <c r="T171" s="51"/>
      <c r="U171" s="51"/>
    </row>
    <row r="172" spans="1:21" x14ac:dyDescent="0.25">
      <c r="A172" s="7"/>
      <c r="B172" s="8" t="s">
        <v>66</v>
      </c>
      <c r="C172" s="9">
        <f>+C173+C174</f>
        <v>6317.7579999999998</v>
      </c>
      <c r="D172" s="9">
        <f>+D173+D174</f>
        <v>2583.0410000000002</v>
      </c>
      <c r="E172" s="9"/>
      <c r="F172" s="9">
        <f>+F173+F174</f>
        <v>1842.778</v>
      </c>
      <c r="R172" s="51"/>
      <c r="S172" s="51"/>
      <c r="T172" s="51"/>
      <c r="U172" s="51"/>
    </row>
    <row r="173" spans="1:21" x14ac:dyDescent="0.25">
      <c r="A173" s="10"/>
      <c r="B173" s="11" t="s">
        <v>5</v>
      </c>
      <c r="C173" s="12">
        <v>6317.7579999999998</v>
      </c>
      <c r="D173" s="12">
        <v>2583.0410000000002</v>
      </c>
      <c r="E173" s="12"/>
      <c r="F173" s="12">
        <v>1842.778</v>
      </c>
      <c r="R173" s="51"/>
      <c r="S173" s="51"/>
      <c r="T173" s="51"/>
      <c r="U173" s="51"/>
    </row>
    <row r="174" spans="1:21" x14ac:dyDescent="0.25">
      <c r="A174" s="10"/>
      <c r="B174" s="11" t="s">
        <v>6</v>
      </c>
      <c r="C174" s="12">
        <v>0</v>
      </c>
      <c r="D174" s="12">
        <v>0</v>
      </c>
      <c r="E174" s="12"/>
      <c r="F174" s="12">
        <v>0</v>
      </c>
      <c r="R174" s="51"/>
      <c r="S174" s="51"/>
      <c r="T174" s="51"/>
      <c r="U174" s="51"/>
    </row>
    <row r="175" spans="1:21" x14ac:dyDescent="0.25">
      <c r="A175" s="7"/>
      <c r="B175" s="8" t="s">
        <v>67</v>
      </c>
      <c r="C175" s="9">
        <f>+C176+C177</f>
        <v>10090.348</v>
      </c>
      <c r="D175" s="9">
        <f>+D176+D177</f>
        <v>9838.2160000000003</v>
      </c>
      <c r="E175" s="9"/>
      <c r="F175" s="9">
        <f>+F176+F177</f>
        <v>2874.8229999999999</v>
      </c>
      <c r="R175" s="51"/>
      <c r="S175" s="51"/>
      <c r="T175" s="51"/>
      <c r="U175" s="51"/>
    </row>
    <row r="176" spans="1:21" x14ac:dyDescent="0.25">
      <c r="A176" s="10"/>
      <c r="B176" s="11" t="s">
        <v>5</v>
      </c>
      <c r="C176" s="12">
        <v>10090.348</v>
      </c>
      <c r="D176" s="12">
        <v>9838.2160000000003</v>
      </c>
      <c r="E176" s="12"/>
      <c r="F176" s="12">
        <v>2874.8229999999999</v>
      </c>
      <c r="R176" s="51"/>
      <c r="S176" s="51"/>
      <c r="T176" s="51"/>
      <c r="U176" s="51"/>
    </row>
    <row r="177" spans="1:21" x14ac:dyDescent="0.25">
      <c r="A177" s="10"/>
      <c r="B177" s="11" t="s">
        <v>6</v>
      </c>
      <c r="C177" s="12">
        <v>0</v>
      </c>
      <c r="D177" s="12">
        <v>0</v>
      </c>
      <c r="E177" s="12"/>
      <c r="F177" s="12">
        <v>0</v>
      </c>
      <c r="R177" s="51"/>
      <c r="S177" s="51"/>
      <c r="T177" s="51"/>
      <c r="U177" s="51"/>
    </row>
    <row r="178" spans="1:21" x14ac:dyDescent="0.25">
      <c r="A178" s="7"/>
      <c r="B178" s="8" t="s">
        <v>68</v>
      </c>
      <c r="C178" s="9">
        <f>+C179+C180</f>
        <v>15440.982</v>
      </c>
      <c r="D178" s="9">
        <f>+D179+D180</f>
        <v>3880.2069999999999</v>
      </c>
      <c r="E178" s="9"/>
      <c r="F178" s="9">
        <f>+F179+F180</f>
        <v>2824.027</v>
      </c>
      <c r="R178" s="51"/>
      <c r="S178" s="51"/>
      <c r="T178" s="51"/>
      <c r="U178" s="51"/>
    </row>
    <row r="179" spans="1:21" x14ac:dyDescent="0.25">
      <c r="A179" s="10"/>
      <c r="B179" s="11" t="s">
        <v>5</v>
      </c>
      <c r="C179" s="12">
        <v>15440.982</v>
      </c>
      <c r="D179" s="12">
        <v>3880.2069999999999</v>
      </c>
      <c r="E179" s="12"/>
      <c r="F179" s="12">
        <v>2824.027</v>
      </c>
      <c r="R179" s="51"/>
      <c r="S179" s="51"/>
      <c r="T179" s="51"/>
      <c r="U179" s="51"/>
    </row>
    <row r="180" spans="1:21" x14ac:dyDescent="0.25">
      <c r="A180" s="10"/>
      <c r="B180" s="11" t="s">
        <v>6</v>
      </c>
      <c r="C180" s="12">
        <v>0</v>
      </c>
      <c r="D180" s="12">
        <v>0</v>
      </c>
      <c r="E180" s="12"/>
      <c r="F180" s="12">
        <v>0</v>
      </c>
      <c r="R180" s="51"/>
      <c r="S180" s="51"/>
      <c r="T180" s="51"/>
      <c r="U180" s="51"/>
    </row>
    <row r="181" spans="1:21" x14ac:dyDescent="0.25">
      <c r="A181" s="7"/>
      <c r="B181" s="8" t="s">
        <v>69</v>
      </c>
      <c r="C181" s="9">
        <f>+C182+C183</f>
        <v>151697.28700000001</v>
      </c>
      <c r="D181" s="9">
        <f>+D182+D183</f>
        <v>36331.773000000001</v>
      </c>
      <c r="E181" s="9"/>
      <c r="F181" s="9">
        <f>+F182+F183</f>
        <v>5554.7309999999998</v>
      </c>
      <c r="R181" s="51"/>
      <c r="S181" s="51"/>
      <c r="T181" s="51"/>
      <c r="U181" s="51"/>
    </row>
    <row r="182" spans="1:21" x14ac:dyDescent="0.25">
      <c r="A182" s="10"/>
      <c r="B182" s="11" t="s">
        <v>5</v>
      </c>
      <c r="C182" s="12">
        <v>20484.026999999998</v>
      </c>
      <c r="D182" s="12">
        <v>3918.9009999999998</v>
      </c>
      <c r="E182" s="12"/>
      <c r="F182" s="12">
        <v>2868.0830000000001</v>
      </c>
      <c r="R182" s="51"/>
      <c r="S182" s="51"/>
      <c r="T182" s="51"/>
      <c r="U182" s="51"/>
    </row>
    <row r="183" spans="1:21" x14ac:dyDescent="0.25">
      <c r="A183" s="10"/>
      <c r="B183" s="11" t="s">
        <v>6</v>
      </c>
      <c r="C183" s="12">
        <v>131213.26</v>
      </c>
      <c r="D183" s="12">
        <v>32412.871999999999</v>
      </c>
      <c r="E183" s="12"/>
      <c r="F183" s="12">
        <v>2686.6480000000001</v>
      </c>
      <c r="R183" s="51"/>
      <c r="S183" s="51"/>
      <c r="T183" s="51"/>
      <c r="U183" s="51"/>
    </row>
    <row r="184" spans="1:21" ht="13.5" customHeight="1" x14ac:dyDescent="0.25">
      <c r="A184" s="7"/>
      <c r="B184" s="8" t="s">
        <v>70</v>
      </c>
      <c r="C184" s="9">
        <f>+C185+C186</f>
        <v>47500.548999999999</v>
      </c>
      <c r="D184" s="9">
        <f>+D185+D186</f>
        <v>12012.973</v>
      </c>
      <c r="E184" s="9"/>
      <c r="F184" s="9">
        <f>+F185+F186</f>
        <v>7501.0420000000004</v>
      </c>
      <c r="R184" s="51"/>
      <c r="S184" s="51"/>
      <c r="T184" s="51"/>
      <c r="U184" s="51"/>
    </row>
    <row r="185" spans="1:21" x14ac:dyDescent="0.25">
      <c r="A185" s="10"/>
      <c r="B185" s="11" t="s">
        <v>5</v>
      </c>
      <c r="C185" s="12">
        <v>47500.548999999999</v>
      </c>
      <c r="D185" s="12">
        <v>12012.973</v>
      </c>
      <c r="E185" s="12"/>
      <c r="F185" s="12">
        <v>7501.0420000000004</v>
      </c>
      <c r="R185" s="51"/>
      <c r="S185" s="51"/>
      <c r="T185" s="51"/>
      <c r="U185" s="51"/>
    </row>
    <row r="186" spans="1:21" x14ac:dyDescent="0.25">
      <c r="A186" s="10"/>
      <c r="B186" s="11" t="s">
        <v>6</v>
      </c>
      <c r="C186" s="12">
        <v>0</v>
      </c>
      <c r="D186" s="12">
        <v>0</v>
      </c>
      <c r="E186" s="12"/>
      <c r="F186" s="12">
        <v>0</v>
      </c>
      <c r="R186" s="51"/>
      <c r="S186" s="51"/>
      <c r="T186" s="51"/>
      <c r="U186" s="51"/>
    </row>
    <row r="187" spans="1:21" x14ac:dyDescent="0.25">
      <c r="A187" s="7"/>
      <c r="B187" s="8" t="s">
        <v>71</v>
      </c>
      <c r="C187" s="9">
        <f>+C188+C189</f>
        <v>471.50200000000001</v>
      </c>
      <c r="D187" s="9">
        <f>+D188+D189</f>
        <v>101.616</v>
      </c>
      <c r="E187" s="9"/>
      <c r="F187" s="9">
        <f>+F188+F189</f>
        <v>101.616</v>
      </c>
      <c r="R187" s="51"/>
      <c r="S187" s="51"/>
      <c r="T187" s="51"/>
      <c r="U187" s="51"/>
    </row>
    <row r="188" spans="1:21" x14ac:dyDescent="0.25">
      <c r="A188" s="10"/>
      <c r="B188" s="11" t="s">
        <v>5</v>
      </c>
      <c r="C188" s="12">
        <v>471.50200000000001</v>
      </c>
      <c r="D188" s="12">
        <v>101.616</v>
      </c>
      <c r="E188" s="12"/>
      <c r="F188" s="12">
        <v>101.616</v>
      </c>
      <c r="R188" s="51"/>
      <c r="S188" s="51"/>
      <c r="T188" s="51"/>
      <c r="U188" s="51"/>
    </row>
    <row r="189" spans="1:21" x14ac:dyDescent="0.25">
      <c r="A189" s="10"/>
      <c r="B189" s="11" t="s">
        <v>6</v>
      </c>
      <c r="C189" s="12">
        <v>0</v>
      </c>
      <c r="D189" s="12">
        <v>0</v>
      </c>
      <c r="E189" s="12"/>
      <c r="F189" s="12">
        <v>0</v>
      </c>
      <c r="R189" s="51"/>
      <c r="S189" s="51"/>
      <c r="T189" s="51"/>
      <c r="U189" s="51"/>
    </row>
    <row r="190" spans="1:21" x14ac:dyDescent="0.25">
      <c r="A190" s="7"/>
      <c r="B190" s="8" t="s">
        <v>72</v>
      </c>
      <c r="C190" s="9">
        <f>+C191+C192</f>
        <v>14251.303</v>
      </c>
      <c r="D190" s="9">
        <f>+D191+D192</f>
        <v>5245.34</v>
      </c>
      <c r="E190" s="9"/>
      <c r="F190" s="9">
        <f>+F191+F192</f>
        <v>3228.5880000000002</v>
      </c>
      <c r="R190" s="51"/>
      <c r="S190" s="51"/>
      <c r="T190" s="51"/>
      <c r="U190" s="51"/>
    </row>
    <row r="191" spans="1:21" x14ac:dyDescent="0.25">
      <c r="A191" s="10"/>
      <c r="B191" s="11" t="s">
        <v>5</v>
      </c>
      <c r="C191" s="12">
        <v>14251.303</v>
      </c>
      <c r="D191" s="12">
        <v>5245.34</v>
      </c>
      <c r="E191" s="12"/>
      <c r="F191" s="12">
        <v>3228.5880000000002</v>
      </c>
      <c r="R191" s="51"/>
      <c r="S191" s="51"/>
      <c r="T191" s="51"/>
      <c r="U191" s="51"/>
    </row>
    <row r="192" spans="1:21" x14ac:dyDescent="0.25">
      <c r="A192" s="10"/>
      <c r="B192" s="11" t="s">
        <v>6</v>
      </c>
      <c r="C192" s="12">
        <v>0</v>
      </c>
      <c r="D192" s="12">
        <v>0</v>
      </c>
      <c r="E192" s="12"/>
      <c r="F192" s="12">
        <v>0</v>
      </c>
      <c r="R192" s="51"/>
      <c r="S192" s="51"/>
      <c r="T192" s="51"/>
      <c r="U192" s="51"/>
    </row>
    <row r="193" spans="1:21" x14ac:dyDescent="0.25">
      <c r="A193" s="7"/>
      <c r="B193" s="8" t="s">
        <v>73</v>
      </c>
      <c r="C193" s="9">
        <f>+C194+C195</f>
        <v>832407.17300000007</v>
      </c>
      <c r="D193" s="9">
        <f>+D194+D195</f>
        <v>412839.82899999997</v>
      </c>
      <c r="E193" s="9"/>
      <c r="F193" s="9">
        <f>+F194+F195</f>
        <v>404708.18</v>
      </c>
      <c r="R193" s="51"/>
      <c r="S193" s="51"/>
      <c r="T193" s="51"/>
      <c r="U193" s="51"/>
    </row>
    <row r="194" spans="1:21" x14ac:dyDescent="0.25">
      <c r="A194" s="10"/>
      <c r="B194" s="11" t="s">
        <v>5</v>
      </c>
      <c r="C194" s="12">
        <v>95322.856</v>
      </c>
      <c r="D194" s="12">
        <v>20560.657999999999</v>
      </c>
      <c r="E194" s="12"/>
      <c r="F194" s="12">
        <v>12429.009</v>
      </c>
      <c r="R194" s="51"/>
      <c r="S194" s="51"/>
      <c r="T194" s="51"/>
      <c r="U194" s="51"/>
    </row>
    <row r="195" spans="1:21" x14ac:dyDescent="0.25">
      <c r="A195" s="10"/>
      <c r="B195" s="11" t="s">
        <v>6</v>
      </c>
      <c r="C195" s="12">
        <v>737084.31700000004</v>
      </c>
      <c r="D195" s="12">
        <v>392279.17099999997</v>
      </c>
      <c r="E195" s="12"/>
      <c r="F195" s="12">
        <v>392279.17099999997</v>
      </c>
      <c r="R195" s="51"/>
      <c r="S195" s="51"/>
      <c r="T195" s="51"/>
      <c r="U195" s="51"/>
    </row>
    <row r="196" spans="1:21" x14ac:dyDescent="0.25">
      <c r="A196" s="7"/>
      <c r="B196" s="8" t="s">
        <v>74</v>
      </c>
      <c r="C196" s="9">
        <f>+C197+C198</f>
        <v>3949.47</v>
      </c>
      <c r="D196" s="9">
        <f>+D197+D198</f>
        <v>1768.6079999999999</v>
      </c>
      <c r="E196" s="9"/>
      <c r="F196" s="9">
        <f>+F197+F198</f>
        <v>1540.2439999999999</v>
      </c>
      <c r="R196" s="51"/>
      <c r="S196" s="51"/>
      <c r="T196" s="51"/>
      <c r="U196" s="51"/>
    </row>
    <row r="197" spans="1:21" x14ac:dyDescent="0.25">
      <c r="A197" s="10"/>
      <c r="B197" s="11" t="s">
        <v>5</v>
      </c>
      <c r="C197" s="12">
        <v>3949.47</v>
      </c>
      <c r="D197" s="12">
        <v>1768.6079999999999</v>
      </c>
      <c r="E197" s="12"/>
      <c r="F197" s="12">
        <v>1540.2439999999999</v>
      </c>
      <c r="R197" s="51"/>
      <c r="S197" s="51"/>
      <c r="T197" s="51"/>
      <c r="U197" s="51"/>
    </row>
    <row r="198" spans="1:21" x14ac:dyDescent="0.25">
      <c r="A198" s="10"/>
      <c r="B198" s="11" t="s">
        <v>6</v>
      </c>
      <c r="C198" s="12">
        <v>0</v>
      </c>
      <c r="D198" s="12">
        <v>0</v>
      </c>
      <c r="E198" s="12"/>
      <c r="F198" s="12">
        <v>0</v>
      </c>
      <c r="R198" s="51"/>
      <c r="S198" s="51"/>
      <c r="T198" s="51"/>
      <c r="U198" s="51"/>
    </row>
    <row r="199" spans="1:21" x14ac:dyDescent="0.25">
      <c r="A199" s="7"/>
      <c r="B199" s="8" t="s">
        <v>75</v>
      </c>
      <c r="C199" s="9">
        <f>+C200+C201</f>
        <v>339128</v>
      </c>
      <c r="D199" s="9">
        <f>+D200+D201</f>
        <v>81635.910999999993</v>
      </c>
      <c r="E199" s="9"/>
      <c r="F199" s="9">
        <f>+F200+F201</f>
        <v>37460.417999999998</v>
      </c>
      <c r="R199" s="51"/>
      <c r="S199" s="51"/>
      <c r="T199" s="51"/>
      <c r="U199" s="51"/>
    </row>
    <row r="200" spans="1:21" x14ac:dyDescent="0.25">
      <c r="A200" s="10"/>
      <c r="B200" s="11" t="s">
        <v>5</v>
      </c>
      <c r="C200" s="12">
        <v>339128</v>
      </c>
      <c r="D200" s="12">
        <v>81635.910999999993</v>
      </c>
      <c r="E200" s="12"/>
      <c r="F200" s="12">
        <v>37460.417999999998</v>
      </c>
      <c r="R200" s="51"/>
      <c r="S200" s="51"/>
      <c r="T200" s="51"/>
      <c r="U200" s="51"/>
    </row>
    <row r="201" spans="1:21" x14ac:dyDescent="0.25">
      <c r="A201" s="10"/>
      <c r="B201" s="11" t="s">
        <v>6</v>
      </c>
      <c r="C201" s="12">
        <v>0</v>
      </c>
      <c r="D201" s="12">
        <v>0</v>
      </c>
      <c r="E201" s="12"/>
      <c r="F201" s="12">
        <v>0</v>
      </c>
      <c r="R201" s="51"/>
      <c r="S201" s="51"/>
      <c r="T201" s="51"/>
      <c r="U201" s="51"/>
    </row>
    <row r="202" spans="1:21" x14ac:dyDescent="0.25">
      <c r="A202" s="7"/>
      <c r="B202" s="8" t="s">
        <v>76</v>
      </c>
      <c r="C202" s="9">
        <f>+C203+C204</f>
        <v>82232.775150000016</v>
      </c>
      <c r="D202" s="9">
        <f>+D203+D204</f>
        <v>15441.901809999999</v>
      </c>
      <c r="E202" s="9"/>
      <c r="F202" s="9">
        <f>+F203+F204</f>
        <v>15024.16446</v>
      </c>
      <c r="R202" s="51"/>
      <c r="S202" s="51"/>
      <c r="T202" s="51"/>
      <c r="U202" s="51"/>
    </row>
    <row r="203" spans="1:21" x14ac:dyDescent="0.25">
      <c r="A203" s="10"/>
      <c r="B203" s="11" t="s">
        <v>5</v>
      </c>
      <c r="C203" s="12">
        <v>4857.2701500000057</v>
      </c>
      <c r="D203" s="12">
        <v>1746.0087599999993</v>
      </c>
      <c r="E203" s="12"/>
      <c r="F203" s="12">
        <v>1328.2714100000001</v>
      </c>
      <c r="R203" s="51"/>
      <c r="S203" s="51"/>
      <c r="T203" s="51"/>
      <c r="U203" s="51"/>
    </row>
    <row r="204" spans="1:21" x14ac:dyDescent="0.25">
      <c r="A204" s="10"/>
      <c r="B204" s="11" t="s">
        <v>6</v>
      </c>
      <c r="C204" s="12">
        <v>77375.505000000005</v>
      </c>
      <c r="D204" s="12">
        <v>13695.893050000001</v>
      </c>
      <c r="E204" s="12"/>
      <c r="F204" s="12">
        <v>13695.893050000001</v>
      </c>
      <c r="R204" s="51"/>
      <c r="S204" s="51"/>
      <c r="T204" s="51"/>
      <c r="U204" s="51"/>
    </row>
    <row r="205" spans="1:21" x14ac:dyDescent="0.25">
      <c r="A205" s="29"/>
      <c r="B205" s="30" t="s">
        <v>77</v>
      </c>
      <c r="C205" s="31">
        <f>+C206+C207</f>
        <v>100362.06099999999</v>
      </c>
      <c r="D205" s="31">
        <f>+D206+D207</f>
        <v>57762.797999999995</v>
      </c>
      <c r="E205" s="31"/>
      <c r="F205" s="31">
        <f>+F206+F207</f>
        <v>57762.797999999995</v>
      </c>
      <c r="R205" s="51"/>
      <c r="S205" s="51"/>
      <c r="T205" s="51"/>
      <c r="U205" s="51"/>
    </row>
    <row r="206" spans="1:21" x14ac:dyDescent="0.25">
      <c r="A206" s="10"/>
      <c r="B206" s="11" t="s">
        <v>5</v>
      </c>
      <c r="C206" s="12">
        <v>64112.055999999997</v>
      </c>
      <c r="D206" s="12">
        <v>23939.124</v>
      </c>
      <c r="E206" s="12"/>
      <c r="F206" s="12">
        <v>23939.124</v>
      </c>
      <c r="R206" s="51"/>
      <c r="S206" s="51"/>
      <c r="T206" s="51"/>
      <c r="U206" s="51"/>
    </row>
    <row r="207" spans="1:21" x14ac:dyDescent="0.25">
      <c r="A207" s="10"/>
      <c r="B207" s="11" t="s">
        <v>6</v>
      </c>
      <c r="C207" s="12">
        <v>36250.004999999997</v>
      </c>
      <c r="D207" s="12">
        <v>33823.673999999999</v>
      </c>
      <c r="E207" s="12"/>
      <c r="F207" s="12">
        <v>33823.673999999999</v>
      </c>
      <c r="R207" s="51"/>
      <c r="S207" s="51"/>
      <c r="T207" s="51"/>
      <c r="U207" s="51"/>
    </row>
    <row r="208" spans="1:21" x14ac:dyDescent="0.25">
      <c r="A208" s="7"/>
      <c r="B208" s="8" t="s">
        <v>78</v>
      </c>
      <c r="C208" s="9">
        <f>+C209+C210</f>
        <v>38242.1</v>
      </c>
      <c r="D208" s="9">
        <f>+D209+D210</f>
        <v>10355.55838</v>
      </c>
      <c r="E208" s="9"/>
      <c r="F208" s="9">
        <f>+F209+F210</f>
        <v>9933.1153800000011</v>
      </c>
      <c r="R208" s="51"/>
      <c r="S208" s="51"/>
      <c r="T208" s="51"/>
      <c r="U208" s="51"/>
    </row>
    <row r="209" spans="1:21" x14ac:dyDescent="0.25">
      <c r="A209" s="10"/>
      <c r="B209" s="11" t="s">
        <v>5</v>
      </c>
      <c r="C209" s="12">
        <v>38242.1</v>
      </c>
      <c r="D209" s="12">
        <v>10355.55838</v>
      </c>
      <c r="E209" s="12"/>
      <c r="F209" s="12">
        <v>9933.1153800000011</v>
      </c>
      <c r="R209" s="51"/>
      <c r="S209" s="51"/>
      <c r="T209" s="51"/>
      <c r="U209" s="51"/>
    </row>
    <row r="210" spans="1:21" x14ac:dyDescent="0.25">
      <c r="A210" s="10"/>
      <c r="B210" s="11" t="s">
        <v>6</v>
      </c>
      <c r="C210" s="12">
        <v>0</v>
      </c>
      <c r="D210" s="12">
        <v>0</v>
      </c>
      <c r="E210" s="12"/>
      <c r="F210" s="12">
        <v>0</v>
      </c>
      <c r="R210" s="51"/>
      <c r="S210" s="51"/>
      <c r="T210" s="51"/>
      <c r="U210" s="51"/>
    </row>
    <row r="211" spans="1:21" x14ac:dyDescent="0.25">
      <c r="A211" s="7"/>
      <c r="B211" s="8" t="s">
        <v>79</v>
      </c>
      <c r="C211" s="9">
        <f>+C212+C213</f>
        <v>3096451.4</v>
      </c>
      <c r="D211" s="9">
        <f>+D212+D213</f>
        <v>645031.88239999989</v>
      </c>
      <c r="E211" s="9"/>
      <c r="F211" s="9">
        <f>+F212+F213</f>
        <v>645031.88239999989</v>
      </c>
      <c r="R211" s="51"/>
      <c r="S211" s="51"/>
      <c r="T211" s="51"/>
      <c r="U211" s="51"/>
    </row>
    <row r="212" spans="1:21" x14ac:dyDescent="0.25">
      <c r="A212" s="10"/>
      <c r="B212" s="11" t="s">
        <v>5</v>
      </c>
      <c r="C212" s="12">
        <v>3096451.4</v>
      </c>
      <c r="D212" s="12">
        <v>645031.88239999989</v>
      </c>
      <c r="E212" s="12"/>
      <c r="F212" s="12">
        <v>645031.88239999989</v>
      </c>
      <c r="R212" s="51"/>
      <c r="S212" s="51"/>
      <c r="T212" s="51"/>
      <c r="U212" s="51"/>
    </row>
    <row r="213" spans="1:21" x14ac:dyDescent="0.25">
      <c r="A213" s="10"/>
      <c r="B213" s="11" t="s">
        <v>6</v>
      </c>
      <c r="C213" s="12">
        <v>0</v>
      </c>
      <c r="D213" s="12">
        <v>0</v>
      </c>
      <c r="E213" s="12"/>
      <c r="F213" s="12">
        <v>0</v>
      </c>
      <c r="R213" s="51"/>
      <c r="S213" s="51"/>
      <c r="T213" s="51"/>
      <c r="U213" s="51"/>
    </row>
    <row r="214" spans="1:21" x14ac:dyDescent="0.25">
      <c r="A214" s="4" t="s">
        <v>80</v>
      </c>
      <c r="B214" s="5"/>
      <c r="C214" s="6">
        <f>+C215+C218+C221+C224+C227+C230+C233</f>
        <v>1022030.0400299993</v>
      </c>
      <c r="D214" s="6">
        <f t="shared" ref="D214:F214" si="9">+D215+D218+D221+D224+D227+D230+D233</f>
        <v>215850.33181646548</v>
      </c>
      <c r="E214" s="6"/>
      <c r="F214" s="6">
        <f t="shared" si="9"/>
        <v>146960.99366583332</v>
      </c>
      <c r="R214" s="51"/>
      <c r="S214" s="51"/>
      <c r="T214" s="51"/>
      <c r="U214" s="51"/>
    </row>
    <row r="215" spans="1:21" x14ac:dyDescent="0.25">
      <c r="A215" s="7"/>
      <c r="B215" s="8" t="s">
        <v>15</v>
      </c>
      <c r="C215" s="9">
        <f>+C216+C217</f>
        <v>656697.98650999926</v>
      </c>
      <c r="D215" s="9">
        <f>+D216+D217</f>
        <v>95038.403595833326</v>
      </c>
      <c r="E215" s="9"/>
      <c r="F215" s="9">
        <f>+F216+F217</f>
        <v>94923.441595833327</v>
      </c>
      <c r="R215" s="51"/>
      <c r="S215" s="51"/>
      <c r="T215" s="51"/>
      <c r="U215" s="51"/>
    </row>
    <row r="216" spans="1:21" x14ac:dyDescent="0.25">
      <c r="A216" s="10"/>
      <c r="B216" s="11" t="s">
        <v>5</v>
      </c>
      <c r="C216" s="12">
        <v>439184.10150999919</v>
      </c>
      <c r="D216" s="12">
        <v>83786.59742583333</v>
      </c>
      <c r="E216" s="12"/>
      <c r="F216" s="12">
        <v>83671.63542583333</v>
      </c>
      <c r="R216" s="51"/>
      <c r="S216" s="51"/>
      <c r="T216" s="51"/>
      <c r="U216" s="51"/>
    </row>
    <row r="217" spans="1:21" x14ac:dyDescent="0.25">
      <c r="A217" s="10"/>
      <c r="B217" s="11" t="s">
        <v>6</v>
      </c>
      <c r="C217" s="12">
        <v>217513.88500000001</v>
      </c>
      <c r="D217" s="12">
        <v>11251.80617</v>
      </c>
      <c r="E217" s="12"/>
      <c r="F217" s="12">
        <v>11251.80617</v>
      </c>
      <c r="R217" s="51"/>
      <c r="S217" s="51"/>
      <c r="T217" s="51"/>
      <c r="U217" s="51"/>
    </row>
    <row r="218" spans="1:21" x14ac:dyDescent="0.25">
      <c r="A218" s="7"/>
      <c r="B218" s="8" t="s">
        <v>81</v>
      </c>
      <c r="C218" s="9">
        <f>+C219+C220</f>
        <v>18640.118930000001</v>
      </c>
      <c r="D218" s="9">
        <f>+D219+D220</f>
        <v>4286.4993099999992</v>
      </c>
      <c r="E218" s="9"/>
      <c r="F218" s="9">
        <f>+F219+F220</f>
        <v>4127.72732</v>
      </c>
      <c r="R218" s="51"/>
      <c r="S218" s="51"/>
      <c r="T218" s="51"/>
      <c r="U218" s="51"/>
    </row>
    <row r="219" spans="1:21" x14ac:dyDescent="0.25">
      <c r="A219" s="10"/>
      <c r="B219" s="11" t="s">
        <v>5</v>
      </c>
      <c r="C219" s="12">
        <v>18640.118930000001</v>
      </c>
      <c r="D219" s="12">
        <v>4286.4993099999992</v>
      </c>
      <c r="E219" s="12"/>
      <c r="F219" s="12">
        <v>4127.72732</v>
      </c>
      <c r="R219" s="51"/>
      <c r="S219" s="51"/>
      <c r="T219" s="51"/>
      <c r="U219" s="51"/>
    </row>
    <row r="220" spans="1:21" x14ac:dyDescent="0.25">
      <c r="A220" s="10"/>
      <c r="B220" s="11" t="s">
        <v>6</v>
      </c>
      <c r="C220" s="12">
        <v>0</v>
      </c>
      <c r="D220" s="12">
        <v>0</v>
      </c>
      <c r="E220" s="12"/>
      <c r="F220" s="12">
        <v>0</v>
      </c>
      <c r="R220" s="51"/>
      <c r="S220" s="51"/>
      <c r="T220" s="51"/>
      <c r="U220" s="51"/>
    </row>
    <row r="221" spans="1:21" x14ac:dyDescent="0.25">
      <c r="A221" s="7"/>
      <c r="B221" s="8" t="s">
        <v>82</v>
      </c>
      <c r="C221" s="9">
        <f>+C222+C223</f>
        <v>9059.0090000000037</v>
      </c>
      <c r="D221" s="9">
        <f>+D222+D223</f>
        <v>2515.6042499999999</v>
      </c>
      <c r="E221" s="9"/>
      <c r="F221" s="9">
        <f>+F222+F223</f>
        <v>1368.1114400000001</v>
      </c>
      <c r="R221" s="51"/>
      <c r="S221" s="51"/>
      <c r="T221" s="51"/>
      <c r="U221" s="51"/>
    </row>
    <row r="222" spans="1:21" x14ac:dyDescent="0.25">
      <c r="A222" s="10"/>
      <c r="B222" s="11" t="s">
        <v>5</v>
      </c>
      <c r="C222" s="12">
        <v>9059.0090000000037</v>
      </c>
      <c r="D222" s="12">
        <v>2515.6042499999999</v>
      </c>
      <c r="E222" s="12"/>
      <c r="F222" s="12">
        <v>1368.1114400000001</v>
      </c>
      <c r="R222" s="51"/>
      <c r="S222" s="51"/>
      <c r="T222" s="51"/>
      <c r="U222" s="51"/>
    </row>
    <row r="223" spans="1:21" x14ac:dyDescent="0.25">
      <c r="A223" s="10"/>
      <c r="B223" s="11" t="s">
        <v>6</v>
      </c>
      <c r="C223" s="12">
        <v>0</v>
      </c>
      <c r="D223" s="12">
        <v>0</v>
      </c>
      <c r="E223" s="12"/>
      <c r="F223" s="12">
        <v>0</v>
      </c>
      <c r="R223" s="51"/>
      <c r="S223" s="51"/>
      <c r="T223" s="51"/>
      <c r="U223" s="51"/>
    </row>
    <row r="224" spans="1:21" x14ac:dyDescent="0.25">
      <c r="A224" s="7"/>
      <c r="B224" s="8" t="s">
        <v>83</v>
      </c>
      <c r="C224" s="9">
        <f>+C225+C226</f>
        <v>99420.148349999989</v>
      </c>
      <c r="D224" s="9">
        <f>+D225+D226</f>
        <v>57409.93667999997</v>
      </c>
      <c r="E224" s="9"/>
      <c r="F224" s="9">
        <f>+F225+F226</f>
        <v>5230.5852400000022</v>
      </c>
      <c r="R224" s="51"/>
      <c r="S224" s="51"/>
      <c r="T224" s="51"/>
      <c r="U224" s="51"/>
    </row>
    <row r="225" spans="1:21" x14ac:dyDescent="0.25">
      <c r="A225" s="10"/>
      <c r="B225" s="11" t="s">
        <v>5</v>
      </c>
      <c r="C225" s="12">
        <v>99420.148349999989</v>
      </c>
      <c r="D225" s="12">
        <v>57409.93667999997</v>
      </c>
      <c r="E225" s="12"/>
      <c r="F225" s="12">
        <v>5230.5852400000022</v>
      </c>
      <c r="R225" s="51"/>
      <c r="S225" s="51"/>
      <c r="T225" s="51"/>
      <c r="U225" s="51"/>
    </row>
    <row r="226" spans="1:21" x14ac:dyDescent="0.25">
      <c r="A226" s="10"/>
      <c r="B226" s="11" t="s">
        <v>6</v>
      </c>
      <c r="C226" s="12">
        <v>0</v>
      </c>
      <c r="D226" s="12">
        <v>0</v>
      </c>
      <c r="E226" s="12"/>
      <c r="F226" s="12">
        <v>0</v>
      </c>
      <c r="R226" s="51"/>
      <c r="S226" s="51"/>
      <c r="T226" s="51"/>
      <c r="U226" s="51"/>
    </row>
    <row r="227" spans="1:21" x14ac:dyDescent="0.25">
      <c r="A227" s="7"/>
      <c r="B227" s="8" t="s">
        <v>84</v>
      </c>
      <c r="C227" s="9">
        <f>+C228+C229</f>
        <v>116701.18109999999</v>
      </c>
      <c r="D227" s="9">
        <f>+D228+D229</f>
        <v>25550.532300632181</v>
      </c>
      <c r="E227" s="9"/>
      <c r="F227" s="9">
        <f>+F228+F229</f>
        <v>12406.932929999999</v>
      </c>
      <c r="R227" s="51"/>
      <c r="S227" s="51"/>
      <c r="T227" s="51"/>
      <c r="U227" s="51"/>
    </row>
    <row r="228" spans="1:21" x14ac:dyDescent="0.25">
      <c r="A228" s="10"/>
      <c r="B228" s="11" t="s">
        <v>5</v>
      </c>
      <c r="C228" s="12">
        <v>116701.18109999999</v>
      </c>
      <c r="D228" s="12">
        <v>25550.532300632181</v>
      </c>
      <c r="E228" s="12"/>
      <c r="F228" s="12">
        <v>12406.932929999999</v>
      </c>
      <c r="R228" s="51"/>
      <c r="S228" s="51"/>
      <c r="T228" s="51"/>
      <c r="U228" s="51"/>
    </row>
    <row r="229" spans="1:21" x14ac:dyDescent="0.25">
      <c r="A229" s="10"/>
      <c r="B229" s="11" t="s">
        <v>6</v>
      </c>
      <c r="C229" s="12">
        <v>0</v>
      </c>
      <c r="D229" s="12">
        <v>0</v>
      </c>
      <c r="E229" s="12"/>
      <c r="F229" s="12">
        <v>0</v>
      </c>
      <c r="R229" s="51"/>
      <c r="S229" s="51"/>
      <c r="T229" s="51"/>
      <c r="U229" s="51"/>
    </row>
    <row r="230" spans="1:21" x14ac:dyDescent="0.25">
      <c r="A230" s="7"/>
      <c r="B230" s="8" t="s">
        <v>85</v>
      </c>
      <c r="C230" s="9">
        <f>+C231+C232</f>
        <v>95031.508139999991</v>
      </c>
      <c r="D230" s="9">
        <f>+D231+D232</f>
        <v>24429.333680000011</v>
      </c>
      <c r="E230" s="9"/>
      <c r="F230" s="9">
        <f>+F231+F232</f>
        <v>21937.885140000013</v>
      </c>
      <c r="R230" s="51"/>
      <c r="S230" s="51"/>
      <c r="T230" s="51"/>
      <c r="U230" s="51"/>
    </row>
    <row r="231" spans="1:21" x14ac:dyDescent="0.25">
      <c r="A231" s="10"/>
      <c r="B231" s="11" t="s">
        <v>5</v>
      </c>
      <c r="C231" s="12">
        <v>95031.508139999991</v>
      </c>
      <c r="D231" s="12">
        <v>24429.333680000011</v>
      </c>
      <c r="E231" s="12"/>
      <c r="F231" s="12">
        <v>21937.885140000013</v>
      </c>
      <c r="R231" s="51"/>
      <c r="S231" s="51"/>
      <c r="T231" s="51"/>
      <c r="U231" s="51"/>
    </row>
    <row r="232" spans="1:21" x14ac:dyDescent="0.25">
      <c r="A232" s="10"/>
      <c r="B232" s="11" t="s">
        <v>6</v>
      </c>
      <c r="C232" s="12">
        <v>0</v>
      </c>
      <c r="D232" s="12">
        <v>0</v>
      </c>
      <c r="E232" s="12"/>
      <c r="F232" s="12">
        <v>0</v>
      </c>
      <c r="R232" s="51"/>
      <c r="S232" s="51"/>
      <c r="T232" s="51"/>
      <c r="U232" s="51"/>
    </row>
    <row r="233" spans="1:21" x14ac:dyDescent="0.25">
      <c r="A233" s="7"/>
      <c r="B233" s="8" t="s">
        <v>86</v>
      </c>
      <c r="C233" s="9">
        <f>+C234+C235</f>
        <v>26480.088</v>
      </c>
      <c r="D233" s="9">
        <f>+D234+D235</f>
        <v>6620.0219999999999</v>
      </c>
      <c r="E233" s="9"/>
      <c r="F233" s="9">
        <f>+F234+F235</f>
        <v>6966.31</v>
      </c>
      <c r="R233" s="51"/>
      <c r="S233" s="51"/>
      <c r="T233" s="51"/>
      <c r="U233" s="51"/>
    </row>
    <row r="234" spans="1:21" x14ac:dyDescent="0.25">
      <c r="A234" s="10"/>
      <c r="B234" s="11" t="s">
        <v>5</v>
      </c>
      <c r="C234" s="12">
        <v>26480.088</v>
      </c>
      <c r="D234" s="12">
        <v>6620.0219999999999</v>
      </c>
      <c r="E234" s="12"/>
      <c r="F234" s="12">
        <v>6966.31</v>
      </c>
      <c r="R234" s="51"/>
      <c r="S234" s="51"/>
      <c r="T234" s="51"/>
      <c r="U234" s="51"/>
    </row>
    <row r="235" spans="1:21" x14ac:dyDescent="0.25">
      <c r="A235" s="10"/>
      <c r="B235" s="11" t="s">
        <v>6</v>
      </c>
      <c r="C235" s="12">
        <v>0</v>
      </c>
      <c r="D235" s="12">
        <v>0</v>
      </c>
      <c r="E235" s="12"/>
      <c r="F235" s="12">
        <v>0</v>
      </c>
      <c r="R235" s="51"/>
      <c r="S235" s="51"/>
      <c r="T235" s="51"/>
      <c r="U235" s="51"/>
    </row>
    <row r="236" spans="1:21" x14ac:dyDescent="0.25">
      <c r="A236" s="4" t="s">
        <v>87</v>
      </c>
      <c r="B236" s="5"/>
      <c r="C236" s="6">
        <f>+C237+C240+C243+C246+C249+C252+C255+C258+C261+C264+C267+C270+C273+C276+C279+C282+C285+C288+C291+C294+C297+C300+C303+C306+C309+C312+C315+C318+C321+C324+C327+C330+C333+C336</f>
        <v>2430889.5774296005</v>
      </c>
      <c r="D236" s="6">
        <f t="shared" ref="D236:F236" si="10">+D237+D240+D243+D246+D249+D252+D255+D258+D261+D264+D267+D270+D273+D276+D279+D282+D285+D288+D291+D294+D297+D300+D303+D306+D309+D312+D315+D318+D321+D324+D327+D330+D333+D336</f>
        <v>303303.72095989995</v>
      </c>
      <c r="E236" s="6"/>
      <c r="F236" s="6">
        <f t="shared" si="10"/>
        <v>141104.27774999995</v>
      </c>
      <c r="R236" s="51"/>
      <c r="S236" s="51"/>
      <c r="T236" s="51"/>
      <c r="U236" s="51"/>
    </row>
    <row r="237" spans="1:21" x14ac:dyDescent="0.25">
      <c r="A237" s="7"/>
      <c r="B237" s="8" t="s">
        <v>15</v>
      </c>
      <c r="C237" s="9">
        <f>+C238+C239</f>
        <v>1126691.7982700001</v>
      </c>
      <c r="D237" s="9">
        <f>+D238+D239</f>
        <v>0</v>
      </c>
      <c r="E237" s="9"/>
      <c r="F237" s="9">
        <f>+F238+F239</f>
        <v>0</v>
      </c>
      <c r="R237" s="51"/>
      <c r="S237" s="51"/>
      <c r="T237" s="51"/>
      <c r="U237" s="51"/>
    </row>
    <row r="238" spans="1:21" x14ac:dyDescent="0.25">
      <c r="A238" s="10"/>
      <c r="B238" s="11" t="s">
        <v>5</v>
      </c>
      <c r="C238" s="12">
        <v>1126590.18723</v>
      </c>
      <c r="D238" s="12">
        <v>0</v>
      </c>
      <c r="E238" s="12"/>
      <c r="F238" s="12">
        <v>0</v>
      </c>
      <c r="R238" s="51"/>
      <c r="S238" s="51"/>
      <c r="T238" s="51"/>
      <c r="U238" s="51"/>
    </row>
    <row r="239" spans="1:21" x14ac:dyDescent="0.25">
      <c r="A239" s="10"/>
      <c r="B239" s="11" t="s">
        <v>6</v>
      </c>
      <c r="C239" s="12">
        <v>101.61103999999999</v>
      </c>
      <c r="D239" s="12">
        <v>0</v>
      </c>
      <c r="E239" s="12"/>
      <c r="F239" s="12">
        <v>0</v>
      </c>
      <c r="R239" s="51"/>
      <c r="S239" s="51"/>
      <c r="T239" s="51"/>
      <c r="U239" s="51"/>
    </row>
    <row r="240" spans="1:21" x14ac:dyDescent="0.25">
      <c r="A240" s="7"/>
      <c r="B240" s="8" t="s">
        <v>234</v>
      </c>
      <c r="C240" s="9">
        <f>+C241+C242</f>
        <v>18905.464</v>
      </c>
      <c r="D240" s="9">
        <f>+D241+D242</f>
        <v>1867.2436200000002</v>
      </c>
      <c r="E240" s="9"/>
      <c r="F240" s="9">
        <f>+F241+F242</f>
        <v>569.00112000000001</v>
      </c>
      <c r="R240" s="51"/>
      <c r="S240" s="51"/>
      <c r="T240" s="51"/>
      <c r="U240" s="51"/>
    </row>
    <row r="241" spans="1:21" x14ac:dyDescent="0.25">
      <c r="A241" s="10"/>
      <c r="B241" s="11" t="s">
        <v>5</v>
      </c>
      <c r="C241" s="12">
        <v>18905.464</v>
      </c>
      <c r="D241" s="12">
        <v>1867.2436200000002</v>
      </c>
      <c r="E241" s="12"/>
      <c r="F241" s="12">
        <v>569.00112000000001</v>
      </c>
      <c r="R241" s="51"/>
      <c r="S241" s="51"/>
      <c r="T241" s="51"/>
      <c r="U241" s="51"/>
    </row>
    <row r="242" spans="1:21" x14ac:dyDescent="0.25">
      <c r="A242" s="10"/>
      <c r="B242" s="11" t="s">
        <v>6</v>
      </c>
      <c r="C242" s="12">
        <v>0</v>
      </c>
      <c r="D242" s="12">
        <v>0</v>
      </c>
      <c r="E242" s="12"/>
      <c r="F242" s="12">
        <v>0</v>
      </c>
      <c r="R242" s="51"/>
      <c r="S242" s="51"/>
      <c r="T242" s="51"/>
      <c r="U242" s="51"/>
    </row>
    <row r="243" spans="1:21" x14ac:dyDescent="0.25">
      <c r="A243" s="7"/>
      <c r="B243" s="8" t="s">
        <v>88</v>
      </c>
      <c r="C243" s="9">
        <f>+C244+C245</f>
        <v>4570.2359999999999</v>
      </c>
      <c r="D243" s="9">
        <f>+D244+D245</f>
        <v>1142.559</v>
      </c>
      <c r="E243" s="9"/>
      <c r="F243" s="9">
        <f>+F244+F245</f>
        <v>1142.559</v>
      </c>
      <c r="R243" s="51"/>
      <c r="S243" s="51"/>
      <c r="T243" s="51"/>
      <c r="U243" s="51"/>
    </row>
    <row r="244" spans="1:21" x14ac:dyDescent="0.25">
      <c r="A244" s="10"/>
      <c r="B244" s="11" t="s">
        <v>5</v>
      </c>
      <c r="C244" s="12">
        <v>4570.2359999999999</v>
      </c>
      <c r="D244" s="12">
        <v>1142.559</v>
      </c>
      <c r="E244" s="12"/>
      <c r="F244" s="12">
        <v>1142.559</v>
      </c>
      <c r="R244" s="51"/>
      <c r="S244" s="51"/>
      <c r="T244" s="51"/>
      <c r="U244" s="51"/>
    </row>
    <row r="245" spans="1:21" x14ac:dyDescent="0.25">
      <c r="A245" s="10"/>
      <c r="B245" s="11" t="s">
        <v>6</v>
      </c>
      <c r="C245" s="12">
        <v>0</v>
      </c>
      <c r="D245" s="12">
        <v>0</v>
      </c>
      <c r="E245" s="12"/>
      <c r="F245" s="12">
        <v>0</v>
      </c>
      <c r="R245" s="51"/>
      <c r="S245" s="51"/>
      <c r="T245" s="51"/>
      <c r="U245" s="51"/>
    </row>
    <row r="246" spans="1:21" x14ac:dyDescent="0.25">
      <c r="A246" s="7"/>
      <c r="B246" s="8" t="s">
        <v>235</v>
      </c>
      <c r="C246" s="9">
        <f>+C247+C248</f>
        <v>110458.74047</v>
      </c>
      <c r="D246" s="9">
        <f>+D247+D248</f>
        <v>25705.852289999999</v>
      </c>
      <c r="E246" s="9"/>
      <c r="F246" s="9">
        <f>+F247+F248</f>
        <v>21683.81997</v>
      </c>
      <c r="R246" s="51"/>
      <c r="S246" s="51"/>
      <c r="T246" s="51"/>
      <c r="U246" s="51"/>
    </row>
    <row r="247" spans="1:21" x14ac:dyDescent="0.25">
      <c r="A247" s="10"/>
      <c r="B247" s="11" t="s">
        <v>5</v>
      </c>
      <c r="C247" s="12">
        <v>110458.74047</v>
      </c>
      <c r="D247" s="12">
        <v>25705.852289999999</v>
      </c>
      <c r="E247" s="12"/>
      <c r="F247" s="12">
        <v>21683.81997</v>
      </c>
      <c r="R247" s="51"/>
      <c r="S247" s="51"/>
      <c r="T247" s="51"/>
      <c r="U247" s="51"/>
    </row>
    <row r="248" spans="1:21" x14ac:dyDescent="0.25">
      <c r="A248" s="10"/>
      <c r="B248" s="11" t="s">
        <v>6</v>
      </c>
      <c r="C248" s="12">
        <v>0</v>
      </c>
      <c r="D248" s="12">
        <v>0</v>
      </c>
      <c r="E248" s="12"/>
      <c r="F248" s="12">
        <v>0</v>
      </c>
      <c r="R248" s="51"/>
      <c r="S248" s="51"/>
      <c r="T248" s="51"/>
      <c r="U248" s="51"/>
    </row>
    <row r="249" spans="1:21" x14ac:dyDescent="0.25">
      <c r="A249" s="7"/>
      <c r="B249" s="8" t="s">
        <v>236</v>
      </c>
      <c r="C249" s="9">
        <f>+C250+C251</f>
        <v>9030.0945800000009</v>
      </c>
      <c r="D249" s="9">
        <f>+D250+D251</f>
        <v>1989.3918600000002</v>
      </c>
      <c r="E249" s="9"/>
      <c r="F249" s="9">
        <f>+F250+F251</f>
        <v>1715.3832</v>
      </c>
      <c r="R249" s="51"/>
      <c r="S249" s="51"/>
      <c r="T249" s="51"/>
      <c r="U249" s="51"/>
    </row>
    <row r="250" spans="1:21" x14ac:dyDescent="0.25">
      <c r="A250" s="10"/>
      <c r="B250" s="11" t="s">
        <v>5</v>
      </c>
      <c r="C250" s="12">
        <v>9030.0945800000009</v>
      </c>
      <c r="D250" s="12">
        <v>1989.3918600000002</v>
      </c>
      <c r="E250" s="12"/>
      <c r="F250" s="12">
        <v>1715.3832</v>
      </c>
      <c r="R250" s="51"/>
      <c r="S250" s="51"/>
      <c r="T250" s="51"/>
      <c r="U250" s="51"/>
    </row>
    <row r="251" spans="1:21" x14ac:dyDescent="0.25">
      <c r="A251" s="10"/>
      <c r="B251" s="11" t="s">
        <v>6</v>
      </c>
      <c r="C251" s="12">
        <v>0</v>
      </c>
      <c r="D251" s="12">
        <v>0</v>
      </c>
      <c r="E251" s="12"/>
      <c r="F251" s="12">
        <v>0</v>
      </c>
      <c r="R251" s="51"/>
      <c r="S251" s="51"/>
      <c r="T251" s="51"/>
      <c r="U251" s="51"/>
    </row>
    <row r="252" spans="1:21" x14ac:dyDescent="0.25">
      <c r="A252" s="7"/>
      <c r="B252" s="8" t="s">
        <v>237</v>
      </c>
      <c r="C252" s="9">
        <f>+C253+C254</f>
        <v>441072.57799999998</v>
      </c>
      <c r="D252" s="9">
        <f>+D253+D254</f>
        <v>110059.261</v>
      </c>
      <c r="E252" s="9"/>
      <c r="F252" s="9">
        <f>+F253+F254</f>
        <v>22638.751</v>
      </c>
      <c r="R252" s="51"/>
      <c r="S252" s="51"/>
      <c r="T252" s="51"/>
      <c r="U252" s="51"/>
    </row>
    <row r="253" spans="1:21" x14ac:dyDescent="0.25">
      <c r="A253" s="10"/>
      <c r="B253" s="11" t="s">
        <v>5</v>
      </c>
      <c r="C253" s="12">
        <v>441072.57799999998</v>
      </c>
      <c r="D253" s="12">
        <v>110059.261</v>
      </c>
      <c r="E253" s="12"/>
      <c r="F253" s="12">
        <v>22638.751</v>
      </c>
      <c r="R253" s="51"/>
      <c r="S253" s="51"/>
      <c r="T253" s="51"/>
      <c r="U253" s="51"/>
    </row>
    <row r="254" spans="1:21" x14ac:dyDescent="0.25">
      <c r="A254" s="10"/>
      <c r="B254" s="11" t="s">
        <v>6</v>
      </c>
      <c r="C254" s="12">
        <v>0</v>
      </c>
      <c r="D254" s="12">
        <v>0</v>
      </c>
      <c r="E254" s="12"/>
      <c r="F254" s="12">
        <v>0</v>
      </c>
      <c r="R254" s="51"/>
      <c r="S254" s="51"/>
      <c r="T254" s="51"/>
      <c r="U254" s="51"/>
    </row>
    <row r="255" spans="1:21" x14ac:dyDescent="0.25">
      <c r="A255" s="7"/>
      <c r="B255" s="8" t="s">
        <v>238</v>
      </c>
      <c r="C255" s="9">
        <f>+C256+C257</f>
        <v>90195.456470000005</v>
      </c>
      <c r="D255" s="9">
        <f>+D256+D257</f>
        <v>22131.27</v>
      </c>
      <c r="E255" s="9"/>
      <c r="F255" s="9">
        <f>+F256+F257</f>
        <v>3860.1607599999998</v>
      </c>
      <c r="R255" s="51"/>
      <c r="S255" s="51"/>
      <c r="T255" s="51"/>
      <c r="U255" s="51"/>
    </row>
    <row r="256" spans="1:21" x14ac:dyDescent="0.25">
      <c r="A256" s="32"/>
      <c r="B256" s="33" t="s">
        <v>5</v>
      </c>
      <c r="C256" s="34">
        <v>90195.456470000005</v>
      </c>
      <c r="D256" s="34">
        <v>22131.27</v>
      </c>
      <c r="E256" s="34"/>
      <c r="F256" s="34">
        <v>3860.1607599999998</v>
      </c>
      <c r="R256" s="51"/>
      <c r="S256" s="51"/>
      <c r="T256" s="51"/>
      <c r="U256" s="51"/>
    </row>
    <row r="257" spans="1:21" x14ac:dyDescent="0.25">
      <c r="A257" s="10"/>
      <c r="B257" s="11" t="s">
        <v>6</v>
      </c>
      <c r="C257" s="12">
        <v>0</v>
      </c>
      <c r="D257" s="12">
        <v>0</v>
      </c>
      <c r="E257" s="12"/>
      <c r="F257" s="12">
        <v>0</v>
      </c>
      <c r="R257" s="51"/>
      <c r="S257" s="51"/>
      <c r="T257" s="51"/>
      <c r="U257" s="51"/>
    </row>
    <row r="258" spans="1:21" x14ac:dyDescent="0.25">
      <c r="A258" s="7"/>
      <c r="B258" s="8" t="s">
        <v>239</v>
      </c>
      <c r="C258" s="9">
        <f>+C259+C260</f>
        <v>228.73612</v>
      </c>
      <c r="D258" s="9">
        <f>+D259+D260</f>
        <v>12.879569999999999</v>
      </c>
      <c r="E258" s="9"/>
      <c r="F258" s="9">
        <f>+F259+F260</f>
        <v>12.879569999999999</v>
      </c>
      <c r="R258" s="51"/>
      <c r="S258" s="51"/>
      <c r="T258" s="51"/>
      <c r="U258" s="51"/>
    </row>
    <row r="259" spans="1:21" x14ac:dyDescent="0.25">
      <c r="A259" s="10"/>
      <c r="B259" s="11" t="s">
        <v>5</v>
      </c>
      <c r="C259" s="12">
        <v>228.73612</v>
      </c>
      <c r="D259" s="12">
        <v>12.879569999999999</v>
      </c>
      <c r="E259" s="12"/>
      <c r="F259" s="12">
        <v>12.879569999999999</v>
      </c>
      <c r="R259" s="51"/>
      <c r="S259" s="51"/>
      <c r="T259" s="51"/>
      <c r="U259" s="51"/>
    </row>
    <row r="260" spans="1:21" x14ac:dyDescent="0.25">
      <c r="A260" s="10"/>
      <c r="B260" s="11" t="s">
        <v>6</v>
      </c>
      <c r="C260" s="12">
        <v>0</v>
      </c>
      <c r="D260" s="12">
        <v>0</v>
      </c>
      <c r="E260" s="12"/>
      <c r="F260" s="12">
        <v>0</v>
      </c>
      <c r="R260" s="51"/>
      <c r="S260" s="51"/>
      <c r="T260" s="51"/>
      <c r="U260" s="51"/>
    </row>
    <row r="261" spans="1:21" x14ac:dyDescent="0.25">
      <c r="A261" s="7"/>
      <c r="B261" s="8" t="s">
        <v>240</v>
      </c>
      <c r="C261" s="9">
        <f>+C262+C263</f>
        <v>31134.188999999998</v>
      </c>
      <c r="D261" s="9">
        <f>+D262+D263</f>
        <v>10691.733</v>
      </c>
      <c r="E261" s="9"/>
      <c r="F261" s="9">
        <f>+F262+F263</f>
        <v>2955.6379999999999</v>
      </c>
      <c r="R261" s="51"/>
      <c r="S261" s="51"/>
      <c r="T261" s="51"/>
      <c r="U261" s="51"/>
    </row>
    <row r="262" spans="1:21" x14ac:dyDescent="0.25">
      <c r="A262" s="10"/>
      <c r="B262" s="11" t="s">
        <v>5</v>
      </c>
      <c r="C262" s="12">
        <v>31134.188999999998</v>
      </c>
      <c r="D262" s="12">
        <v>10691.733</v>
      </c>
      <c r="E262" s="12"/>
      <c r="F262" s="12">
        <v>2955.6379999999999</v>
      </c>
      <c r="R262" s="51"/>
      <c r="S262" s="51"/>
      <c r="T262" s="51"/>
      <c r="U262" s="51"/>
    </row>
    <row r="263" spans="1:21" x14ac:dyDescent="0.25">
      <c r="A263" s="10"/>
      <c r="B263" s="11" t="s">
        <v>6</v>
      </c>
      <c r="C263" s="12">
        <v>0</v>
      </c>
      <c r="D263" s="12">
        <v>0</v>
      </c>
      <c r="E263" s="12"/>
      <c r="F263" s="12">
        <v>0</v>
      </c>
      <c r="R263" s="51"/>
      <c r="S263" s="51"/>
      <c r="T263" s="51"/>
      <c r="U263" s="51"/>
    </row>
    <row r="264" spans="1:21" x14ac:dyDescent="0.25">
      <c r="A264" s="7"/>
      <c r="B264" s="8" t="s">
        <v>241</v>
      </c>
      <c r="C264" s="9">
        <f>+C265+C266</f>
        <v>60.619</v>
      </c>
      <c r="D264" s="9">
        <f>+D265+D266</f>
        <v>30.309000000000001</v>
      </c>
      <c r="E264" s="9"/>
      <c r="F264" s="9">
        <f>+F265+F266</f>
        <v>30.309000000000001</v>
      </c>
      <c r="R264" s="51"/>
      <c r="S264" s="51"/>
      <c r="T264" s="51"/>
      <c r="U264" s="51"/>
    </row>
    <row r="265" spans="1:21" x14ac:dyDescent="0.25">
      <c r="A265" s="10"/>
      <c r="B265" s="11" t="s">
        <v>5</v>
      </c>
      <c r="C265" s="12">
        <v>60.619</v>
      </c>
      <c r="D265" s="12">
        <v>30.309000000000001</v>
      </c>
      <c r="E265" s="12"/>
      <c r="F265" s="12">
        <v>30.309000000000001</v>
      </c>
      <c r="R265" s="51"/>
      <c r="S265" s="51"/>
      <c r="T265" s="51"/>
      <c r="U265" s="51"/>
    </row>
    <row r="266" spans="1:21" x14ac:dyDescent="0.25">
      <c r="A266" s="10"/>
      <c r="B266" s="11" t="s">
        <v>6</v>
      </c>
      <c r="C266" s="12">
        <v>0</v>
      </c>
      <c r="D266" s="12">
        <v>0</v>
      </c>
      <c r="E266" s="12"/>
      <c r="F266" s="12">
        <v>0</v>
      </c>
      <c r="R266" s="51"/>
      <c r="S266" s="51"/>
      <c r="T266" s="51"/>
      <c r="U266" s="51"/>
    </row>
    <row r="267" spans="1:21" x14ac:dyDescent="0.25">
      <c r="A267" s="7"/>
      <c r="B267" s="8" t="s">
        <v>242</v>
      </c>
      <c r="C267" s="9">
        <f>+C268+C269</f>
        <v>33071.599999999999</v>
      </c>
      <c r="D267" s="9">
        <f>+D268+D269</f>
        <v>3450.4360000000001</v>
      </c>
      <c r="E267" s="9"/>
      <c r="F267" s="9">
        <f>+F268+F269</f>
        <v>3450.4358999999999</v>
      </c>
      <c r="R267" s="51"/>
      <c r="S267" s="51"/>
      <c r="T267" s="51"/>
      <c r="U267" s="51"/>
    </row>
    <row r="268" spans="1:21" x14ac:dyDescent="0.25">
      <c r="A268" s="10"/>
      <c r="B268" s="11" t="s">
        <v>5</v>
      </c>
      <c r="C268" s="12">
        <v>33071.599999999999</v>
      </c>
      <c r="D268" s="12">
        <v>3450.4360000000001</v>
      </c>
      <c r="E268" s="12"/>
      <c r="F268" s="12">
        <v>3450.4358999999999</v>
      </c>
      <c r="R268" s="51"/>
      <c r="S268" s="51"/>
      <c r="T268" s="51"/>
      <c r="U268" s="51"/>
    </row>
    <row r="269" spans="1:21" x14ac:dyDescent="0.25">
      <c r="A269" s="10"/>
      <c r="B269" s="11" t="s">
        <v>6</v>
      </c>
      <c r="C269" s="12">
        <v>0</v>
      </c>
      <c r="D269" s="12">
        <v>0</v>
      </c>
      <c r="E269" s="12"/>
      <c r="F269" s="12">
        <v>0</v>
      </c>
      <c r="R269" s="51"/>
      <c r="S269" s="51"/>
      <c r="T269" s="51"/>
      <c r="U269" s="51"/>
    </row>
    <row r="270" spans="1:21" x14ac:dyDescent="0.25">
      <c r="A270" s="7"/>
      <c r="B270" s="8" t="s">
        <v>89</v>
      </c>
      <c r="C270" s="9">
        <f>+C271+C272</f>
        <v>702.62599999999998</v>
      </c>
      <c r="D270" s="9">
        <f>+D271+D272</f>
        <v>175.65600000000001</v>
      </c>
      <c r="E270" s="9"/>
      <c r="F270" s="9">
        <f>+F271+F272</f>
        <v>175.65600000000001</v>
      </c>
      <c r="R270" s="51"/>
      <c r="S270" s="51"/>
      <c r="T270" s="51"/>
      <c r="U270" s="51"/>
    </row>
    <row r="271" spans="1:21" x14ac:dyDescent="0.25">
      <c r="A271" s="10"/>
      <c r="B271" s="11" t="s">
        <v>5</v>
      </c>
      <c r="C271" s="12">
        <v>702.62599999999998</v>
      </c>
      <c r="D271" s="12">
        <v>175.65600000000001</v>
      </c>
      <c r="E271" s="12"/>
      <c r="F271" s="12">
        <v>175.65600000000001</v>
      </c>
      <c r="R271" s="51"/>
      <c r="S271" s="51"/>
      <c r="T271" s="51"/>
      <c r="U271" s="51"/>
    </row>
    <row r="272" spans="1:21" x14ac:dyDescent="0.25">
      <c r="A272" s="10"/>
      <c r="B272" s="11" t="s">
        <v>6</v>
      </c>
      <c r="C272" s="12">
        <v>0</v>
      </c>
      <c r="D272" s="12">
        <v>0</v>
      </c>
      <c r="E272" s="12"/>
      <c r="F272" s="12">
        <v>0</v>
      </c>
      <c r="R272" s="51"/>
      <c r="S272" s="51"/>
      <c r="T272" s="51"/>
      <c r="U272" s="51"/>
    </row>
    <row r="273" spans="1:21" x14ac:dyDescent="0.25">
      <c r="A273" s="7"/>
      <c r="B273" s="8" t="s">
        <v>90</v>
      </c>
      <c r="C273" s="9">
        <f>+C274+C275</f>
        <v>6055.8649999999998</v>
      </c>
      <c r="D273" s="9">
        <f>+D274+D275</f>
        <v>983.88705000000004</v>
      </c>
      <c r="E273" s="9"/>
      <c r="F273" s="9">
        <f>+F274+F275</f>
        <v>983.88705000000004</v>
      </c>
      <c r="R273" s="51"/>
      <c r="S273" s="51"/>
      <c r="T273" s="51"/>
      <c r="U273" s="51"/>
    </row>
    <row r="274" spans="1:21" x14ac:dyDescent="0.25">
      <c r="A274" s="10"/>
      <c r="B274" s="11" t="s">
        <v>5</v>
      </c>
      <c r="C274" s="12">
        <v>6055.8649999999998</v>
      </c>
      <c r="D274" s="12">
        <v>983.88705000000004</v>
      </c>
      <c r="E274" s="12"/>
      <c r="F274" s="12">
        <v>983.88705000000004</v>
      </c>
      <c r="R274" s="51"/>
      <c r="S274" s="51"/>
      <c r="T274" s="51"/>
      <c r="U274" s="51"/>
    </row>
    <row r="275" spans="1:21" x14ac:dyDescent="0.25">
      <c r="A275" s="10"/>
      <c r="B275" s="11" t="s">
        <v>6</v>
      </c>
      <c r="C275" s="12">
        <v>0</v>
      </c>
      <c r="D275" s="12">
        <v>0</v>
      </c>
      <c r="E275" s="12"/>
      <c r="F275" s="12">
        <v>0</v>
      </c>
      <c r="R275" s="51"/>
      <c r="S275" s="51"/>
      <c r="T275" s="51"/>
      <c r="U275" s="51"/>
    </row>
    <row r="276" spans="1:21" x14ac:dyDescent="0.25">
      <c r="A276" s="7"/>
      <c r="B276" s="8" t="s">
        <v>91</v>
      </c>
      <c r="C276" s="9">
        <f>+C277+C278</f>
        <v>8273.4410000000007</v>
      </c>
      <c r="D276" s="9">
        <f>+D277+D278</f>
        <v>3532.77</v>
      </c>
      <c r="E276" s="9"/>
      <c r="F276" s="9">
        <f>+F277+F278</f>
        <v>3532.77</v>
      </c>
      <c r="R276" s="51"/>
      <c r="S276" s="51"/>
      <c r="T276" s="51"/>
      <c r="U276" s="51"/>
    </row>
    <row r="277" spans="1:21" x14ac:dyDescent="0.25">
      <c r="A277" s="10"/>
      <c r="B277" s="11" t="s">
        <v>5</v>
      </c>
      <c r="C277" s="12">
        <v>8273.4410000000007</v>
      </c>
      <c r="D277" s="12">
        <v>3532.77</v>
      </c>
      <c r="E277" s="12"/>
      <c r="F277" s="12">
        <v>3532.77</v>
      </c>
      <c r="R277" s="51"/>
      <c r="S277" s="51"/>
      <c r="T277" s="51"/>
      <c r="U277" s="51"/>
    </row>
    <row r="278" spans="1:21" x14ac:dyDescent="0.25">
      <c r="A278" s="10"/>
      <c r="B278" s="11" t="s">
        <v>6</v>
      </c>
      <c r="C278" s="12">
        <v>0</v>
      </c>
      <c r="D278" s="12">
        <v>0</v>
      </c>
      <c r="E278" s="12"/>
      <c r="F278" s="12">
        <v>0</v>
      </c>
      <c r="R278" s="51"/>
      <c r="S278" s="51"/>
      <c r="T278" s="51"/>
      <c r="U278" s="51"/>
    </row>
    <row r="279" spans="1:21" x14ac:dyDescent="0.25">
      <c r="A279" s="7"/>
      <c r="B279" s="8" t="s">
        <v>92</v>
      </c>
      <c r="C279" s="9">
        <f>+C280+C281</f>
        <v>102843.40309000002</v>
      </c>
      <c r="D279" s="9">
        <f>+D280+D281</f>
        <v>26136.191999999999</v>
      </c>
      <c r="E279" s="9"/>
      <c r="F279" s="9">
        <f>+F280+F281</f>
        <v>26136.191999999999</v>
      </c>
      <c r="R279" s="51"/>
      <c r="S279" s="51"/>
      <c r="T279" s="51"/>
      <c r="U279" s="51"/>
    </row>
    <row r="280" spans="1:21" x14ac:dyDescent="0.25">
      <c r="A280" s="10"/>
      <c r="B280" s="11" t="s">
        <v>5</v>
      </c>
      <c r="C280" s="12">
        <v>102843.40309000002</v>
      </c>
      <c r="D280" s="12">
        <v>26136.191999999999</v>
      </c>
      <c r="E280" s="12"/>
      <c r="F280" s="12">
        <v>26136.191999999999</v>
      </c>
      <c r="R280" s="51"/>
      <c r="S280" s="51"/>
      <c r="T280" s="51"/>
      <c r="U280" s="51"/>
    </row>
    <row r="281" spans="1:21" x14ac:dyDescent="0.25">
      <c r="A281" s="10"/>
      <c r="B281" s="11" t="s">
        <v>6</v>
      </c>
      <c r="C281" s="12">
        <v>0</v>
      </c>
      <c r="D281" s="12">
        <v>0</v>
      </c>
      <c r="E281" s="12"/>
      <c r="F281" s="12">
        <v>0</v>
      </c>
      <c r="R281" s="51"/>
      <c r="S281" s="51"/>
      <c r="T281" s="51"/>
      <c r="U281" s="51"/>
    </row>
    <row r="282" spans="1:21" ht="25.5" x14ac:dyDescent="0.25">
      <c r="A282" s="7"/>
      <c r="B282" s="8" t="s">
        <v>93</v>
      </c>
      <c r="C282" s="9">
        <f>+C283+C284</f>
        <v>311.77800000000002</v>
      </c>
      <c r="D282" s="9">
        <f>+D283+D284</f>
        <v>0</v>
      </c>
      <c r="E282" s="9"/>
      <c r="F282" s="9">
        <f>+F283+F284</f>
        <v>0</v>
      </c>
      <c r="R282" s="51"/>
      <c r="S282" s="51"/>
      <c r="T282" s="51"/>
      <c r="U282" s="51"/>
    </row>
    <row r="283" spans="1:21" x14ac:dyDescent="0.25">
      <c r="A283" s="13"/>
      <c r="B283" s="11" t="s">
        <v>5</v>
      </c>
      <c r="C283" s="12">
        <v>311.77800000000002</v>
      </c>
      <c r="D283" s="12">
        <v>0</v>
      </c>
      <c r="E283" s="12"/>
      <c r="F283" s="12">
        <v>0</v>
      </c>
      <c r="R283" s="51"/>
      <c r="S283" s="51"/>
      <c r="T283" s="51"/>
      <c r="U283" s="51"/>
    </row>
    <row r="284" spans="1:21" x14ac:dyDescent="0.25">
      <c r="A284" s="13"/>
      <c r="B284" s="11" t="s">
        <v>6</v>
      </c>
      <c r="C284" s="12">
        <v>0</v>
      </c>
      <c r="D284" s="12">
        <v>0</v>
      </c>
      <c r="E284" s="12"/>
      <c r="F284" s="12">
        <v>0</v>
      </c>
      <c r="R284" s="51"/>
      <c r="S284" s="51"/>
      <c r="T284" s="51"/>
      <c r="U284" s="51"/>
    </row>
    <row r="285" spans="1:21" x14ac:dyDescent="0.25">
      <c r="A285" s="14"/>
      <c r="B285" s="8" t="s">
        <v>94</v>
      </c>
      <c r="C285" s="9">
        <f>+C286+C287</f>
        <v>3151.5459999999998</v>
      </c>
      <c r="D285" s="9">
        <f>+D286+D287</f>
        <v>2440.0954200000001</v>
      </c>
      <c r="E285" s="9"/>
      <c r="F285" s="9">
        <f>+F286+F287</f>
        <v>2440.0954200000001</v>
      </c>
      <c r="R285" s="51"/>
      <c r="S285" s="51"/>
      <c r="T285" s="51"/>
      <c r="U285" s="51"/>
    </row>
    <row r="286" spans="1:21" x14ac:dyDescent="0.25">
      <c r="A286" s="13"/>
      <c r="B286" s="11" t="s">
        <v>5</v>
      </c>
      <c r="C286" s="12">
        <v>3151.5459999999998</v>
      </c>
      <c r="D286" s="12">
        <v>2440.0954200000001</v>
      </c>
      <c r="E286" s="12"/>
      <c r="F286" s="12">
        <v>2440.0954200000001</v>
      </c>
      <c r="R286" s="51"/>
      <c r="S286" s="51"/>
      <c r="T286" s="51"/>
      <c r="U286" s="51"/>
    </row>
    <row r="287" spans="1:21" x14ac:dyDescent="0.25">
      <c r="A287" s="13"/>
      <c r="B287" s="11" t="s">
        <v>6</v>
      </c>
      <c r="C287" s="12">
        <v>0</v>
      </c>
      <c r="D287" s="12">
        <v>0</v>
      </c>
      <c r="E287" s="12"/>
      <c r="F287" s="12">
        <v>0</v>
      </c>
      <c r="R287" s="51"/>
      <c r="S287" s="51"/>
      <c r="T287" s="51"/>
      <c r="U287" s="51"/>
    </row>
    <row r="288" spans="1:21" x14ac:dyDescent="0.25">
      <c r="A288" s="14"/>
      <c r="B288" s="8" t="s">
        <v>95</v>
      </c>
      <c r="C288" s="9">
        <f>+C289+C290</f>
        <v>5371.3289999999997</v>
      </c>
      <c r="D288" s="9">
        <f>+D289+D290</f>
        <v>2497.3150000000001</v>
      </c>
      <c r="E288" s="9"/>
      <c r="F288" s="9">
        <f>+F289+F290</f>
        <v>2497.3150000000001</v>
      </c>
      <c r="R288" s="51"/>
      <c r="S288" s="51"/>
      <c r="T288" s="51"/>
      <c r="U288" s="51"/>
    </row>
    <row r="289" spans="1:21" x14ac:dyDescent="0.25">
      <c r="A289" s="13"/>
      <c r="B289" s="11" t="s">
        <v>5</v>
      </c>
      <c r="C289" s="12">
        <v>5371.3289999999997</v>
      </c>
      <c r="D289" s="12">
        <v>2497.3150000000001</v>
      </c>
      <c r="E289" s="12"/>
      <c r="F289" s="12">
        <v>2497.3150000000001</v>
      </c>
      <c r="R289" s="51"/>
      <c r="S289" s="51"/>
      <c r="T289" s="51"/>
      <c r="U289" s="51"/>
    </row>
    <row r="290" spans="1:21" x14ac:dyDescent="0.25">
      <c r="A290" s="13"/>
      <c r="B290" s="11" t="s">
        <v>6</v>
      </c>
      <c r="C290" s="12">
        <v>0</v>
      </c>
      <c r="D290" s="12">
        <v>0</v>
      </c>
      <c r="E290" s="12"/>
      <c r="F290" s="12">
        <v>0</v>
      </c>
      <c r="R290" s="51"/>
      <c r="S290" s="51"/>
      <c r="T290" s="51"/>
      <c r="U290" s="51"/>
    </row>
    <row r="291" spans="1:21" x14ac:dyDescent="0.25">
      <c r="A291" s="14"/>
      <c r="B291" s="8" t="s">
        <v>96</v>
      </c>
      <c r="C291" s="9">
        <f>+C292+C293</f>
        <v>13639.011</v>
      </c>
      <c r="D291" s="9">
        <f>+D292+D293</f>
        <v>4477.5619999999999</v>
      </c>
      <c r="E291" s="9"/>
      <c r="F291" s="9">
        <f>+F292+F293</f>
        <v>4477.5619999999999</v>
      </c>
      <c r="R291" s="51"/>
      <c r="S291" s="51"/>
      <c r="T291" s="51"/>
      <c r="U291" s="51"/>
    </row>
    <row r="292" spans="1:21" x14ac:dyDescent="0.25">
      <c r="A292" s="13"/>
      <c r="B292" s="11" t="s">
        <v>5</v>
      </c>
      <c r="C292" s="12">
        <v>13639.011</v>
      </c>
      <c r="D292" s="12">
        <v>4477.5619999999999</v>
      </c>
      <c r="E292" s="12"/>
      <c r="F292" s="12">
        <v>4477.5619999999999</v>
      </c>
      <c r="R292" s="51"/>
      <c r="S292" s="51"/>
      <c r="T292" s="51"/>
      <c r="U292" s="51"/>
    </row>
    <row r="293" spans="1:21" x14ac:dyDescent="0.25">
      <c r="A293" s="13"/>
      <c r="B293" s="11" t="s">
        <v>6</v>
      </c>
      <c r="C293" s="12">
        <v>0</v>
      </c>
      <c r="D293" s="12">
        <v>0</v>
      </c>
      <c r="E293" s="12"/>
      <c r="F293" s="12">
        <v>0</v>
      </c>
      <c r="R293" s="51"/>
      <c r="S293" s="51"/>
      <c r="T293" s="51"/>
      <c r="U293" s="51"/>
    </row>
    <row r="294" spans="1:21" x14ac:dyDescent="0.25">
      <c r="A294" s="14"/>
      <c r="B294" s="8" t="s">
        <v>97</v>
      </c>
      <c r="C294" s="9">
        <f>+C295+C296</f>
        <v>13253.629000000001</v>
      </c>
      <c r="D294" s="9">
        <f>+D295+D296</f>
        <v>2413.931</v>
      </c>
      <c r="E294" s="9"/>
      <c r="F294" s="9">
        <f>+F295+F296</f>
        <v>2413.931</v>
      </c>
      <c r="R294" s="51"/>
      <c r="S294" s="51"/>
      <c r="T294" s="51"/>
      <c r="U294" s="51"/>
    </row>
    <row r="295" spans="1:21" x14ac:dyDescent="0.25">
      <c r="A295" s="13"/>
      <c r="B295" s="11" t="s">
        <v>5</v>
      </c>
      <c r="C295" s="12">
        <v>13253.629000000001</v>
      </c>
      <c r="D295" s="12">
        <v>2413.931</v>
      </c>
      <c r="E295" s="12"/>
      <c r="F295" s="12">
        <v>2413.931</v>
      </c>
      <c r="R295" s="51"/>
      <c r="S295" s="51"/>
      <c r="T295" s="51"/>
      <c r="U295" s="51"/>
    </row>
    <row r="296" spans="1:21" x14ac:dyDescent="0.25">
      <c r="A296" s="13"/>
      <c r="B296" s="11" t="s">
        <v>6</v>
      </c>
      <c r="C296" s="12">
        <v>0</v>
      </c>
      <c r="D296" s="12">
        <v>0</v>
      </c>
      <c r="E296" s="12"/>
      <c r="F296" s="12">
        <v>0</v>
      </c>
      <c r="R296" s="51"/>
      <c r="S296" s="51"/>
      <c r="T296" s="51"/>
      <c r="U296" s="51"/>
    </row>
    <row r="297" spans="1:21" x14ac:dyDescent="0.25">
      <c r="A297" s="14"/>
      <c r="B297" s="8" t="s">
        <v>98</v>
      </c>
      <c r="C297" s="9">
        <f>+C298+C299</f>
        <v>4346.8717100000003</v>
      </c>
      <c r="D297" s="9">
        <f>+D298+D299</f>
        <v>856.70056000000011</v>
      </c>
      <c r="E297" s="9"/>
      <c r="F297" s="9">
        <f>+F298+F299</f>
        <v>856.70056000000011</v>
      </c>
      <c r="R297" s="51"/>
      <c r="S297" s="51"/>
      <c r="T297" s="51"/>
      <c r="U297" s="51"/>
    </row>
    <row r="298" spans="1:21" x14ac:dyDescent="0.25">
      <c r="A298" s="13"/>
      <c r="B298" s="11" t="s">
        <v>5</v>
      </c>
      <c r="C298" s="12">
        <v>4346.8717100000003</v>
      </c>
      <c r="D298" s="12">
        <v>856.70056000000011</v>
      </c>
      <c r="E298" s="12"/>
      <c r="F298" s="12">
        <v>856.70056000000011</v>
      </c>
      <c r="R298" s="51"/>
      <c r="S298" s="51"/>
      <c r="T298" s="51"/>
      <c r="U298" s="51"/>
    </row>
    <row r="299" spans="1:21" x14ac:dyDescent="0.25">
      <c r="A299" s="13"/>
      <c r="B299" s="11" t="s">
        <v>6</v>
      </c>
      <c r="C299" s="12">
        <v>0</v>
      </c>
      <c r="D299" s="12">
        <v>0</v>
      </c>
      <c r="E299" s="12"/>
      <c r="F299" s="12">
        <v>0</v>
      </c>
      <c r="R299" s="51"/>
      <c r="S299" s="51"/>
      <c r="T299" s="51"/>
      <c r="U299" s="51"/>
    </row>
    <row r="300" spans="1:21" ht="25.5" x14ac:dyDescent="0.25">
      <c r="A300" s="14"/>
      <c r="B300" s="8" t="s">
        <v>99</v>
      </c>
      <c r="C300" s="9">
        <f>+C301+C302</f>
        <v>12741.263779999999</v>
      </c>
      <c r="D300" s="9">
        <f>+D301+D302</f>
        <v>2795.10709</v>
      </c>
      <c r="E300" s="9"/>
      <c r="F300" s="9">
        <f>+F301+F302</f>
        <v>2788.0359900000003</v>
      </c>
      <c r="R300" s="51"/>
      <c r="S300" s="51"/>
      <c r="T300" s="51"/>
      <c r="U300" s="51"/>
    </row>
    <row r="301" spans="1:21" x14ac:dyDescent="0.25">
      <c r="A301" s="13"/>
      <c r="B301" s="11" t="s">
        <v>5</v>
      </c>
      <c r="C301" s="12">
        <v>12741.263779999999</v>
      </c>
      <c r="D301" s="12">
        <v>2795.10709</v>
      </c>
      <c r="E301" s="12"/>
      <c r="F301" s="12">
        <v>2788.0359900000003</v>
      </c>
      <c r="R301" s="51"/>
      <c r="S301" s="51"/>
      <c r="T301" s="51"/>
      <c r="U301" s="51"/>
    </row>
    <row r="302" spans="1:21" x14ac:dyDescent="0.25">
      <c r="A302" s="13"/>
      <c r="B302" s="11" t="s">
        <v>6</v>
      </c>
      <c r="C302" s="12">
        <v>0</v>
      </c>
      <c r="D302" s="12">
        <v>0</v>
      </c>
      <c r="E302" s="12"/>
      <c r="F302" s="12">
        <v>0</v>
      </c>
      <c r="R302" s="51"/>
      <c r="S302" s="51"/>
      <c r="T302" s="51"/>
      <c r="U302" s="51"/>
    </row>
    <row r="303" spans="1:21" x14ac:dyDescent="0.25">
      <c r="A303" s="14"/>
      <c r="B303" s="8" t="s">
        <v>100</v>
      </c>
      <c r="C303" s="9">
        <f>+C304+C305</f>
        <v>2734.7220395999998</v>
      </c>
      <c r="D303" s="9">
        <f>+D304+D305</f>
        <v>661.18149989999995</v>
      </c>
      <c r="E303" s="9"/>
      <c r="F303" s="9">
        <f>+F304+F305</f>
        <v>370.27598999999998</v>
      </c>
      <c r="R303" s="51"/>
      <c r="S303" s="51"/>
      <c r="T303" s="51"/>
      <c r="U303" s="51"/>
    </row>
    <row r="304" spans="1:21" x14ac:dyDescent="0.25">
      <c r="A304" s="13"/>
      <c r="B304" s="11" t="s">
        <v>5</v>
      </c>
      <c r="C304" s="12">
        <v>2734.7220395999998</v>
      </c>
      <c r="D304" s="12">
        <v>661.18149989999995</v>
      </c>
      <c r="E304" s="12"/>
      <c r="F304" s="12">
        <v>370.27598999999998</v>
      </c>
      <c r="R304" s="51"/>
      <c r="S304" s="51"/>
      <c r="T304" s="51"/>
      <c r="U304" s="51"/>
    </row>
    <row r="305" spans="1:21" x14ac:dyDescent="0.25">
      <c r="A305" s="13"/>
      <c r="B305" s="11" t="s">
        <v>6</v>
      </c>
      <c r="C305" s="12">
        <v>0</v>
      </c>
      <c r="D305" s="12">
        <v>0</v>
      </c>
      <c r="E305" s="12"/>
      <c r="F305" s="12">
        <v>0</v>
      </c>
      <c r="R305" s="51"/>
      <c r="S305" s="51"/>
      <c r="T305" s="51"/>
      <c r="U305" s="51"/>
    </row>
    <row r="306" spans="1:21" x14ac:dyDescent="0.25">
      <c r="A306" s="36"/>
      <c r="B306" s="30" t="s">
        <v>101</v>
      </c>
      <c r="C306" s="31">
        <f>+C307+C308</f>
        <v>7230.1629999999996</v>
      </c>
      <c r="D306" s="31">
        <f>+D307+D308</f>
        <v>1777.925</v>
      </c>
      <c r="E306" s="31"/>
      <c r="F306" s="31">
        <f>+F307+F308</f>
        <v>880.31168000000002</v>
      </c>
      <c r="R306" s="51"/>
      <c r="S306" s="51"/>
      <c r="T306" s="51"/>
      <c r="U306" s="51"/>
    </row>
    <row r="307" spans="1:21" x14ac:dyDescent="0.25">
      <c r="A307" s="13"/>
      <c r="B307" s="11" t="s">
        <v>5</v>
      </c>
      <c r="C307" s="12">
        <v>7230.1629999999996</v>
      </c>
      <c r="D307" s="12">
        <v>1777.925</v>
      </c>
      <c r="E307" s="12"/>
      <c r="F307" s="12">
        <v>880.31168000000002</v>
      </c>
      <c r="R307" s="51"/>
      <c r="S307" s="51"/>
      <c r="T307" s="51"/>
      <c r="U307" s="51"/>
    </row>
    <row r="308" spans="1:21" x14ac:dyDescent="0.25">
      <c r="A308" s="13"/>
      <c r="B308" s="11" t="s">
        <v>6</v>
      </c>
      <c r="C308" s="12">
        <v>0</v>
      </c>
      <c r="D308" s="12">
        <v>0</v>
      </c>
      <c r="E308" s="12"/>
      <c r="F308" s="12">
        <v>0</v>
      </c>
      <c r="R308" s="51"/>
      <c r="S308" s="51"/>
      <c r="T308" s="51"/>
      <c r="U308" s="51"/>
    </row>
    <row r="309" spans="1:21" x14ac:dyDescent="0.25">
      <c r="A309" s="14"/>
      <c r="B309" s="8" t="s">
        <v>102</v>
      </c>
      <c r="C309" s="9">
        <f>+C310+C311</f>
        <v>221604.75513000001</v>
      </c>
      <c r="D309" s="9">
        <f>+D310+D311</f>
        <v>56221.616590000005</v>
      </c>
      <c r="E309" s="9"/>
      <c r="F309" s="9">
        <f>+F310+F311</f>
        <v>23237.86436</v>
      </c>
      <c r="R309" s="51"/>
      <c r="S309" s="51"/>
      <c r="T309" s="51"/>
      <c r="U309" s="51"/>
    </row>
    <row r="310" spans="1:21" x14ac:dyDescent="0.25">
      <c r="A310" s="13"/>
      <c r="B310" s="11" t="s">
        <v>5</v>
      </c>
      <c r="C310" s="12">
        <v>221604.75513000001</v>
      </c>
      <c r="D310" s="12">
        <v>56221.616590000005</v>
      </c>
      <c r="E310" s="12"/>
      <c r="F310" s="12">
        <v>23237.86436</v>
      </c>
      <c r="R310" s="51"/>
      <c r="S310" s="51"/>
      <c r="T310" s="51"/>
      <c r="U310" s="51"/>
    </row>
    <row r="311" spans="1:21" x14ac:dyDescent="0.25">
      <c r="A311" s="13"/>
      <c r="B311" s="11" t="s">
        <v>6</v>
      </c>
      <c r="C311" s="12">
        <v>0</v>
      </c>
      <c r="D311" s="12">
        <v>0</v>
      </c>
      <c r="E311" s="12"/>
      <c r="F311" s="12">
        <v>0</v>
      </c>
      <c r="R311" s="51"/>
      <c r="S311" s="51"/>
      <c r="T311" s="51"/>
      <c r="U311" s="51"/>
    </row>
    <row r="312" spans="1:21" x14ac:dyDescent="0.25">
      <c r="A312" s="14"/>
      <c r="B312" s="8" t="s">
        <v>103</v>
      </c>
      <c r="C312" s="9">
        <f>+C313+C314</f>
        <v>4674.1440000000002</v>
      </c>
      <c r="D312" s="9">
        <f>+D313+D314</f>
        <v>883.18200000000002</v>
      </c>
      <c r="E312" s="9"/>
      <c r="F312" s="9">
        <f>+F313+F314</f>
        <v>764.19862000000001</v>
      </c>
      <c r="R312" s="51"/>
      <c r="S312" s="51"/>
      <c r="T312" s="51"/>
      <c r="U312" s="51"/>
    </row>
    <row r="313" spans="1:21" x14ac:dyDescent="0.25">
      <c r="A313" s="13"/>
      <c r="B313" s="11" t="s">
        <v>5</v>
      </c>
      <c r="C313" s="12">
        <v>4674.1440000000002</v>
      </c>
      <c r="D313" s="12">
        <v>883.18200000000002</v>
      </c>
      <c r="E313" s="12"/>
      <c r="F313" s="12">
        <v>764.19862000000001</v>
      </c>
      <c r="R313" s="51"/>
      <c r="S313" s="51"/>
      <c r="T313" s="51"/>
      <c r="U313" s="51"/>
    </row>
    <row r="314" spans="1:21" x14ac:dyDescent="0.25">
      <c r="A314" s="13"/>
      <c r="B314" s="11" t="s">
        <v>6</v>
      </c>
      <c r="C314" s="12">
        <v>0</v>
      </c>
      <c r="D314" s="12">
        <v>0</v>
      </c>
      <c r="E314" s="12"/>
      <c r="F314" s="12">
        <v>0</v>
      </c>
      <c r="R314" s="51"/>
      <c r="S314" s="51"/>
      <c r="T314" s="51"/>
      <c r="U314" s="51"/>
    </row>
    <row r="315" spans="1:21" x14ac:dyDescent="0.25">
      <c r="A315" s="14"/>
      <c r="B315" s="8" t="s">
        <v>104</v>
      </c>
      <c r="C315" s="9">
        <f>+C316+C317</f>
        <v>8720.1260000000002</v>
      </c>
      <c r="D315" s="9">
        <f>+D316+D317</f>
        <v>2124.9490000000001</v>
      </c>
      <c r="E315" s="9"/>
      <c r="F315" s="9">
        <f>+F316+F317</f>
        <v>2108.6219999999998</v>
      </c>
      <c r="R315" s="51"/>
      <c r="S315" s="51"/>
      <c r="T315" s="51"/>
      <c r="U315" s="51"/>
    </row>
    <row r="316" spans="1:21" x14ac:dyDescent="0.25">
      <c r="A316" s="13"/>
      <c r="B316" s="11" t="s">
        <v>5</v>
      </c>
      <c r="C316" s="12">
        <v>8720.1260000000002</v>
      </c>
      <c r="D316" s="12">
        <v>2124.9490000000001</v>
      </c>
      <c r="E316" s="12"/>
      <c r="F316" s="12">
        <v>2108.6219999999998</v>
      </c>
      <c r="R316" s="51"/>
      <c r="S316" s="51"/>
      <c r="T316" s="51"/>
      <c r="U316" s="51"/>
    </row>
    <row r="317" spans="1:21" x14ac:dyDescent="0.25">
      <c r="A317" s="13"/>
      <c r="B317" s="11" t="s">
        <v>6</v>
      </c>
      <c r="C317" s="12">
        <v>0</v>
      </c>
      <c r="D317" s="12">
        <v>0</v>
      </c>
      <c r="E317" s="12"/>
      <c r="F317" s="12">
        <v>0</v>
      </c>
      <c r="R317" s="51"/>
      <c r="S317" s="51"/>
      <c r="T317" s="51"/>
      <c r="U317" s="51"/>
    </row>
    <row r="318" spans="1:21" x14ac:dyDescent="0.25">
      <c r="A318" s="14"/>
      <c r="B318" s="8" t="s">
        <v>105</v>
      </c>
      <c r="C318" s="9">
        <f>+C319+C320</f>
        <v>1022.842</v>
      </c>
      <c r="D318" s="9">
        <f>+D319+D320</f>
        <v>272.05799999999999</v>
      </c>
      <c r="E318" s="9"/>
      <c r="F318" s="9">
        <f>+F319+F320</f>
        <v>218.59360000000001</v>
      </c>
      <c r="R318" s="51"/>
      <c r="S318" s="51"/>
      <c r="T318" s="51"/>
      <c r="U318" s="51"/>
    </row>
    <row r="319" spans="1:21" x14ac:dyDescent="0.25">
      <c r="A319" s="13"/>
      <c r="B319" s="11" t="s">
        <v>5</v>
      </c>
      <c r="C319" s="12">
        <v>1022.842</v>
      </c>
      <c r="D319" s="12">
        <v>272.05799999999999</v>
      </c>
      <c r="E319" s="12"/>
      <c r="F319" s="12">
        <v>218.59360000000001</v>
      </c>
      <c r="R319" s="51"/>
      <c r="S319" s="51"/>
      <c r="T319" s="51"/>
      <c r="U319" s="51"/>
    </row>
    <row r="320" spans="1:21" x14ac:dyDescent="0.25">
      <c r="A320" s="13"/>
      <c r="B320" s="11" t="s">
        <v>6</v>
      </c>
      <c r="C320" s="12">
        <v>0</v>
      </c>
      <c r="D320" s="12">
        <v>0</v>
      </c>
      <c r="E320" s="12"/>
      <c r="F320" s="12">
        <v>0</v>
      </c>
      <c r="R320" s="51"/>
      <c r="S320" s="51"/>
      <c r="T320" s="51"/>
      <c r="U320" s="51"/>
    </row>
    <row r="321" spans="1:21" x14ac:dyDescent="0.25">
      <c r="A321" s="14"/>
      <c r="B321" s="8" t="s">
        <v>106</v>
      </c>
      <c r="C321" s="9">
        <f>+C322+C323</f>
        <v>6034.4755999999998</v>
      </c>
      <c r="D321" s="9">
        <f>+D322+D323</f>
        <v>1901.21389</v>
      </c>
      <c r="E321" s="9"/>
      <c r="F321" s="9">
        <f>+F322+F323</f>
        <v>1376.7812300000001</v>
      </c>
      <c r="R321" s="51"/>
      <c r="S321" s="51"/>
      <c r="T321" s="51"/>
      <c r="U321" s="51"/>
    </row>
    <row r="322" spans="1:21" x14ac:dyDescent="0.25">
      <c r="A322" s="13"/>
      <c r="B322" s="11" t="s">
        <v>5</v>
      </c>
      <c r="C322" s="12">
        <v>6034.4755999999998</v>
      </c>
      <c r="D322" s="12">
        <v>1901.21389</v>
      </c>
      <c r="E322" s="12"/>
      <c r="F322" s="12">
        <v>1376.7812300000001</v>
      </c>
      <c r="R322" s="51"/>
      <c r="S322" s="51"/>
      <c r="T322" s="51"/>
      <c r="U322" s="51"/>
    </row>
    <row r="323" spans="1:21" x14ac:dyDescent="0.25">
      <c r="A323" s="13"/>
      <c r="B323" s="11" t="s">
        <v>6</v>
      </c>
      <c r="C323" s="12">
        <v>0</v>
      </c>
      <c r="D323" s="12">
        <v>0</v>
      </c>
      <c r="E323" s="12"/>
      <c r="F323" s="12">
        <v>0</v>
      </c>
      <c r="R323" s="51"/>
      <c r="S323" s="51"/>
      <c r="T323" s="51"/>
      <c r="U323" s="51"/>
    </row>
    <row r="324" spans="1:21" ht="12.75" customHeight="1" x14ac:dyDescent="0.25">
      <c r="A324" s="14"/>
      <c r="B324" s="8" t="s">
        <v>107</v>
      </c>
      <c r="C324" s="9">
        <f>+C325+C326</f>
        <v>203.03700000000001</v>
      </c>
      <c r="D324" s="9">
        <f>+D325+D326</f>
        <v>64.881</v>
      </c>
      <c r="E324" s="9"/>
      <c r="F324" s="9">
        <f>+F325+F326</f>
        <v>64.881</v>
      </c>
      <c r="R324" s="51"/>
      <c r="S324" s="51"/>
      <c r="T324" s="51"/>
      <c r="U324" s="51"/>
    </row>
    <row r="325" spans="1:21" x14ac:dyDescent="0.25">
      <c r="A325" s="13"/>
      <c r="B325" s="11" t="s">
        <v>5</v>
      </c>
      <c r="C325" s="12">
        <v>203.03700000000001</v>
      </c>
      <c r="D325" s="12">
        <v>64.881</v>
      </c>
      <c r="E325" s="12"/>
      <c r="F325" s="12">
        <v>64.881</v>
      </c>
      <c r="R325" s="51"/>
      <c r="S325" s="51"/>
      <c r="T325" s="51"/>
      <c r="U325" s="51"/>
    </row>
    <row r="326" spans="1:21" x14ac:dyDescent="0.25">
      <c r="A326" s="13"/>
      <c r="B326" s="11" t="s">
        <v>6</v>
      </c>
      <c r="C326" s="12">
        <v>0</v>
      </c>
      <c r="D326" s="12">
        <v>0</v>
      </c>
      <c r="E326" s="12"/>
      <c r="F326" s="12">
        <v>0</v>
      </c>
      <c r="R326" s="51"/>
      <c r="S326" s="51"/>
      <c r="T326" s="51"/>
      <c r="U326" s="51"/>
    </row>
    <row r="327" spans="1:21" x14ac:dyDescent="0.25">
      <c r="A327" s="14"/>
      <c r="B327" s="8" t="s">
        <v>108</v>
      </c>
      <c r="C327" s="9">
        <f>+C328+C329</f>
        <v>13362.583000000001</v>
      </c>
      <c r="D327" s="9">
        <f>+D328+D329</f>
        <v>4278.9369999999999</v>
      </c>
      <c r="E327" s="9"/>
      <c r="F327" s="9">
        <f>+F328+F329</f>
        <v>3415.4470000000001</v>
      </c>
      <c r="R327" s="51"/>
      <c r="S327" s="51"/>
      <c r="T327" s="51"/>
      <c r="U327" s="51"/>
    </row>
    <row r="328" spans="1:21" x14ac:dyDescent="0.25">
      <c r="A328" s="13"/>
      <c r="B328" s="11" t="s">
        <v>5</v>
      </c>
      <c r="C328" s="12">
        <v>13362.583000000001</v>
      </c>
      <c r="D328" s="12">
        <v>4278.9369999999999</v>
      </c>
      <c r="E328" s="12"/>
      <c r="F328" s="12">
        <v>3415.4470000000001</v>
      </c>
      <c r="R328" s="51"/>
      <c r="S328" s="51"/>
      <c r="T328" s="51"/>
      <c r="U328" s="51"/>
    </row>
    <row r="329" spans="1:21" x14ac:dyDescent="0.25">
      <c r="A329" s="13"/>
      <c r="B329" s="11" t="s">
        <v>6</v>
      </c>
      <c r="C329" s="12">
        <v>0</v>
      </c>
      <c r="D329" s="12">
        <v>0</v>
      </c>
      <c r="E329" s="12"/>
      <c r="F329" s="12">
        <v>0</v>
      </c>
      <c r="R329" s="51"/>
      <c r="S329" s="51"/>
      <c r="T329" s="51"/>
      <c r="U329" s="51"/>
    </row>
    <row r="330" spans="1:21" x14ac:dyDescent="0.25">
      <c r="A330" s="14"/>
      <c r="B330" s="8" t="s">
        <v>109</v>
      </c>
      <c r="C330" s="9">
        <f>+C331+C332</f>
        <v>84456.233999999997</v>
      </c>
      <c r="D330" s="9">
        <f>+D331+D332</f>
        <v>5278.5150000000003</v>
      </c>
      <c r="E330" s="9"/>
      <c r="F330" s="9">
        <f>+F331+F332</f>
        <v>1759.5050000000001</v>
      </c>
      <c r="R330" s="51"/>
      <c r="S330" s="51"/>
      <c r="T330" s="51"/>
      <c r="U330" s="51"/>
    </row>
    <row r="331" spans="1:21" x14ac:dyDescent="0.25">
      <c r="A331" s="13"/>
      <c r="B331" s="11" t="s">
        <v>5</v>
      </c>
      <c r="C331" s="12">
        <v>84456.233999999997</v>
      </c>
      <c r="D331" s="12">
        <v>5278.5150000000003</v>
      </c>
      <c r="E331" s="12"/>
      <c r="F331" s="12">
        <v>1759.5050000000001</v>
      </c>
      <c r="R331" s="51"/>
      <c r="S331" s="51"/>
      <c r="T331" s="51"/>
      <c r="U331" s="51"/>
    </row>
    <row r="332" spans="1:21" x14ac:dyDescent="0.25">
      <c r="A332" s="13"/>
      <c r="B332" s="11" t="s">
        <v>6</v>
      </c>
      <c r="C332" s="12">
        <v>0</v>
      </c>
      <c r="D332" s="12">
        <v>0</v>
      </c>
      <c r="E332" s="12"/>
      <c r="F332" s="12">
        <v>0</v>
      </c>
      <c r="R332" s="51"/>
      <c r="S332" s="51"/>
      <c r="T332" s="51"/>
      <c r="U332" s="51"/>
    </row>
    <row r="333" spans="1:21" x14ac:dyDescent="0.25">
      <c r="A333" s="14"/>
      <c r="B333" s="8" t="s">
        <v>110</v>
      </c>
      <c r="C333" s="9">
        <f>+C334+C335</f>
        <v>14736.220169999966</v>
      </c>
      <c r="D333" s="9">
        <f>+D334+D335</f>
        <v>3449.1105200000006</v>
      </c>
      <c r="E333" s="9"/>
      <c r="F333" s="9">
        <f>+F334+F335</f>
        <v>2546.7147299999997</v>
      </c>
      <c r="R333" s="51"/>
      <c r="S333" s="51"/>
      <c r="T333" s="51"/>
      <c r="U333" s="51"/>
    </row>
    <row r="334" spans="1:21" x14ac:dyDescent="0.25">
      <c r="A334" s="13"/>
      <c r="B334" s="11" t="s">
        <v>5</v>
      </c>
      <c r="C334" s="12">
        <v>14736.220169999966</v>
      </c>
      <c r="D334" s="12">
        <v>3449.1105200000006</v>
      </c>
      <c r="E334" s="12"/>
      <c r="F334" s="12">
        <v>2546.7147299999997</v>
      </c>
      <c r="R334" s="51"/>
      <c r="S334" s="51"/>
      <c r="T334" s="51"/>
      <c r="U334" s="51"/>
    </row>
    <row r="335" spans="1:21" x14ac:dyDescent="0.25">
      <c r="A335" s="13"/>
      <c r="B335" s="11" t="s">
        <v>6</v>
      </c>
      <c r="C335" s="12">
        <v>0</v>
      </c>
      <c r="D335" s="12">
        <v>0</v>
      </c>
      <c r="E335" s="12"/>
      <c r="F335" s="12">
        <v>0</v>
      </c>
      <c r="R335" s="51"/>
      <c r="S335" s="51"/>
      <c r="T335" s="51"/>
      <c r="U335" s="51"/>
    </row>
    <row r="336" spans="1:21" x14ac:dyDescent="0.25">
      <c r="A336" s="14"/>
      <c r="B336" s="8" t="s">
        <v>243</v>
      </c>
      <c r="C336" s="9">
        <f>+C337+C338</f>
        <v>30000</v>
      </c>
      <c r="D336" s="9">
        <f>+D337+D338</f>
        <v>3000</v>
      </c>
      <c r="E336" s="9"/>
      <c r="F336" s="9">
        <f>+F337+F338</f>
        <v>0</v>
      </c>
      <c r="R336" s="51"/>
      <c r="S336" s="51"/>
      <c r="T336" s="51"/>
      <c r="U336" s="51"/>
    </row>
    <row r="337" spans="1:21" x14ac:dyDescent="0.25">
      <c r="A337" s="13"/>
      <c r="B337" s="11" t="s">
        <v>5</v>
      </c>
      <c r="C337" s="12">
        <v>30000</v>
      </c>
      <c r="D337" s="12">
        <v>3000</v>
      </c>
      <c r="E337" s="12"/>
      <c r="F337" s="12">
        <v>0</v>
      </c>
      <c r="R337" s="51"/>
      <c r="S337" s="51"/>
      <c r="T337" s="51"/>
      <c r="U337" s="51"/>
    </row>
    <row r="338" spans="1:21" x14ac:dyDescent="0.25">
      <c r="A338" s="13"/>
      <c r="B338" s="11" t="s">
        <v>6</v>
      </c>
      <c r="C338" s="12">
        <v>0</v>
      </c>
      <c r="D338" s="12">
        <v>0</v>
      </c>
      <c r="E338" s="12"/>
      <c r="F338" s="12">
        <v>0</v>
      </c>
      <c r="R338" s="51"/>
      <c r="S338" s="51"/>
      <c r="T338" s="51"/>
      <c r="U338" s="51"/>
    </row>
    <row r="339" spans="1:21" x14ac:dyDescent="0.25">
      <c r="A339" s="15" t="s">
        <v>111</v>
      </c>
      <c r="B339" s="5"/>
      <c r="C339" s="6">
        <f>+C340+C343+C346+C349+C352+C355+C358+C361+C364+C367+C370+C373+C376+C379+C382+C385+C388+C391+C394+C397+C400+C403+C406+C409+C412</f>
        <v>5279469.710789999</v>
      </c>
      <c r="D339" s="6">
        <f t="shared" ref="D339:F339" si="11">+D340+D343+D346+D349+D352+D355+D358+D361+D364+D367+D370+D373+D376+D379+D382+D385+D388+D391+D394+D397+D400+D403+D406+D409+D412</f>
        <v>1165650.9256800003</v>
      </c>
      <c r="E339" s="6"/>
      <c r="F339" s="6">
        <f t="shared" si="11"/>
        <v>866766.07302999997</v>
      </c>
      <c r="R339" s="51"/>
      <c r="S339" s="51"/>
      <c r="T339" s="51"/>
      <c r="U339" s="51"/>
    </row>
    <row r="340" spans="1:21" x14ac:dyDescent="0.25">
      <c r="A340" s="14"/>
      <c r="B340" s="8" t="s">
        <v>15</v>
      </c>
      <c r="C340" s="9">
        <f>+C341+C342</f>
        <v>1309405.1000000001</v>
      </c>
      <c r="D340" s="9">
        <f>+D341+D342</f>
        <v>181856.99247</v>
      </c>
      <c r="E340" s="9"/>
      <c r="F340" s="9">
        <f>+F341+F342</f>
        <v>83508.239089999988</v>
      </c>
      <c r="R340" s="51"/>
      <c r="S340" s="51"/>
      <c r="T340" s="51"/>
      <c r="U340" s="51"/>
    </row>
    <row r="341" spans="1:21" x14ac:dyDescent="0.25">
      <c r="A341" s="13"/>
      <c r="B341" s="11" t="s">
        <v>5</v>
      </c>
      <c r="C341" s="12">
        <v>1237742.5</v>
      </c>
      <c r="D341" s="12">
        <v>170098.08387</v>
      </c>
      <c r="E341" s="12"/>
      <c r="F341" s="12">
        <v>79401.309599999993</v>
      </c>
      <c r="R341" s="51"/>
      <c r="S341" s="51"/>
      <c r="T341" s="51"/>
      <c r="U341" s="51"/>
    </row>
    <row r="342" spans="1:21" x14ac:dyDescent="0.25">
      <c r="A342" s="13"/>
      <c r="B342" s="11" t="s">
        <v>6</v>
      </c>
      <c r="C342" s="12">
        <v>71662.600000000006</v>
      </c>
      <c r="D342" s="12">
        <v>11758.908599999999</v>
      </c>
      <c r="E342" s="12"/>
      <c r="F342" s="12">
        <v>4106.9294900000004</v>
      </c>
      <c r="R342" s="51"/>
      <c r="S342" s="51"/>
      <c r="T342" s="51"/>
      <c r="U342" s="51"/>
    </row>
    <row r="343" spans="1:21" x14ac:dyDescent="0.25">
      <c r="A343" s="14"/>
      <c r="B343" s="8" t="s">
        <v>112</v>
      </c>
      <c r="C343" s="9">
        <f>+C344+C345</f>
        <v>3432.5439999999999</v>
      </c>
      <c r="D343" s="9">
        <f>+D344+D345</f>
        <v>923.28700000000003</v>
      </c>
      <c r="E343" s="9"/>
      <c r="F343" s="9">
        <f>+F344+F345</f>
        <v>887.34280000000001</v>
      </c>
      <c r="R343" s="51"/>
      <c r="S343" s="51"/>
      <c r="T343" s="51"/>
      <c r="U343" s="51"/>
    </row>
    <row r="344" spans="1:21" x14ac:dyDescent="0.25">
      <c r="A344" s="13"/>
      <c r="B344" s="11" t="s">
        <v>5</v>
      </c>
      <c r="C344" s="12">
        <v>3432.5439999999999</v>
      </c>
      <c r="D344" s="12">
        <v>923.28700000000003</v>
      </c>
      <c r="E344" s="12"/>
      <c r="F344" s="12">
        <v>887.34280000000001</v>
      </c>
      <c r="R344" s="51"/>
      <c r="S344" s="51"/>
      <c r="T344" s="51"/>
      <c r="U344" s="51"/>
    </row>
    <row r="345" spans="1:21" x14ac:dyDescent="0.25">
      <c r="A345" s="13"/>
      <c r="B345" s="11" t="s">
        <v>6</v>
      </c>
      <c r="C345" s="12">
        <v>0</v>
      </c>
      <c r="D345" s="12">
        <v>0</v>
      </c>
      <c r="E345" s="12"/>
      <c r="F345" s="12">
        <v>0</v>
      </c>
      <c r="R345" s="51"/>
      <c r="S345" s="51"/>
      <c r="T345" s="51"/>
      <c r="U345" s="51"/>
    </row>
    <row r="346" spans="1:21" x14ac:dyDescent="0.25">
      <c r="A346" s="14"/>
      <c r="B346" s="8" t="s">
        <v>113</v>
      </c>
      <c r="C346" s="9">
        <f>+C347+C348</f>
        <v>31464.799999999999</v>
      </c>
      <c r="D346" s="9">
        <f>+D347+D348</f>
        <v>8621.7209999999995</v>
      </c>
      <c r="E346" s="9"/>
      <c r="F346" s="9">
        <f>+F347+F348</f>
        <v>6127.5789999999997</v>
      </c>
      <c r="R346" s="51"/>
      <c r="S346" s="51"/>
      <c r="T346" s="51"/>
      <c r="U346" s="51"/>
    </row>
    <row r="347" spans="1:21" x14ac:dyDescent="0.25">
      <c r="A347" s="13"/>
      <c r="B347" s="11" t="s">
        <v>5</v>
      </c>
      <c r="C347" s="12">
        <v>31464.799999999999</v>
      </c>
      <c r="D347" s="12">
        <v>8621.7209999999995</v>
      </c>
      <c r="E347" s="12"/>
      <c r="F347" s="12">
        <v>6127.5789999999997</v>
      </c>
      <c r="R347" s="51"/>
      <c r="S347" s="51"/>
      <c r="T347" s="51"/>
      <c r="U347" s="51"/>
    </row>
    <row r="348" spans="1:21" x14ac:dyDescent="0.25">
      <c r="A348" s="13"/>
      <c r="B348" s="11" t="s">
        <v>6</v>
      </c>
      <c r="C348" s="12">
        <v>0</v>
      </c>
      <c r="D348" s="12">
        <v>0</v>
      </c>
      <c r="E348" s="12"/>
      <c r="F348" s="12">
        <v>0</v>
      </c>
      <c r="R348" s="51"/>
      <c r="S348" s="51"/>
      <c r="T348" s="51"/>
      <c r="U348" s="51"/>
    </row>
    <row r="349" spans="1:21" x14ac:dyDescent="0.25">
      <c r="A349" s="14"/>
      <c r="B349" s="8" t="s">
        <v>114</v>
      </c>
      <c r="C349" s="9">
        <f>+C350+C351</f>
        <v>5913.9</v>
      </c>
      <c r="D349" s="9">
        <f>+D350+D351</f>
        <v>900</v>
      </c>
      <c r="E349" s="9"/>
      <c r="F349" s="9">
        <f>+F350+F351</f>
        <v>400</v>
      </c>
      <c r="R349" s="51"/>
      <c r="S349" s="51"/>
      <c r="T349" s="51"/>
      <c r="U349" s="51"/>
    </row>
    <row r="350" spans="1:21" x14ac:dyDescent="0.25">
      <c r="A350" s="13"/>
      <c r="B350" s="11" t="s">
        <v>5</v>
      </c>
      <c r="C350" s="16">
        <v>5913.9</v>
      </c>
      <c r="D350" s="17">
        <v>900</v>
      </c>
      <c r="E350" s="17"/>
      <c r="F350" s="17">
        <v>400</v>
      </c>
      <c r="R350" s="51"/>
      <c r="S350" s="51"/>
      <c r="T350" s="51"/>
      <c r="U350" s="51"/>
    </row>
    <row r="351" spans="1:21" x14ac:dyDescent="0.25">
      <c r="A351" s="13"/>
      <c r="B351" s="11" t="s">
        <v>6</v>
      </c>
      <c r="C351" s="18">
        <v>0</v>
      </c>
      <c r="D351" s="17">
        <v>0</v>
      </c>
      <c r="E351" s="17"/>
      <c r="F351" s="17">
        <v>0</v>
      </c>
      <c r="R351" s="51"/>
      <c r="S351" s="51"/>
      <c r="T351" s="51"/>
      <c r="U351" s="51"/>
    </row>
    <row r="352" spans="1:21" x14ac:dyDescent="0.25">
      <c r="A352" s="14"/>
      <c r="B352" s="8" t="s">
        <v>115</v>
      </c>
      <c r="C352" s="9">
        <f>+C353+C354</f>
        <v>227981.2</v>
      </c>
      <c r="D352" s="9">
        <f>+D353+D354</f>
        <v>95000</v>
      </c>
      <c r="E352" s="9"/>
      <c r="F352" s="9">
        <f>+F353+F354</f>
        <v>93318.051999999996</v>
      </c>
      <c r="R352" s="51"/>
      <c r="S352" s="51"/>
      <c r="T352" s="51"/>
      <c r="U352" s="51"/>
    </row>
    <row r="353" spans="1:21" x14ac:dyDescent="0.25">
      <c r="A353" s="13"/>
      <c r="B353" s="11" t="s">
        <v>5</v>
      </c>
      <c r="C353" s="12">
        <v>227981.2</v>
      </c>
      <c r="D353" s="12">
        <v>95000</v>
      </c>
      <c r="E353" s="12"/>
      <c r="F353" s="12">
        <v>93318.051999999996</v>
      </c>
      <c r="R353" s="51"/>
      <c r="S353" s="51"/>
      <c r="T353" s="51"/>
      <c r="U353" s="51"/>
    </row>
    <row r="354" spans="1:21" x14ac:dyDescent="0.25">
      <c r="A354" s="13"/>
      <c r="B354" s="11" t="s">
        <v>6</v>
      </c>
      <c r="C354" s="12">
        <v>0</v>
      </c>
      <c r="D354" s="12">
        <v>0</v>
      </c>
      <c r="E354" s="12"/>
      <c r="F354" s="12">
        <v>0</v>
      </c>
      <c r="R354" s="51"/>
      <c r="S354" s="51"/>
      <c r="T354" s="51"/>
      <c r="U354" s="51"/>
    </row>
    <row r="355" spans="1:21" x14ac:dyDescent="0.25">
      <c r="A355" s="14"/>
      <c r="B355" s="8" t="s">
        <v>116</v>
      </c>
      <c r="C355" s="9">
        <f>+C356+C357</f>
        <v>99992.3</v>
      </c>
      <c r="D355" s="9">
        <f>+D356+D357</f>
        <v>25490.400000000001</v>
      </c>
      <c r="E355" s="9"/>
      <c r="F355" s="9">
        <f>+F356+F357</f>
        <v>34393.489000000001</v>
      </c>
      <c r="R355" s="51"/>
      <c r="S355" s="51"/>
      <c r="T355" s="51"/>
      <c r="U355" s="51"/>
    </row>
    <row r="356" spans="1:21" x14ac:dyDescent="0.25">
      <c r="A356" s="13"/>
      <c r="B356" s="11" t="s">
        <v>5</v>
      </c>
      <c r="C356" s="12">
        <v>99992.3</v>
      </c>
      <c r="D356" s="12">
        <v>25490.400000000001</v>
      </c>
      <c r="E356" s="12"/>
      <c r="F356" s="12">
        <v>34393.489000000001</v>
      </c>
      <c r="R356" s="51"/>
      <c r="S356" s="51"/>
      <c r="T356" s="51"/>
      <c r="U356" s="51"/>
    </row>
    <row r="357" spans="1:21" x14ac:dyDescent="0.25">
      <c r="A357" s="35"/>
      <c r="B357" s="33" t="s">
        <v>6</v>
      </c>
      <c r="C357" s="34">
        <v>0</v>
      </c>
      <c r="D357" s="34">
        <v>0</v>
      </c>
      <c r="E357" s="34"/>
      <c r="F357" s="34">
        <v>0</v>
      </c>
      <c r="R357" s="51"/>
      <c r="S357" s="51"/>
      <c r="T357" s="51"/>
      <c r="U357" s="51"/>
    </row>
    <row r="358" spans="1:21" x14ac:dyDescent="0.25">
      <c r="A358" s="14"/>
      <c r="B358" s="8" t="s">
        <v>117</v>
      </c>
      <c r="C358" s="9">
        <f>+C359+C360</f>
        <v>581917.62400000007</v>
      </c>
      <c r="D358" s="9">
        <f>+D359+D360</f>
        <v>187770.5</v>
      </c>
      <c r="E358" s="9"/>
      <c r="F358" s="9">
        <f>+F359+F360</f>
        <v>170311.38199999998</v>
      </c>
      <c r="R358" s="51"/>
      <c r="S358" s="51"/>
      <c r="T358" s="51"/>
      <c r="U358" s="51"/>
    </row>
    <row r="359" spans="1:21" x14ac:dyDescent="0.25">
      <c r="A359" s="13"/>
      <c r="B359" s="11" t="s">
        <v>5</v>
      </c>
      <c r="C359" s="12">
        <v>422261.63400000002</v>
      </c>
      <c r="D359" s="12">
        <v>155371.77799999999</v>
      </c>
      <c r="E359" s="12"/>
      <c r="F359" s="12">
        <v>137933.568</v>
      </c>
      <c r="R359" s="51"/>
      <c r="S359" s="51"/>
      <c r="T359" s="51"/>
      <c r="U359" s="51"/>
    </row>
    <row r="360" spans="1:21" x14ac:dyDescent="0.25">
      <c r="A360" s="13"/>
      <c r="B360" s="11" t="s">
        <v>6</v>
      </c>
      <c r="C360" s="12">
        <v>159655.99</v>
      </c>
      <c r="D360" s="12">
        <v>32398.722000000002</v>
      </c>
      <c r="E360" s="12"/>
      <c r="F360" s="12">
        <v>32377.813999999998</v>
      </c>
      <c r="R360" s="51"/>
      <c r="S360" s="51"/>
      <c r="T360" s="51"/>
      <c r="U360" s="51"/>
    </row>
    <row r="361" spans="1:21" x14ac:dyDescent="0.25">
      <c r="A361" s="14"/>
      <c r="B361" s="8" t="s">
        <v>118</v>
      </c>
      <c r="C361" s="9">
        <f>+C362+C363</f>
        <v>70974</v>
      </c>
      <c r="D361" s="9">
        <f>+D362+D363</f>
        <v>11114.993</v>
      </c>
      <c r="E361" s="9"/>
      <c r="F361" s="9">
        <f>+F362+F363</f>
        <v>11114.993</v>
      </c>
      <c r="R361" s="51"/>
      <c r="S361" s="51"/>
      <c r="T361" s="51"/>
      <c r="U361" s="51"/>
    </row>
    <row r="362" spans="1:21" x14ac:dyDescent="0.25">
      <c r="A362" s="13"/>
      <c r="B362" s="11" t="s">
        <v>5</v>
      </c>
      <c r="C362" s="12">
        <v>70974</v>
      </c>
      <c r="D362" s="12">
        <v>11114.993</v>
      </c>
      <c r="E362" s="12"/>
      <c r="F362" s="12">
        <v>11114.993</v>
      </c>
      <c r="R362" s="51"/>
      <c r="S362" s="51"/>
      <c r="T362" s="51"/>
      <c r="U362" s="51"/>
    </row>
    <row r="363" spans="1:21" x14ac:dyDescent="0.25">
      <c r="A363" s="13"/>
      <c r="B363" s="11" t="s">
        <v>6</v>
      </c>
      <c r="C363" s="12">
        <v>0</v>
      </c>
      <c r="D363" s="12">
        <v>0</v>
      </c>
      <c r="E363" s="12"/>
      <c r="F363" s="12">
        <v>0</v>
      </c>
      <c r="R363" s="51"/>
      <c r="S363" s="51"/>
      <c r="T363" s="51"/>
      <c r="U363" s="51"/>
    </row>
    <row r="364" spans="1:21" x14ac:dyDescent="0.25">
      <c r="A364" s="14"/>
      <c r="B364" s="8" t="s">
        <v>119</v>
      </c>
      <c r="C364" s="9">
        <f>+C365+C366</f>
        <v>361393.4</v>
      </c>
      <c r="D364" s="9">
        <f>+D365+D366</f>
        <v>79451.036929999987</v>
      </c>
      <c r="E364" s="9"/>
      <c r="F364" s="9">
        <f>+F365+F366</f>
        <v>67025.728570000007</v>
      </c>
      <c r="R364" s="51"/>
      <c r="S364" s="51"/>
      <c r="T364" s="51"/>
      <c r="U364" s="51"/>
    </row>
    <row r="365" spans="1:21" x14ac:dyDescent="0.25">
      <c r="A365" s="13"/>
      <c r="B365" s="11" t="s">
        <v>5</v>
      </c>
      <c r="C365" s="12">
        <v>55313.4</v>
      </c>
      <c r="D365" s="12">
        <v>19451.036949999998</v>
      </c>
      <c r="E365" s="12"/>
      <c r="F365" s="12">
        <v>10631.351650000001</v>
      </c>
      <c r="R365" s="51"/>
      <c r="S365" s="51"/>
      <c r="T365" s="51"/>
      <c r="U365" s="51"/>
    </row>
    <row r="366" spans="1:21" x14ac:dyDescent="0.25">
      <c r="A366" s="13"/>
      <c r="B366" s="11" t="s">
        <v>6</v>
      </c>
      <c r="C366" s="12">
        <v>306080</v>
      </c>
      <c r="D366" s="12">
        <v>59999.999979999993</v>
      </c>
      <c r="E366" s="12"/>
      <c r="F366" s="12">
        <v>56394.376920000002</v>
      </c>
      <c r="R366" s="51"/>
      <c r="S366" s="51"/>
      <c r="T366" s="51"/>
      <c r="U366" s="51"/>
    </row>
    <row r="367" spans="1:21" x14ac:dyDescent="0.25">
      <c r="A367" s="14"/>
      <c r="B367" s="8" t="s">
        <v>120</v>
      </c>
      <c r="C367" s="9">
        <f>+C368+C369</f>
        <v>93908.6</v>
      </c>
      <c r="D367" s="9">
        <f>+D368+D369</f>
        <v>10845.228999999999</v>
      </c>
      <c r="E367" s="9"/>
      <c r="F367" s="9">
        <f>+F368+F369</f>
        <v>10845.228999999999</v>
      </c>
      <c r="R367" s="51"/>
      <c r="S367" s="51"/>
      <c r="T367" s="51"/>
      <c r="U367" s="51"/>
    </row>
    <row r="368" spans="1:21" x14ac:dyDescent="0.25">
      <c r="A368" s="13"/>
      <c r="B368" s="11" t="s">
        <v>5</v>
      </c>
      <c r="C368" s="12">
        <v>93908.6</v>
      </c>
      <c r="D368" s="12">
        <v>10845.228999999999</v>
      </c>
      <c r="E368" s="12"/>
      <c r="F368" s="12">
        <v>10845.228999999999</v>
      </c>
      <c r="R368" s="51"/>
      <c r="S368" s="51"/>
      <c r="T368" s="51"/>
      <c r="U368" s="51"/>
    </row>
    <row r="369" spans="1:21" x14ac:dyDescent="0.25">
      <c r="A369" s="13"/>
      <c r="B369" s="11" t="s">
        <v>6</v>
      </c>
      <c r="C369" s="12">
        <v>0</v>
      </c>
      <c r="D369" s="12">
        <v>0</v>
      </c>
      <c r="E369" s="12"/>
      <c r="F369" s="12">
        <v>0</v>
      </c>
      <c r="R369" s="51"/>
      <c r="S369" s="51"/>
      <c r="T369" s="51"/>
      <c r="U369" s="51"/>
    </row>
    <row r="370" spans="1:21" x14ac:dyDescent="0.25">
      <c r="A370" s="14"/>
      <c r="B370" s="8" t="s">
        <v>121</v>
      </c>
      <c r="C370" s="9">
        <f>+C371+C372</f>
        <v>375.9</v>
      </c>
      <c r="D370" s="9">
        <f>+D371+D372</f>
        <v>94.29</v>
      </c>
      <c r="E370" s="9"/>
      <c r="F370" s="9">
        <f>+F371+F372</f>
        <v>77.726280000000003</v>
      </c>
      <c r="R370" s="51"/>
      <c r="S370" s="51"/>
      <c r="T370" s="51"/>
      <c r="U370" s="51"/>
    </row>
    <row r="371" spans="1:21" x14ac:dyDescent="0.25">
      <c r="A371" s="13"/>
      <c r="B371" s="11" t="s">
        <v>5</v>
      </c>
      <c r="C371" s="12">
        <v>375.9</v>
      </c>
      <c r="D371" s="12">
        <v>94.29</v>
      </c>
      <c r="E371" s="12"/>
      <c r="F371" s="12">
        <v>77.726280000000003</v>
      </c>
      <c r="R371" s="51"/>
      <c r="S371" s="51"/>
      <c r="T371" s="51"/>
      <c r="U371" s="51"/>
    </row>
    <row r="372" spans="1:21" x14ac:dyDescent="0.25">
      <c r="A372" s="13"/>
      <c r="B372" s="11" t="s">
        <v>6</v>
      </c>
      <c r="C372" s="12">
        <v>0</v>
      </c>
      <c r="D372" s="12">
        <v>0</v>
      </c>
      <c r="E372" s="12"/>
      <c r="F372" s="12">
        <v>0</v>
      </c>
      <c r="R372" s="51"/>
      <c r="S372" s="51"/>
      <c r="T372" s="51"/>
      <c r="U372" s="51"/>
    </row>
    <row r="373" spans="1:21" ht="25.5" x14ac:dyDescent="0.25">
      <c r="A373" s="14"/>
      <c r="B373" s="8" t="s">
        <v>122</v>
      </c>
      <c r="C373" s="9">
        <f>+C374+C375</f>
        <v>363511.6</v>
      </c>
      <c r="D373" s="9">
        <f>+D374+D375</f>
        <v>97257.865999999995</v>
      </c>
      <c r="E373" s="9"/>
      <c r="F373" s="9">
        <f>+F374+F375</f>
        <v>70826.817999999999</v>
      </c>
      <c r="R373" s="51"/>
      <c r="S373" s="51"/>
      <c r="T373" s="51"/>
      <c r="U373" s="51"/>
    </row>
    <row r="374" spans="1:21" x14ac:dyDescent="0.25">
      <c r="A374" s="13"/>
      <c r="B374" s="11" t="s">
        <v>5</v>
      </c>
      <c r="C374" s="12">
        <v>2002.6</v>
      </c>
      <c r="D374" s="12">
        <v>338.03</v>
      </c>
      <c r="E374" s="12"/>
      <c r="F374" s="12">
        <v>332.69299999999998</v>
      </c>
      <c r="R374" s="51"/>
      <c r="S374" s="51"/>
      <c r="T374" s="51"/>
      <c r="U374" s="51"/>
    </row>
    <row r="375" spans="1:21" x14ac:dyDescent="0.25">
      <c r="A375" s="13"/>
      <c r="B375" s="11" t="s">
        <v>6</v>
      </c>
      <c r="C375" s="12">
        <v>361509</v>
      </c>
      <c r="D375" s="12">
        <v>96919.835999999996</v>
      </c>
      <c r="E375" s="12"/>
      <c r="F375" s="12">
        <v>70494.125</v>
      </c>
      <c r="R375" s="51"/>
      <c r="S375" s="51"/>
      <c r="T375" s="51"/>
      <c r="U375" s="51"/>
    </row>
    <row r="376" spans="1:21" x14ac:dyDescent="0.25">
      <c r="A376" s="14"/>
      <c r="B376" s="8" t="s">
        <v>123</v>
      </c>
      <c r="C376" s="9">
        <f>+C377+C378</f>
        <v>769157.5</v>
      </c>
      <c r="D376" s="9">
        <f>+D377+D378</f>
        <v>143453.22500000001</v>
      </c>
      <c r="E376" s="9"/>
      <c r="F376" s="9">
        <f>+F377+F378</f>
        <v>126004.717</v>
      </c>
      <c r="R376" s="51"/>
      <c r="S376" s="51"/>
      <c r="T376" s="51"/>
      <c r="U376" s="51"/>
    </row>
    <row r="377" spans="1:21" x14ac:dyDescent="0.25">
      <c r="A377" s="13"/>
      <c r="B377" s="11" t="s">
        <v>5</v>
      </c>
      <c r="C377" s="12">
        <v>273057.5</v>
      </c>
      <c r="D377" s="12">
        <v>72453.225000000006</v>
      </c>
      <c r="E377" s="12"/>
      <c r="F377" s="12">
        <v>56146.546000000002</v>
      </c>
      <c r="R377" s="51"/>
      <c r="S377" s="51"/>
      <c r="T377" s="51"/>
      <c r="U377" s="51"/>
    </row>
    <row r="378" spans="1:21" x14ac:dyDescent="0.25">
      <c r="A378" s="13"/>
      <c r="B378" s="11" t="s">
        <v>6</v>
      </c>
      <c r="C378" s="12">
        <v>496100</v>
      </c>
      <c r="D378" s="12">
        <v>71000</v>
      </c>
      <c r="E378" s="12"/>
      <c r="F378" s="12">
        <v>69858.171000000002</v>
      </c>
      <c r="R378" s="51"/>
      <c r="S378" s="51"/>
      <c r="T378" s="51"/>
      <c r="U378" s="51"/>
    </row>
    <row r="379" spans="1:21" x14ac:dyDescent="0.25">
      <c r="A379" s="14"/>
      <c r="B379" s="8" t="s">
        <v>124</v>
      </c>
      <c r="C379" s="9">
        <f>+C380+C381</f>
        <v>493427.3</v>
      </c>
      <c r="D379" s="9">
        <f>+D380+D381</f>
        <v>126974.62302</v>
      </c>
      <c r="E379" s="9"/>
      <c r="F379" s="9">
        <f>+F380+F381</f>
        <v>9085.2967899999985</v>
      </c>
      <c r="R379" s="51"/>
      <c r="S379" s="51"/>
      <c r="T379" s="51"/>
      <c r="U379" s="51"/>
    </row>
    <row r="380" spans="1:21" x14ac:dyDescent="0.25">
      <c r="A380" s="13"/>
      <c r="B380" s="11" t="s">
        <v>5</v>
      </c>
      <c r="C380" s="12">
        <v>484047.7</v>
      </c>
      <c r="D380" s="12">
        <v>124629.72401999999</v>
      </c>
      <c r="E380" s="12"/>
      <c r="F380" s="12">
        <v>9085.2967899999985</v>
      </c>
      <c r="R380" s="51"/>
      <c r="S380" s="51"/>
      <c r="T380" s="51"/>
      <c r="U380" s="51"/>
    </row>
    <row r="381" spans="1:21" x14ac:dyDescent="0.25">
      <c r="A381" s="13"/>
      <c r="B381" s="11" t="s">
        <v>6</v>
      </c>
      <c r="C381" s="12">
        <v>9379.6</v>
      </c>
      <c r="D381" s="12">
        <v>2344.8989999999999</v>
      </c>
      <c r="E381" s="12"/>
      <c r="F381" s="12">
        <v>0</v>
      </c>
      <c r="R381" s="51"/>
      <c r="S381" s="51"/>
      <c r="T381" s="51"/>
      <c r="U381" s="51"/>
    </row>
    <row r="382" spans="1:21" x14ac:dyDescent="0.25">
      <c r="A382" s="14"/>
      <c r="B382" s="8" t="s">
        <v>125</v>
      </c>
      <c r="C382" s="9">
        <f>+C383+C384</f>
        <v>4544.5</v>
      </c>
      <c r="D382" s="9">
        <f>+D383+D384</f>
        <v>915.21400000000006</v>
      </c>
      <c r="E382" s="9"/>
      <c r="F382" s="9">
        <f>+F383+F384</f>
        <v>915.21400000000006</v>
      </c>
      <c r="R382" s="51"/>
      <c r="S382" s="51"/>
      <c r="T382" s="51"/>
      <c r="U382" s="51"/>
    </row>
    <row r="383" spans="1:21" x14ac:dyDescent="0.25">
      <c r="A383" s="13"/>
      <c r="B383" s="11" t="s">
        <v>5</v>
      </c>
      <c r="C383" s="12">
        <v>4544.5</v>
      </c>
      <c r="D383" s="12">
        <v>915.21400000000006</v>
      </c>
      <c r="E383" s="12"/>
      <c r="F383" s="12">
        <v>915.21400000000006</v>
      </c>
      <c r="R383" s="51"/>
      <c r="S383" s="51"/>
      <c r="T383" s="51"/>
      <c r="U383" s="51"/>
    </row>
    <row r="384" spans="1:21" x14ac:dyDescent="0.25">
      <c r="A384" s="13"/>
      <c r="B384" s="11" t="s">
        <v>6</v>
      </c>
      <c r="C384" s="12">
        <v>0</v>
      </c>
      <c r="D384" s="12">
        <v>0</v>
      </c>
      <c r="E384" s="12"/>
      <c r="F384" s="12">
        <v>0</v>
      </c>
      <c r="R384" s="51"/>
      <c r="S384" s="51"/>
      <c r="T384" s="51"/>
      <c r="U384" s="51"/>
    </row>
    <row r="385" spans="1:21" ht="25.5" x14ac:dyDescent="0.25">
      <c r="A385" s="14"/>
      <c r="B385" s="8" t="s">
        <v>126</v>
      </c>
      <c r="C385" s="9">
        <f>+C386+C387</f>
        <v>8625.2999999999993</v>
      </c>
      <c r="D385" s="9">
        <f>+D386+D387</f>
        <v>3097.6223799999998</v>
      </c>
      <c r="E385" s="9"/>
      <c r="F385" s="9">
        <f>+F386+F387</f>
        <v>3097.6223799999998</v>
      </c>
      <c r="R385" s="51"/>
      <c r="S385" s="51"/>
      <c r="T385" s="51"/>
      <c r="U385" s="51"/>
    </row>
    <row r="386" spans="1:21" x14ac:dyDescent="0.25">
      <c r="A386" s="13"/>
      <c r="B386" s="11" t="s">
        <v>5</v>
      </c>
      <c r="C386" s="18">
        <v>8625.2999999999993</v>
      </c>
      <c r="D386" s="17">
        <v>3097.6223799999998</v>
      </c>
      <c r="E386" s="17"/>
      <c r="F386" s="17">
        <v>3097.6223799999998</v>
      </c>
      <c r="R386" s="51"/>
      <c r="S386" s="51"/>
      <c r="T386" s="51"/>
      <c r="U386" s="51"/>
    </row>
    <row r="387" spans="1:21" x14ac:dyDescent="0.25">
      <c r="A387" s="13"/>
      <c r="B387" s="11" t="s">
        <v>6</v>
      </c>
      <c r="C387" s="18">
        <v>0</v>
      </c>
      <c r="D387" s="17">
        <v>0</v>
      </c>
      <c r="E387" s="17"/>
      <c r="F387" s="17">
        <v>0</v>
      </c>
      <c r="R387" s="51"/>
      <c r="S387" s="51"/>
      <c r="T387" s="51"/>
      <c r="U387" s="51"/>
    </row>
    <row r="388" spans="1:21" x14ac:dyDescent="0.25">
      <c r="A388" s="14"/>
      <c r="B388" s="8" t="s">
        <v>127</v>
      </c>
      <c r="C388" s="9">
        <f>+C389+C390</f>
        <v>9803</v>
      </c>
      <c r="D388" s="9">
        <f>+D389+D390</f>
        <v>2613.0940000000001</v>
      </c>
      <c r="E388" s="9"/>
      <c r="F388" s="9">
        <f>+F389+F390</f>
        <v>2425.5880000000002</v>
      </c>
      <c r="R388" s="51"/>
      <c r="S388" s="51"/>
      <c r="T388" s="51"/>
      <c r="U388" s="51"/>
    </row>
    <row r="389" spans="1:21" x14ac:dyDescent="0.25">
      <c r="A389" s="13"/>
      <c r="B389" s="11" t="s">
        <v>5</v>
      </c>
      <c r="C389" s="12">
        <v>9803</v>
      </c>
      <c r="D389" s="12">
        <v>2613.0940000000001</v>
      </c>
      <c r="E389" s="12"/>
      <c r="F389" s="12">
        <v>2425.5880000000002</v>
      </c>
      <c r="R389" s="51"/>
      <c r="S389" s="51"/>
      <c r="T389" s="51"/>
      <c r="U389" s="51"/>
    </row>
    <row r="390" spans="1:21" x14ac:dyDescent="0.25">
      <c r="A390" s="13"/>
      <c r="B390" s="11" t="s">
        <v>6</v>
      </c>
      <c r="C390" s="12">
        <v>0</v>
      </c>
      <c r="D390" s="12">
        <v>0</v>
      </c>
      <c r="E390" s="12"/>
      <c r="F390" s="12">
        <v>0</v>
      </c>
      <c r="R390" s="51"/>
      <c r="S390" s="51"/>
      <c r="T390" s="51"/>
      <c r="U390" s="51"/>
    </row>
    <row r="391" spans="1:21" ht="25.5" x14ac:dyDescent="0.25">
      <c r="A391" s="14"/>
      <c r="B391" s="8" t="s">
        <v>128</v>
      </c>
      <c r="C391" s="9">
        <f>+C392+C393</f>
        <v>64145.8</v>
      </c>
      <c r="D391" s="9">
        <f>+D392+D393</f>
        <v>17275.114000000001</v>
      </c>
      <c r="E391" s="9"/>
      <c r="F391" s="9">
        <f>+F392+F393</f>
        <v>10587.534</v>
      </c>
      <c r="R391" s="51"/>
      <c r="S391" s="51"/>
      <c r="T391" s="51"/>
      <c r="U391" s="51"/>
    </row>
    <row r="392" spans="1:21" x14ac:dyDescent="0.25">
      <c r="A392" s="13"/>
      <c r="B392" s="11" t="s">
        <v>5</v>
      </c>
      <c r="C392" s="19">
        <v>64145.8</v>
      </c>
      <c r="D392" s="19">
        <v>17275.114000000001</v>
      </c>
      <c r="E392" s="20"/>
      <c r="F392" s="19">
        <v>10587.534</v>
      </c>
      <c r="R392" s="51"/>
      <c r="S392" s="51"/>
      <c r="T392" s="51"/>
      <c r="U392" s="51"/>
    </row>
    <row r="393" spans="1:21" x14ac:dyDescent="0.25">
      <c r="A393" s="13"/>
      <c r="B393" s="11" t="s">
        <v>6</v>
      </c>
      <c r="C393" s="20">
        <v>0</v>
      </c>
      <c r="D393" s="20">
        <v>0</v>
      </c>
      <c r="E393" s="20"/>
      <c r="F393" s="20">
        <v>0</v>
      </c>
      <c r="R393" s="51"/>
      <c r="S393" s="51"/>
      <c r="T393" s="51"/>
      <c r="U393" s="51"/>
    </row>
    <row r="394" spans="1:21" x14ac:dyDescent="0.25">
      <c r="A394" s="14"/>
      <c r="B394" s="8" t="s">
        <v>129</v>
      </c>
      <c r="C394" s="9">
        <f>+C395+C396</f>
        <v>5803.9</v>
      </c>
      <c r="D394" s="9">
        <f>+D395+D396</f>
        <v>894.98</v>
      </c>
      <c r="E394" s="9"/>
      <c r="F394" s="9">
        <f>+F395+F396</f>
        <v>465.15100000000001</v>
      </c>
      <c r="R394" s="51"/>
      <c r="S394" s="51"/>
      <c r="T394" s="51"/>
      <c r="U394" s="51"/>
    </row>
    <row r="395" spans="1:21" x14ac:dyDescent="0.25">
      <c r="A395" s="13"/>
      <c r="B395" s="11" t="s">
        <v>5</v>
      </c>
      <c r="C395" s="12">
        <v>5803.9</v>
      </c>
      <c r="D395" s="12">
        <v>894.98</v>
      </c>
      <c r="E395" s="12"/>
      <c r="F395" s="12">
        <v>465.15100000000001</v>
      </c>
      <c r="R395" s="51"/>
      <c r="S395" s="51"/>
      <c r="T395" s="51"/>
      <c r="U395" s="51"/>
    </row>
    <row r="396" spans="1:21" x14ac:dyDescent="0.25">
      <c r="A396" s="13"/>
      <c r="B396" s="11" t="s">
        <v>6</v>
      </c>
      <c r="C396" s="12">
        <v>0</v>
      </c>
      <c r="D396" s="12">
        <v>0</v>
      </c>
      <c r="E396" s="12"/>
      <c r="F396" s="12">
        <v>0</v>
      </c>
      <c r="R396" s="51"/>
      <c r="S396" s="51"/>
      <c r="T396" s="51"/>
      <c r="U396" s="51"/>
    </row>
    <row r="397" spans="1:21" ht="25.5" x14ac:dyDescent="0.25">
      <c r="A397" s="14"/>
      <c r="B397" s="8" t="s">
        <v>130</v>
      </c>
      <c r="C397" s="9">
        <f>+C398+C399</f>
        <v>3027.1</v>
      </c>
      <c r="D397" s="9">
        <f>+D398+D399</f>
        <v>756.77499999999998</v>
      </c>
      <c r="E397" s="9"/>
      <c r="F397" s="9">
        <f>+F398+F399</f>
        <v>756.77499999999998</v>
      </c>
      <c r="R397" s="51"/>
      <c r="S397" s="51"/>
      <c r="T397" s="51"/>
      <c r="U397" s="51"/>
    </row>
    <row r="398" spans="1:21" x14ac:dyDescent="0.25">
      <c r="A398" s="13"/>
      <c r="B398" s="11" t="s">
        <v>5</v>
      </c>
      <c r="C398" s="12">
        <v>3027.1</v>
      </c>
      <c r="D398" s="12">
        <v>756.77499999999998</v>
      </c>
      <c r="E398" s="12"/>
      <c r="F398" s="12">
        <v>756.77499999999998</v>
      </c>
      <c r="R398" s="51"/>
      <c r="S398" s="51"/>
      <c r="T398" s="51"/>
      <c r="U398" s="51"/>
    </row>
    <row r="399" spans="1:21" x14ac:dyDescent="0.25">
      <c r="A399" s="13"/>
      <c r="B399" s="11" t="s">
        <v>6</v>
      </c>
      <c r="C399" s="12">
        <v>0</v>
      </c>
      <c r="D399" s="12">
        <v>0</v>
      </c>
      <c r="E399" s="12"/>
      <c r="F399" s="12">
        <v>0</v>
      </c>
      <c r="R399" s="51"/>
      <c r="S399" s="51"/>
      <c r="T399" s="51"/>
      <c r="U399" s="51"/>
    </row>
    <row r="400" spans="1:21" x14ac:dyDescent="0.25">
      <c r="A400" s="14"/>
      <c r="B400" s="8" t="s">
        <v>131</v>
      </c>
      <c r="C400" s="9">
        <f>+C401+C402</f>
        <v>236986.6</v>
      </c>
      <c r="D400" s="9">
        <f>+D401+D402</f>
        <v>44490.334940000001</v>
      </c>
      <c r="E400" s="9"/>
      <c r="F400" s="9">
        <f>+F401+F402</f>
        <v>38852.465179999999</v>
      </c>
      <c r="R400" s="51"/>
      <c r="S400" s="51"/>
      <c r="T400" s="51"/>
      <c r="U400" s="51"/>
    </row>
    <row r="401" spans="1:21" x14ac:dyDescent="0.25">
      <c r="A401" s="13"/>
      <c r="B401" s="11" t="s">
        <v>5</v>
      </c>
      <c r="C401" s="12">
        <v>236986.6</v>
      </c>
      <c r="D401" s="12">
        <v>44490.334940000001</v>
      </c>
      <c r="E401" s="12"/>
      <c r="F401" s="12">
        <v>38852.465179999999</v>
      </c>
      <c r="R401" s="51"/>
      <c r="S401" s="51"/>
      <c r="T401" s="51"/>
      <c r="U401" s="51"/>
    </row>
    <row r="402" spans="1:21" x14ac:dyDescent="0.25">
      <c r="A402" s="13"/>
      <c r="B402" s="11" t="s">
        <v>6</v>
      </c>
      <c r="C402" s="12">
        <v>0</v>
      </c>
      <c r="D402" s="12">
        <v>0</v>
      </c>
      <c r="E402" s="12"/>
      <c r="F402" s="12">
        <v>0</v>
      </c>
      <c r="R402" s="51"/>
      <c r="S402" s="51"/>
      <c r="T402" s="51"/>
      <c r="U402" s="51"/>
    </row>
    <row r="403" spans="1:21" x14ac:dyDescent="0.25">
      <c r="A403" s="14"/>
      <c r="B403" s="8" t="s">
        <v>132</v>
      </c>
      <c r="C403" s="9">
        <f>+C404+C405</f>
        <v>226187.1</v>
      </c>
      <c r="D403" s="9">
        <f>+D404+D405</f>
        <v>29986.581999999999</v>
      </c>
      <c r="E403" s="9"/>
      <c r="F403" s="9">
        <f>+F404+F405</f>
        <v>29983.746999999999</v>
      </c>
      <c r="R403" s="51"/>
      <c r="S403" s="51"/>
      <c r="T403" s="51"/>
      <c r="U403" s="51"/>
    </row>
    <row r="404" spans="1:21" x14ac:dyDescent="0.25">
      <c r="A404" s="13"/>
      <c r="B404" s="11" t="s">
        <v>5</v>
      </c>
      <c r="C404" s="12">
        <v>226187.1</v>
      </c>
      <c r="D404" s="12">
        <v>29986.581999999999</v>
      </c>
      <c r="E404" s="12"/>
      <c r="F404" s="12">
        <v>29983.746999999999</v>
      </c>
      <c r="R404" s="51"/>
      <c r="S404" s="51"/>
      <c r="T404" s="51"/>
      <c r="U404" s="51"/>
    </row>
    <row r="405" spans="1:21" x14ac:dyDescent="0.25">
      <c r="A405" s="35"/>
      <c r="B405" s="33" t="s">
        <v>6</v>
      </c>
      <c r="C405" s="34">
        <v>0</v>
      </c>
      <c r="D405" s="34">
        <v>0</v>
      </c>
      <c r="E405" s="34"/>
      <c r="F405" s="34">
        <v>0</v>
      </c>
      <c r="R405" s="51"/>
      <c r="S405" s="51"/>
      <c r="T405" s="51"/>
      <c r="U405" s="51"/>
    </row>
    <row r="406" spans="1:21" x14ac:dyDescent="0.25">
      <c r="A406" s="14"/>
      <c r="B406" s="8" t="s">
        <v>133</v>
      </c>
      <c r="C406" s="9">
        <f>+C407+C408</f>
        <v>155826.34279</v>
      </c>
      <c r="D406" s="9">
        <f>+D407+D408</f>
        <v>66088.70594</v>
      </c>
      <c r="E406" s="9"/>
      <c r="F406" s="9">
        <f>+F407+F408</f>
        <v>66088.70594</v>
      </c>
      <c r="R406" s="51"/>
      <c r="S406" s="51"/>
      <c r="T406" s="51"/>
      <c r="U406" s="51"/>
    </row>
    <row r="407" spans="1:21" x14ac:dyDescent="0.25">
      <c r="A407" s="13"/>
      <c r="B407" s="11" t="s">
        <v>5</v>
      </c>
      <c r="C407" s="12">
        <v>155826.34279</v>
      </c>
      <c r="D407" s="12">
        <v>66088.70594</v>
      </c>
      <c r="E407" s="12"/>
      <c r="F407" s="12">
        <v>66088.70594</v>
      </c>
      <c r="R407" s="51"/>
      <c r="S407" s="51"/>
      <c r="T407" s="51"/>
      <c r="U407" s="51"/>
    </row>
    <row r="408" spans="1:21" x14ac:dyDescent="0.25">
      <c r="A408" s="13"/>
      <c r="B408" s="11" t="s">
        <v>6</v>
      </c>
      <c r="C408" s="12">
        <v>0</v>
      </c>
      <c r="D408" s="12">
        <v>0</v>
      </c>
      <c r="E408" s="12"/>
      <c r="F408" s="12">
        <v>0</v>
      </c>
      <c r="R408" s="51"/>
      <c r="S408" s="51"/>
      <c r="T408" s="51"/>
      <c r="U408" s="51"/>
    </row>
    <row r="409" spans="1:21" x14ac:dyDescent="0.25">
      <c r="A409" s="14"/>
      <c r="B409" s="8" t="s">
        <v>134</v>
      </c>
      <c r="C409" s="9">
        <f>+C410+C411</f>
        <v>36060</v>
      </c>
      <c r="D409" s="9">
        <f>+D410+D411</f>
        <v>10478.34</v>
      </c>
      <c r="E409" s="9"/>
      <c r="F409" s="9">
        <f>+F410+F411</f>
        <v>10366.678</v>
      </c>
      <c r="R409" s="51"/>
      <c r="S409" s="51"/>
      <c r="T409" s="51"/>
      <c r="U409" s="51"/>
    </row>
    <row r="410" spans="1:21" x14ac:dyDescent="0.25">
      <c r="A410" s="13"/>
      <c r="B410" s="11" t="s">
        <v>5</v>
      </c>
      <c r="C410" s="12">
        <v>36060</v>
      </c>
      <c r="D410" s="12">
        <v>10478.34</v>
      </c>
      <c r="E410" s="12"/>
      <c r="F410" s="12">
        <v>10366.678</v>
      </c>
      <c r="R410" s="51"/>
      <c r="S410" s="51"/>
      <c r="T410" s="51"/>
      <c r="U410" s="51"/>
    </row>
    <row r="411" spans="1:21" x14ac:dyDescent="0.25">
      <c r="A411" s="13"/>
      <c r="B411" s="11" t="s">
        <v>6</v>
      </c>
      <c r="C411" s="12">
        <v>0</v>
      </c>
      <c r="D411" s="12">
        <v>0</v>
      </c>
      <c r="E411" s="12"/>
      <c r="F411" s="12">
        <v>0</v>
      </c>
      <c r="R411" s="51"/>
      <c r="S411" s="51"/>
      <c r="T411" s="51"/>
      <c r="U411" s="51"/>
    </row>
    <row r="412" spans="1:21" x14ac:dyDescent="0.25">
      <c r="A412" s="14"/>
      <c r="B412" s="8" t="s">
        <v>135</v>
      </c>
      <c r="C412" s="9">
        <f>+C413+C414</f>
        <v>115604.3</v>
      </c>
      <c r="D412" s="9">
        <f>+D413+D414</f>
        <v>19300</v>
      </c>
      <c r="E412" s="9"/>
      <c r="F412" s="9">
        <f>+F413+F414</f>
        <v>19300</v>
      </c>
      <c r="R412" s="51"/>
      <c r="S412" s="51"/>
      <c r="T412" s="51"/>
      <c r="U412" s="51"/>
    </row>
    <row r="413" spans="1:21" x14ac:dyDescent="0.25">
      <c r="A413" s="13"/>
      <c r="B413" s="11" t="s">
        <v>5</v>
      </c>
      <c r="C413" s="12">
        <v>115604.3</v>
      </c>
      <c r="D413" s="12">
        <v>19300</v>
      </c>
      <c r="E413" s="12"/>
      <c r="F413" s="12">
        <v>19300</v>
      </c>
      <c r="R413" s="51"/>
      <c r="S413" s="51"/>
      <c r="T413" s="51"/>
      <c r="U413" s="51"/>
    </row>
    <row r="414" spans="1:21" x14ac:dyDescent="0.25">
      <c r="A414" s="13"/>
      <c r="B414" s="11" t="s">
        <v>6</v>
      </c>
      <c r="C414" s="12">
        <v>0</v>
      </c>
      <c r="D414" s="12">
        <v>0</v>
      </c>
      <c r="E414" s="12"/>
      <c r="F414" s="12">
        <v>0</v>
      </c>
      <c r="R414" s="51"/>
      <c r="S414" s="51"/>
      <c r="T414" s="51"/>
      <c r="U414" s="51"/>
    </row>
    <row r="415" spans="1:21" x14ac:dyDescent="0.25">
      <c r="A415" s="15" t="s">
        <v>136</v>
      </c>
      <c r="B415" s="5"/>
      <c r="C415" s="6">
        <f>+C416</f>
        <v>2564540.9</v>
      </c>
      <c r="D415" s="6">
        <f t="shared" ref="D415:F415" si="12">+D416</f>
        <v>1141515.4410100002</v>
      </c>
      <c r="E415" s="6"/>
      <c r="F415" s="6">
        <f t="shared" si="12"/>
        <v>1141515.4410100002</v>
      </c>
      <c r="R415" s="51"/>
      <c r="S415" s="51"/>
      <c r="T415" s="51"/>
      <c r="U415" s="51"/>
    </row>
    <row r="416" spans="1:21" x14ac:dyDescent="0.25">
      <c r="A416" s="7"/>
      <c r="B416" s="8" t="s">
        <v>15</v>
      </c>
      <c r="C416" s="9">
        <f>+C417+C418</f>
        <v>2564540.9</v>
      </c>
      <c r="D416" s="9">
        <f>+D417+D418</f>
        <v>1141515.4410100002</v>
      </c>
      <c r="E416" s="9"/>
      <c r="F416" s="9">
        <f>+F417+F418</f>
        <v>1141515.4410100002</v>
      </c>
      <c r="R416" s="51"/>
      <c r="S416" s="51"/>
      <c r="T416" s="51"/>
      <c r="U416" s="51"/>
    </row>
    <row r="417" spans="1:21" x14ac:dyDescent="0.25">
      <c r="A417" s="13"/>
      <c r="B417" s="11" t="s">
        <v>5</v>
      </c>
      <c r="C417" s="12">
        <v>3937.1</v>
      </c>
      <c r="D417" s="12">
        <v>547.79007000000001</v>
      </c>
      <c r="E417" s="12"/>
      <c r="F417" s="12">
        <v>547.79007000000001</v>
      </c>
      <c r="R417" s="51"/>
      <c r="S417" s="51"/>
      <c r="T417" s="51"/>
      <c r="U417" s="51"/>
    </row>
    <row r="418" spans="1:21" x14ac:dyDescent="0.25">
      <c r="A418" s="13"/>
      <c r="B418" s="11" t="s">
        <v>6</v>
      </c>
      <c r="C418" s="12">
        <v>2560603.7999999998</v>
      </c>
      <c r="D418" s="12">
        <v>1140967.6509400001</v>
      </c>
      <c r="E418" s="12"/>
      <c r="F418" s="12">
        <v>1140967.6509400001</v>
      </c>
      <c r="R418" s="51"/>
      <c r="S418" s="51"/>
      <c r="T418" s="51"/>
      <c r="U418" s="51"/>
    </row>
    <row r="419" spans="1:21" x14ac:dyDescent="0.25">
      <c r="A419" s="15" t="s">
        <v>137</v>
      </c>
      <c r="B419" s="5"/>
      <c r="C419" s="6">
        <f>+C420+C423+C426</f>
        <v>993593.99279999989</v>
      </c>
      <c r="D419" s="6">
        <f t="shared" ref="D419:F419" si="13">+D420+D423+D426</f>
        <v>297589.66100000002</v>
      </c>
      <c r="E419" s="6"/>
      <c r="F419" s="6">
        <f t="shared" si="13"/>
        <v>188634.96100000001</v>
      </c>
      <c r="R419" s="51"/>
      <c r="S419" s="51"/>
      <c r="T419" s="51"/>
      <c r="U419" s="51"/>
    </row>
    <row r="420" spans="1:21" x14ac:dyDescent="0.25">
      <c r="A420" s="14"/>
      <c r="B420" s="8" t="s">
        <v>15</v>
      </c>
      <c r="C420" s="9">
        <f>+C421+C422</f>
        <v>248631.56269999998</v>
      </c>
      <c r="D420" s="9">
        <f>+D421+D422</f>
        <v>121060.777</v>
      </c>
      <c r="E420" s="9"/>
      <c r="F420" s="9">
        <f>+F421+F422</f>
        <v>12106.076999999999</v>
      </c>
      <c r="R420" s="51"/>
      <c r="S420" s="51"/>
      <c r="T420" s="51"/>
      <c r="U420" s="51"/>
    </row>
    <row r="421" spans="1:21" x14ac:dyDescent="0.25">
      <c r="A421" s="13"/>
      <c r="B421" s="11" t="s">
        <v>5</v>
      </c>
      <c r="C421" s="12">
        <v>248631.56269999998</v>
      </c>
      <c r="D421" s="12">
        <v>121060.777</v>
      </c>
      <c r="E421" s="12"/>
      <c r="F421" s="12">
        <v>12106.076999999999</v>
      </c>
      <c r="R421" s="51"/>
      <c r="S421" s="51"/>
      <c r="T421" s="51"/>
      <c r="U421" s="51"/>
    </row>
    <row r="422" spans="1:21" x14ac:dyDescent="0.25">
      <c r="A422" s="13"/>
      <c r="B422" s="11" t="s">
        <v>6</v>
      </c>
      <c r="C422" s="12">
        <v>0</v>
      </c>
      <c r="D422" s="12">
        <v>0</v>
      </c>
      <c r="E422" s="12"/>
      <c r="F422" s="12">
        <v>0</v>
      </c>
      <c r="R422" s="51"/>
      <c r="S422" s="51"/>
      <c r="T422" s="51"/>
      <c r="U422" s="51"/>
    </row>
    <row r="423" spans="1:21" x14ac:dyDescent="0.25">
      <c r="A423" s="14"/>
      <c r="B423" s="8" t="s">
        <v>138</v>
      </c>
      <c r="C423" s="9">
        <f>+C424+C425</f>
        <v>3214.8127999999997</v>
      </c>
      <c r="D423" s="9">
        <f>+D424+D425</f>
        <v>104.25960000000001</v>
      </c>
      <c r="E423" s="9"/>
      <c r="F423" s="9">
        <f>+F424+F425</f>
        <v>104.25960000000001</v>
      </c>
      <c r="R423" s="51"/>
      <c r="S423" s="51"/>
      <c r="T423" s="51"/>
      <c r="U423" s="51"/>
    </row>
    <row r="424" spans="1:21" x14ac:dyDescent="0.25">
      <c r="A424" s="13"/>
      <c r="B424" s="11" t="s">
        <v>5</v>
      </c>
      <c r="C424" s="12">
        <v>3214.8127999999997</v>
      </c>
      <c r="D424" s="12">
        <v>104.25960000000001</v>
      </c>
      <c r="E424" s="12"/>
      <c r="F424" s="12">
        <v>104.25960000000001</v>
      </c>
      <c r="R424" s="51"/>
      <c r="S424" s="51"/>
      <c r="T424" s="51"/>
      <c r="U424" s="51"/>
    </row>
    <row r="425" spans="1:21" x14ac:dyDescent="0.25">
      <c r="A425" s="13"/>
      <c r="B425" s="11" t="s">
        <v>6</v>
      </c>
      <c r="C425" s="12">
        <v>0</v>
      </c>
      <c r="D425" s="12">
        <v>0</v>
      </c>
      <c r="E425" s="12"/>
      <c r="F425" s="12">
        <v>0</v>
      </c>
      <c r="R425" s="51"/>
      <c r="S425" s="51"/>
      <c r="T425" s="51"/>
      <c r="U425" s="51"/>
    </row>
    <row r="426" spans="1:21" x14ac:dyDescent="0.25">
      <c r="A426" s="14"/>
      <c r="B426" s="8" t="s">
        <v>139</v>
      </c>
      <c r="C426" s="9">
        <f>+C427+C428</f>
        <v>741747.61729999993</v>
      </c>
      <c r="D426" s="9">
        <f>+D427+D428</f>
        <v>176424.6244</v>
      </c>
      <c r="E426" s="9"/>
      <c r="F426" s="9">
        <f>+F427+F428</f>
        <v>176424.6244</v>
      </c>
      <c r="R426" s="51"/>
      <c r="S426" s="51"/>
      <c r="T426" s="51"/>
      <c r="U426" s="51"/>
    </row>
    <row r="427" spans="1:21" x14ac:dyDescent="0.25">
      <c r="A427" s="13"/>
      <c r="B427" s="11" t="s">
        <v>5</v>
      </c>
      <c r="C427" s="12">
        <v>741747.61729999993</v>
      </c>
      <c r="D427" s="12">
        <v>176424.6244</v>
      </c>
      <c r="E427" s="12"/>
      <c r="F427" s="12">
        <v>176424.6244</v>
      </c>
      <c r="R427" s="51"/>
      <c r="S427" s="51"/>
      <c r="T427" s="51"/>
      <c r="U427" s="51"/>
    </row>
    <row r="428" spans="1:21" x14ac:dyDescent="0.25">
      <c r="A428" s="13"/>
      <c r="B428" s="11" t="s">
        <v>6</v>
      </c>
      <c r="C428" s="12">
        <v>0</v>
      </c>
      <c r="D428" s="12">
        <v>0</v>
      </c>
      <c r="E428" s="12"/>
      <c r="F428" s="12">
        <v>0</v>
      </c>
      <c r="R428" s="51"/>
      <c r="S428" s="51"/>
      <c r="T428" s="51"/>
      <c r="U428" s="51"/>
    </row>
    <row r="429" spans="1:21" x14ac:dyDescent="0.25">
      <c r="A429" s="15" t="s">
        <v>140</v>
      </c>
      <c r="B429" s="5"/>
      <c r="C429" s="6">
        <f>+C430+C436+C439+C442+C433</f>
        <v>320467.11747</v>
      </c>
      <c r="D429" s="6">
        <f t="shared" ref="D429:F429" si="14">+D430+D436+D439+D442+D433</f>
        <v>57765.281499999997</v>
      </c>
      <c r="E429" s="6"/>
      <c r="F429" s="6">
        <f t="shared" si="14"/>
        <v>44422.800370000004</v>
      </c>
      <c r="R429" s="51"/>
      <c r="S429" s="51"/>
      <c r="T429" s="51"/>
      <c r="U429" s="51"/>
    </row>
    <row r="430" spans="1:21" x14ac:dyDescent="0.25">
      <c r="A430" s="14"/>
      <c r="B430" s="8" t="s">
        <v>15</v>
      </c>
      <c r="C430" s="9">
        <f>+C431+C432</f>
        <v>88889.487280000001</v>
      </c>
      <c r="D430" s="9">
        <f>+D431+D432</f>
        <v>8587.956470000001</v>
      </c>
      <c r="E430" s="9"/>
      <c r="F430" s="9">
        <f>+F431+F432</f>
        <v>8587.956470000001</v>
      </c>
      <c r="R430" s="51"/>
      <c r="S430" s="51"/>
      <c r="T430" s="51"/>
      <c r="U430" s="51"/>
    </row>
    <row r="431" spans="1:21" x14ac:dyDescent="0.25">
      <c r="A431" s="13"/>
      <c r="B431" s="11" t="s">
        <v>5</v>
      </c>
      <c r="C431" s="21">
        <v>88889.487280000001</v>
      </c>
      <c r="D431" s="21">
        <v>8587.956470000001</v>
      </c>
      <c r="E431" s="21"/>
      <c r="F431" s="21">
        <v>8587.956470000001</v>
      </c>
      <c r="R431" s="51"/>
      <c r="S431" s="51"/>
      <c r="T431" s="51"/>
      <c r="U431" s="51"/>
    </row>
    <row r="432" spans="1:21" x14ac:dyDescent="0.25">
      <c r="A432" s="13"/>
      <c r="B432" s="11" t="s">
        <v>6</v>
      </c>
      <c r="C432" s="12">
        <v>0</v>
      </c>
      <c r="D432" s="12">
        <v>0</v>
      </c>
      <c r="E432" s="12"/>
      <c r="F432" s="12">
        <v>0</v>
      </c>
      <c r="R432" s="51"/>
      <c r="S432" s="51"/>
      <c r="T432" s="51"/>
      <c r="U432" s="51"/>
    </row>
    <row r="433" spans="1:21" x14ac:dyDescent="0.25">
      <c r="A433" s="14"/>
      <c r="B433" s="8" t="s">
        <v>141</v>
      </c>
      <c r="C433" s="9">
        <f>+C434+C435</f>
        <v>48104.085149999999</v>
      </c>
      <c r="D433" s="9">
        <f>+D434+D435</f>
        <v>3391.799</v>
      </c>
      <c r="E433" s="9"/>
      <c r="F433" s="9">
        <f>+F434+F435</f>
        <v>3391.799</v>
      </c>
      <c r="R433" s="51"/>
      <c r="S433" s="51"/>
      <c r="T433" s="51"/>
      <c r="U433" s="51"/>
    </row>
    <row r="434" spans="1:21" x14ac:dyDescent="0.25">
      <c r="A434" s="13"/>
      <c r="B434" s="11" t="s">
        <v>5</v>
      </c>
      <c r="C434" s="21">
        <v>48104.085149999999</v>
      </c>
      <c r="D434" s="21">
        <v>3391.799</v>
      </c>
      <c r="E434" s="21"/>
      <c r="F434" s="21">
        <v>3391.799</v>
      </c>
      <c r="R434" s="51"/>
      <c r="S434" s="51"/>
      <c r="T434" s="51"/>
      <c r="U434" s="51"/>
    </row>
    <row r="435" spans="1:21" x14ac:dyDescent="0.25">
      <c r="A435" s="13"/>
      <c r="B435" s="11" t="s">
        <v>6</v>
      </c>
      <c r="C435" s="12">
        <v>0</v>
      </c>
      <c r="D435" s="12">
        <v>0</v>
      </c>
      <c r="E435" s="12"/>
      <c r="F435" s="12">
        <v>0</v>
      </c>
      <c r="R435" s="51"/>
      <c r="S435" s="51"/>
      <c r="T435" s="51"/>
      <c r="U435" s="51"/>
    </row>
    <row r="436" spans="1:21" x14ac:dyDescent="0.25">
      <c r="A436" s="14"/>
      <c r="B436" s="8" t="s">
        <v>142</v>
      </c>
      <c r="C436" s="9">
        <f>+C437+C438</f>
        <v>53309.338009999992</v>
      </c>
      <c r="D436" s="9">
        <f>+D437+D438</f>
        <v>15857.340529999999</v>
      </c>
      <c r="E436" s="9"/>
      <c r="F436" s="9">
        <f>+F437+F438</f>
        <v>11802.09368</v>
      </c>
      <c r="R436" s="51"/>
      <c r="S436" s="51"/>
      <c r="T436" s="51"/>
      <c r="U436" s="51"/>
    </row>
    <row r="437" spans="1:21" x14ac:dyDescent="0.25">
      <c r="A437" s="13"/>
      <c r="B437" s="11" t="s">
        <v>5</v>
      </c>
      <c r="C437" s="21">
        <v>53309.338009999992</v>
      </c>
      <c r="D437" s="21">
        <v>15857.340529999999</v>
      </c>
      <c r="E437" s="21"/>
      <c r="F437" s="21">
        <v>11802.09368</v>
      </c>
      <c r="R437" s="51"/>
      <c r="S437" s="51"/>
      <c r="T437" s="51"/>
      <c r="U437" s="51"/>
    </row>
    <row r="438" spans="1:21" x14ac:dyDescent="0.25">
      <c r="A438" s="13"/>
      <c r="B438" s="11" t="s">
        <v>6</v>
      </c>
      <c r="C438" s="12">
        <v>0</v>
      </c>
      <c r="D438" s="12">
        <v>0</v>
      </c>
      <c r="E438" s="12"/>
      <c r="F438" s="12">
        <v>0</v>
      </c>
      <c r="R438" s="51"/>
      <c r="S438" s="51"/>
      <c r="T438" s="51"/>
      <c r="U438" s="51"/>
    </row>
    <row r="439" spans="1:21" x14ac:dyDescent="0.25">
      <c r="A439" s="14"/>
      <c r="B439" s="8" t="s">
        <v>143</v>
      </c>
      <c r="C439" s="9">
        <f>+C440+C441</f>
        <v>109696.19703</v>
      </c>
      <c r="D439" s="9">
        <f>+D440+D441</f>
        <v>25004.764190000002</v>
      </c>
      <c r="E439" s="9"/>
      <c r="F439" s="9">
        <f>+F440+F441</f>
        <v>17694.578129999998</v>
      </c>
      <c r="R439" s="51"/>
      <c r="S439" s="51"/>
      <c r="T439" s="51"/>
      <c r="U439" s="51"/>
    </row>
    <row r="440" spans="1:21" x14ac:dyDescent="0.25">
      <c r="A440" s="13"/>
      <c r="B440" s="11" t="s">
        <v>5</v>
      </c>
      <c r="C440" s="21">
        <v>109696.19703</v>
      </c>
      <c r="D440" s="21">
        <v>25004.764190000002</v>
      </c>
      <c r="E440" s="21"/>
      <c r="F440" s="21">
        <v>17694.578129999998</v>
      </c>
      <c r="R440" s="51"/>
      <c r="S440" s="51"/>
      <c r="T440" s="51"/>
      <c r="U440" s="51"/>
    </row>
    <row r="441" spans="1:21" x14ac:dyDescent="0.25">
      <c r="A441" s="13"/>
      <c r="B441" s="11" t="s">
        <v>6</v>
      </c>
      <c r="C441" s="12">
        <v>0</v>
      </c>
      <c r="D441" s="12">
        <v>0</v>
      </c>
      <c r="E441" s="12"/>
      <c r="F441" s="12">
        <v>0</v>
      </c>
      <c r="R441" s="51"/>
      <c r="S441" s="51"/>
      <c r="T441" s="51"/>
      <c r="U441" s="51"/>
    </row>
    <row r="442" spans="1:21" x14ac:dyDescent="0.25">
      <c r="A442" s="14"/>
      <c r="B442" s="8" t="s">
        <v>144</v>
      </c>
      <c r="C442" s="9">
        <f>+C443+C444</f>
        <v>20468.009999999998</v>
      </c>
      <c r="D442" s="9">
        <f>+D443+D444</f>
        <v>4923.4213099999997</v>
      </c>
      <c r="E442" s="9"/>
      <c r="F442" s="9">
        <f>+F443+F444</f>
        <v>2946.37309</v>
      </c>
      <c r="R442" s="51"/>
      <c r="S442" s="51"/>
      <c r="T442" s="51"/>
      <c r="U442" s="51"/>
    </row>
    <row r="443" spans="1:21" x14ac:dyDescent="0.25">
      <c r="A443" s="13"/>
      <c r="B443" s="11" t="s">
        <v>5</v>
      </c>
      <c r="C443" s="21">
        <v>20468.009999999998</v>
      </c>
      <c r="D443" s="21">
        <v>4923.4213099999997</v>
      </c>
      <c r="E443" s="21"/>
      <c r="F443" s="21">
        <v>2946.37309</v>
      </c>
      <c r="R443" s="51"/>
      <c r="S443" s="51"/>
      <c r="T443" s="51"/>
      <c r="U443" s="51"/>
    </row>
    <row r="444" spans="1:21" x14ac:dyDescent="0.25">
      <c r="A444" s="13"/>
      <c r="B444" s="11" t="s">
        <v>6</v>
      </c>
      <c r="C444" s="12">
        <v>0</v>
      </c>
      <c r="D444" s="12">
        <v>0</v>
      </c>
      <c r="E444" s="12"/>
      <c r="F444" s="12">
        <v>0</v>
      </c>
      <c r="R444" s="51"/>
      <c r="S444" s="51"/>
      <c r="T444" s="51"/>
      <c r="U444" s="51"/>
    </row>
    <row r="445" spans="1:21" x14ac:dyDescent="0.25">
      <c r="A445" s="15" t="s">
        <v>145</v>
      </c>
      <c r="B445" s="5"/>
      <c r="C445" s="6">
        <f>+C446+C449+C452+C455+C458+C461+C464+C467</f>
        <v>14447333.186369998</v>
      </c>
      <c r="D445" s="6">
        <f t="shared" ref="D445:F445" si="15">+D446+D449+D452+D455+D458+D461+D464+D467</f>
        <v>3796937.2455860712</v>
      </c>
      <c r="E445" s="6"/>
      <c r="F445" s="6">
        <f t="shared" si="15"/>
        <v>2132253.6295975004</v>
      </c>
      <c r="R445" s="51"/>
      <c r="S445" s="51"/>
      <c r="T445" s="51"/>
      <c r="U445" s="51"/>
    </row>
    <row r="446" spans="1:21" x14ac:dyDescent="0.25">
      <c r="A446" s="14"/>
      <c r="B446" s="8" t="s">
        <v>15</v>
      </c>
      <c r="C446" s="9">
        <f>+C447+C448</f>
        <v>321337.5</v>
      </c>
      <c r="D446" s="9">
        <f>+D447+D448</f>
        <v>41187.057178571435</v>
      </c>
      <c r="E446" s="9"/>
      <c r="F446" s="9">
        <f>+F447+F448</f>
        <v>28842.890130000003</v>
      </c>
      <c r="R446" s="51"/>
      <c r="S446" s="51"/>
      <c r="T446" s="51"/>
      <c r="U446" s="51"/>
    </row>
    <row r="447" spans="1:21" x14ac:dyDescent="0.25">
      <c r="A447" s="13"/>
      <c r="B447" s="11" t="s">
        <v>5</v>
      </c>
      <c r="C447" s="21">
        <v>170337.50099999999</v>
      </c>
      <c r="D447" s="21">
        <v>41187.057178571435</v>
      </c>
      <c r="E447" s="21"/>
      <c r="F447" s="21">
        <v>28842.890130000003</v>
      </c>
      <c r="R447" s="51"/>
      <c r="S447" s="51"/>
      <c r="T447" s="51"/>
      <c r="U447" s="51"/>
    </row>
    <row r="448" spans="1:21" x14ac:dyDescent="0.25">
      <c r="A448" s="13"/>
      <c r="B448" s="11" t="s">
        <v>6</v>
      </c>
      <c r="C448" s="21">
        <v>150999.99900000001</v>
      </c>
      <c r="D448" s="21">
        <v>0</v>
      </c>
      <c r="E448" s="21"/>
      <c r="F448" s="21">
        <v>0</v>
      </c>
      <c r="R448" s="51"/>
      <c r="S448" s="51"/>
      <c r="T448" s="51"/>
      <c r="U448" s="51"/>
    </row>
    <row r="449" spans="1:21" x14ac:dyDescent="0.25">
      <c r="A449" s="14"/>
      <c r="B449" s="8" t="s">
        <v>146</v>
      </c>
      <c r="C449" s="9">
        <f>+C450+C451</f>
        <v>13499754.226</v>
      </c>
      <c r="D449" s="9">
        <f>+D450+D451</f>
        <v>3633030.6359999999</v>
      </c>
      <c r="E449" s="9"/>
      <c r="F449" s="9">
        <f>+F450+F451</f>
        <v>1992917.9980000001</v>
      </c>
      <c r="R449" s="51"/>
      <c r="S449" s="51"/>
      <c r="T449" s="51"/>
      <c r="U449" s="51"/>
    </row>
    <row r="450" spans="1:21" x14ac:dyDescent="0.25">
      <c r="A450" s="13"/>
      <c r="B450" s="11" t="s">
        <v>5</v>
      </c>
      <c r="C450" s="21">
        <v>3310080.909</v>
      </c>
      <c r="D450" s="21">
        <v>895824.24600000004</v>
      </c>
      <c r="E450" s="21"/>
      <c r="F450" s="21">
        <v>597491.63800000004</v>
      </c>
      <c r="R450" s="51"/>
      <c r="S450" s="51"/>
      <c r="T450" s="51"/>
      <c r="U450" s="51"/>
    </row>
    <row r="451" spans="1:21" x14ac:dyDescent="0.25">
      <c r="A451" s="13"/>
      <c r="B451" s="11" t="s">
        <v>6</v>
      </c>
      <c r="C451" s="21">
        <v>10189673.317</v>
      </c>
      <c r="D451" s="21">
        <v>2737206.39</v>
      </c>
      <c r="E451" s="21"/>
      <c r="F451" s="21">
        <v>1395426.36</v>
      </c>
      <c r="R451" s="51"/>
      <c r="S451" s="51"/>
      <c r="T451" s="51"/>
      <c r="U451" s="51"/>
    </row>
    <row r="452" spans="1:21" x14ac:dyDescent="0.25">
      <c r="A452" s="14"/>
      <c r="B452" s="8" t="s">
        <v>147</v>
      </c>
      <c r="C452" s="9">
        <f>+C453+C454</f>
        <v>25525.696</v>
      </c>
      <c r="D452" s="9">
        <f>+D453+D454</f>
        <v>7795.6909999999998</v>
      </c>
      <c r="E452" s="9"/>
      <c r="F452" s="9">
        <f>+F453+F454</f>
        <v>5043.7269999999999</v>
      </c>
      <c r="R452" s="51"/>
      <c r="S452" s="51"/>
      <c r="T452" s="51"/>
      <c r="U452" s="51"/>
    </row>
    <row r="453" spans="1:21" x14ac:dyDescent="0.25">
      <c r="A453" s="13"/>
      <c r="B453" s="11" t="s">
        <v>5</v>
      </c>
      <c r="C453" s="21">
        <v>25525.696</v>
      </c>
      <c r="D453" s="21">
        <v>7795.6909999999998</v>
      </c>
      <c r="E453" s="21"/>
      <c r="F453" s="21">
        <v>5043.7269999999999</v>
      </c>
      <c r="R453" s="51"/>
      <c r="S453" s="51"/>
      <c r="T453" s="51"/>
      <c r="U453" s="51"/>
    </row>
    <row r="454" spans="1:21" x14ac:dyDescent="0.25">
      <c r="A454" s="13"/>
      <c r="B454" s="11" t="s">
        <v>6</v>
      </c>
      <c r="C454" s="21">
        <v>0</v>
      </c>
      <c r="D454" s="21">
        <v>0</v>
      </c>
      <c r="E454" s="21"/>
      <c r="F454" s="21">
        <v>0</v>
      </c>
      <c r="R454" s="51"/>
      <c r="S454" s="51"/>
      <c r="T454" s="51"/>
      <c r="U454" s="51"/>
    </row>
    <row r="455" spans="1:21" x14ac:dyDescent="0.25">
      <c r="A455" s="14"/>
      <c r="B455" s="8" t="s">
        <v>148</v>
      </c>
      <c r="C455" s="9">
        <f>+C456+C457</f>
        <v>160299.18900000001</v>
      </c>
      <c r="D455" s="9">
        <f>+D456+D457</f>
        <v>29435.54853</v>
      </c>
      <c r="E455" s="9"/>
      <c r="F455" s="9">
        <f>+F456+F457</f>
        <v>26175.599919999997</v>
      </c>
      <c r="R455" s="51"/>
      <c r="S455" s="51"/>
      <c r="T455" s="51"/>
      <c r="U455" s="51"/>
    </row>
    <row r="456" spans="1:21" x14ac:dyDescent="0.25">
      <c r="A456" s="35"/>
      <c r="B456" s="33" t="s">
        <v>5</v>
      </c>
      <c r="C456" s="40">
        <v>160299.18900000001</v>
      </c>
      <c r="D456" s="40">
        <v>29435.54853</v>
      </c>
      <c r="E456" s="40"/>
      <c r="F456" s="40">
        <v>26175.599919999997</v>
      </c>
      <c r="R456" s="51"/>
      <c r="S456" s="51"/>
      <c r="T456" s="51"/>
      <c r="U456" s="51"/>
    </row>
    <row r="457" spans="1:21" x14ac:dyDescent="0.25">
      <c r="A457" s="13"/>
      <c r="B457" s="11" t="s">
        <v>6</v>
      </c>
      <c r="C457" s="21">
        <v>0</v>
      </c>
      <c r="D457" s="21">
        <v>0</v>
      </c>
      <c r="E457" s="21"/>
      <c r="F457" s="21">
        <v>0</v>
      </c>
      <c r="R457" s="51"/>
      <c r="S457" s="51"/>
      <c r="T457" s="51"/>
      <c r="U457" s="51"/>
    </row>
    <row r="458" spans="1:21" x14ac:dyDescent="0.25">
      <c r="A458" s="14"/>
      <c r="B458" s="8" t="s">
        <v>149</v>
      </c>
      <c r="C458" s="9">
        <f>+C459+C460</f>
        <v>33759.353000000003</v>
      </c>
      <c r="D458" s="9">
        <f>+D459+D460</f>
        <v>7605.6639999999998</v>
      </c>
      <c r="E458" s="9"/>
      <c r="F458" s="9">
        <f>+F459+F460</f>
        <v>7325.8339999999998</v>
      </c>
      <c r="R458" s="51"/>
      <c r="S458" s="51"/>
      <c r="T458" s="51"/>
      <c r="U458" s="51"/>
    </row>
    <row r="459" spans="1:21" x14ac:dyDescent="0.25">
      <c r="A459" s="13"/>
      <c r="B459" s="11" t="s">
        <v>5</v>
      </c>
      <c r="C459" s="21">
        <v>33759.353000000003</v>
      </c>
      <c r="D459" s="21">
        <v>7605.6639999999998</v>
      </c>
      <c r="E459" s="21"/>
      <c r="F459" s="21">
        <v>7325.8339999999998</v>
      </c>
      <c r="R459" s="51"/>
      <c r="S459" s="51"/>
      <c r="T459" s="51"/>
      <c r="U459" s="51"/>
    </row>
    <row r="460" spans="1:21" x14ac:dyDescent="0.25">
      <c r="A460" s="13"/>
      <c r="B460" s="11" t="s">
        <v>6</v>
      </c>
      <c r="C460" s="21">
        <v>0</v>
      </c>
      <c r="D460" s="21">
        <v>0</v>
      </c>
      <c r="E460" s="21"/>
      <c r="F460" s="21">
        <v>0</v>
      </c>
      <c r="R460" s="51"/>
      <c r="S460" s="51"/>
      <c r="T460" s="51"/>
      <c r="U460" s="51"/>
    </row>
    <row r="461" spans="1:21" x14ac:dyDescent="0.25">
      <c r="A461" s="14"/>
      <c r="B461" s="8" t="s">
        <v>150</v>
      </c>
      <c r="C461" s="9">
        <f>+C462+C463</f>
        <v>386586.46506999986</v>
      </c>
      <c r="D461" s="9">
        <f>+D462+D463</f>
        <v>72754.029699999999</v>
      </c>
      <c r="E461" s="9"/>
      <c r="F461" s="9">
        <f>+F462+F463</f>
        <v>66818.961370000005</v>
      </c>
      <c r="R461" s="51"/>
      <c r="S461" s="51"/>
      <c r="T461" s="51"/>
      <c r="U461" s="51"/>
    </row>
    <row r="462" spans="1:21" x14ac:dyDescent="0.25">
      <c r="A462" s="13"/>
      <c r="B462" s="11" t="s">
        <v>5</v>
      </c>
      <c r="C462" s="21">
        <v>335398.26506999985</v>
      </c>
      <c r="D462" s="21">
        <v>47516.829700000002</v>
      </c>
      <c r="E462" s="21"/>
      <c r="F462" s="21">
        <v>41722.76137</v>
      </c>
      <c r="R462" s="51"/>
      <c r="S462" s="51"/>
      <c r="T462" s="51"/>
      <c r="U462" s="51"/>
    </row>
    <row r="463" spans="1:21" x14ac:dyDescent="0.25">
      <c r="A463" s="13"/>
      <c r="B463" s="11" t="s">
        <v>6</v>
      </c>
      <c r="C463" s="21">
        <v>51188.2</v>
      </c>
      <c r="D463" s="21">
        <v>25237.200000000001</v>
      </c>
      <c r="E463" s="21"/>
      <c r="F463" s="21">
        <v>25096.2</v>
      </c>
      <c r="R463" s="51"/>
      <c r="S463" s="51"/>
      <c r="T463" s="51"/>
      <c r="U463" s="51"/>
    </row>
    <row r="464" spans="1:21" x14ac:dyDescent="0.25">
      <c r="A464" s="14"/>
      <c r="B464" s="8" t="s">
        <v>151</v>
      </c>
      <c r="C464" s="9">
        <f>+C465+C466</f>
        <v>13091.78867</v>
      </c>
      <c r="D464" s="9">
        <f>+D465+D466</f>
        <v>3957.8089175</v>
      </c>
      <c r="E464" s="9"/>
      <c r="F464" s="9">
        <f>+F465+F466</f>
        <v>3957.8089175</v>
      </c>
      <c r="R464" s="51"/>
      <c r="S464" s="51"/>
      <c r="T464" s="51"/>
      <c r="U464" s="51"/>
    </row>
    <row r="465" spans="1:21" x14ac:dyDescent="0.25">
      <c r="A465" s="13"/>
      <c r="B465" s="11" t="s">
        <v>5</v>
      </c>
      <c r="C465" s="21">
        <v>13091.78867</v>
      </c>
      <c r="D465" s="21">
        <v>3957.8089175</v>
      </c>
      <c r="E465" s="21"/>
      <c r="F465" s="21">
        <v>3957.8089175</v>
      </c>
      <c r="R465" s="51"/>
      <c r="S465" s="51"/>
      <c r="T465" s="51"/>
      <c r="U465" s="51"/>
    </row>
    <row r="466" spans="1:21" x14ac:dyDescent="0.25">
      <c r="A466" s="13"/>
      <c r="B466" s="11" t="s">
        <v>6</v>
      </c>
      <c r="C466" s="21">
        <v>0</v>
      </c>
      <c r="D466" s="21">
        <v>0</v>
      </c>
      <c r="E466" s="21"/>
      <c r="F466" s="21">
        <v>0</v>
      </c>
      <c r="R466" s="51"/>
      <c r="S466" s="51"/>
      <c r="T466" s="51"/>
      <c r="U466" s="51"/>
    </row>
    <row r="467" spans="1:21" x14ac:dyDescent="0.25">
      <c r="A467" s="14"/>
      <c r="B467" s="8" t="s">
        <v>152</v>
      </c>
      <c r="C467" s="9">
        <f>+C468+C469</f>
        <v>6978.9686300000003</v>
      </c>
      <c r="D467" s="9">
        <f>+D468+D469</f>
        <v>1170.81026</v>
      </c>
      <c r="E467" s="9"/>
      <c r="F467" s="9">
        <f>+F468+F469</f>
        <v>1170.81026</v>
      </c>
      <c r="R467" s="51"/>
      <c r="S467" s="51"/>
      <c r="T467" s="51"/>
      <c r="U467" s="51"/>
    </row>
    <row r="468" spans="1:21" x14ac:dyDescent="0.25">
      <c r="A468" s="13"/>
      <c r="B468" s="11" t="s">
        <v>5</v>
      </c>
      <c r="C468" s="21">
        <v>6978.9686300000003</v>
      </c>
      <c r="D468" s="21">
        <v>1170.81026</v>
      </c>
      <c r="E468" s="21"/>
      <c r="F468" s="21">
        <v>1170.81026</v>
      </c>
      <c r="R468" s="51"/>
      <c r="S468" s="51"/>
      <c r="T468" s="51"/>
      <c r="U468" s="51"/>
    </row>
    <row r="469" spans="1:21" x14ac:dyDescent="0.25">
      <c r="A469" s="13"/>
      <c r="B469" s="11" t="s">
        <v>6</v>
      </c>
      <c r="C469" s="21">
        <v>0</v>
      </c>
      <c r="D469" s="21">
        <v>0</v>
      </c>
      <c r="E469" s="21"/>
      <c r="F469" s="21">
        <v>0</v>
      </c>
      <c r="R469" s="51"/>
      <c r="S469" s="51"/>
      <c r="T469" s="51"/>
      <c r="U469" s="51"/>
    </row>
    <row r="470" spans="1:21" x14ac:dyDescent="0.25">
      <c r="A470" s="15" t="s">
        <v>153</v>
      </c>
      <c r="B470" s="5"/>
      <c r="C470" s="6">
        <f>+C471+C474</f>
        <v>2088691.7055800001</v>
      </c>
      <c r="D470" s="6">
        <f t="shared" ref="D470:F470" si="16">+D471+D474</f>
        <v>233778.34410250004</v>
      </c>
      <c r="E470" s="6"/>
      <c r="F470" s="6">
        <f t="shared" si="16"/>
        <v>232810.71074000007</v>
      </c>
      <c r="R470" s="51"/>
      <c r="S470" s="51"/>
      <c r="T470" s="51"/>
      <c r="U470" s="51"/>
    </row>
    <row r="471" spans="1:21" x14ac:dyDescent="0.25">
      <c r="A471" s="14"/>
      <c r="B471" s="8" t="s">
        <v>15</v>
      </c>
      <c r="C471" s="9">
        <f>+C472+C473</f>
        <v>2079597.5974000001</v>
      </c>
      <c r="D471" s="9">
        <f>+D472+D473</f>
        <v>231503.86250250004</v>
      </c>
      <c r="E471" s="9"/>
      <c r="F471" s="9">
        <f>+F472+F473</f>
        <v>231477.69123000005</v>
      </c>
      <c r="R471" s="51"/>
      <c r="S471" s="51"/>
      <c r="T471" s="51"/>
      <c r="U471" s="51"/>
    </row>
    <row r="472" spans="1:21" x14ac:dyDescent="0.25">
      <c r="A472" s="13"/>
      <c r="B472" s="11" t="s">
        <v>5</v>
      </c>
      <c r="C472" s="12">
        <v>1909980.7142100001</v>
      </c>
      <c r="D472" s="12">
        <v>218615.19581250002</v>
      </c>
      <c r="E472" s="12"/>
      <c r="F472" s="12">
        <v>218589.02454000004</v>
      </c>
      <c r="R472" s="51"/>
      <c r="S472" s="51"/>
      <c r="T472" s="51"/>
      <c r="U472" s="51"/>
    </row>
    <row r="473" spans="1:21" x14ac:dyDescent="0.25">
      <c r="A473" s="13"/>
      <c r="B473" s="11" t="s">
        <v>6</v>
      </c>
      <c r="C473" s="12">
        <v>169616.88318999999</v>
      </c>
      <c r="D473" s="12">
        <v>12888.666690000002</v>
      </c>
      <c r="E473" s="12"/>
      <c r="F473" s="12">
        <v>12888.666690000002</v>
      </c>
      <c r="R473" s="51"/>
      <c r="S473" s="51"/>
      <c r="T473" s="51"/>
      <c r="U473" s="51"/>
    </row>
    <row r="474" spans="1:21" x14ac:dyDescent="0.25">
      <c r="A474" s="14"/>
      <c r="B474" s="8" t="s">
        <v>154</v>
      </c>
      <c r="C474" s="9">
        <f>+C475+C476</f>
        <v>9094.1081799999993</v>
      </c>
      <c r="D474" s="9">
        <f>+D475+D476</f>
        <v>2274.4816000000001</v>
      </c>
      <c r="E474" s="9"/>
      <c r="F474" s="9">
        <f>+F475+F476</f>
        <v>1333.0195099999999</v>
      </c>
      <c r="R474" s="51"/>
      <c r="S474" s="51"/>
      <c r="T474" s="51"/>
      <c r="U474" s="51"/>
    </row>
    <row r="475" spans="1:21" x14ac:dyDescent="0.25">
      <c r="A475" s="13"/>
      <c r="B475" s="11" t="s">
        <v>5</v>
      </c>
      <c r="C475" s="12">
        <v>9094.1081799999993</v>
      </c>
      <c r="D475" s="12">
        <v>2274.4816000000001</v>
      </c>
      <c r="E475" s="12"/>
      <c r="F475" s="12">
        <v>1333.0195099999999</v>
      </c>
      <c r="R475" s="51"/>
      <c r="S475" s="51"/>
      <c r="T475" s="51"/>
      <c r="U475" s="51"/>
    </row>
    <row r="476" spans="1:21" x14ac:dyDescent="0.25">
      <c r="A476" s="13"/>
      <c r="B476" s="11" t="s">
        <v>6</v>
      </c>
      <c r="C476" s="12">
        <v>0</v>
      </c>
      <c r="D476" s="12">
        <v>0</v>
      </c>
      <c r="E476" s="12"/>
      <c r="F476" s="12">
        <v>0</v>
      </c>
      <c r="R476" s="51"/>
      <c r="S476" s="51"/>
      <c r="T476" s="51"/>
      <c r="U476" s="51"/>
    </row>
    <row r="477" spans="1:21" x14ac:dyDescent="0.25">
      <c r="A477" s="15" t="s">
        <v>155</v>
      </c>
      <c r="B477" s="5"/>
      <c r="C477" s="6">
        <f>+C478+C481+C484+C487+C490+C493+C496+C499+C502</f>
        <v>3167591.8062000005</v>
      </c>
      <c r="D477" s="6">
        <f t="shared" ref="D477:F477" si="17">+D478+D481+D484+D487+D490+D493+D496+D499+D502</f>
        <v>320379.48555166664</v>
      </c>
      <c r="E477" s="6"/>
      <c r="F477" s="6">
        <f t="shared" si="17"/>
        <v>303419.27256000007</v>
      </c>
      <c r="R477" s="51"/>
      <c r="S477" s="51"/>
      <c r="T477" s="51"/>
      <c r="U477" s="51"/>
    </row>
    <row r="478" spans="1:21" x14ac:dyDescent="0.25">
      <c r="A478" s="14"/>
      <c r="B478" s="8" t="s">
        <v>15</v>
      </c>
      <c r="C478" s="9">
        <f>+C479+C480</f>
        <v>139871.54819999999</v>
      </c>
      <c r="D478" s="9">
        <f>+D479+D480</f>
        <v>22439.727139999999</v>
      </c>
      <c r="E478" s="9"/>
      <c r="F478" s="9">
        <f>+F479+F480</f>
        <v>22439.727139999999</v>
      </c>
      <c r="R478" s="51"/>
      <c r="S478" s="51"/>
      <c r="T478" s="51"/>
      <c r="U478" s="51"/>
    </row>
    <row r="479" spans="1:21" x14ac:dyDescent="0.25">
      <c r="A479" s="13"/>
      <c r="B479" s="11" t="s">
        <v>5</v>
      </c>
      <c r="C479" s="12">
        <v>139871.54819999999</v>
      </c>
      <c r="D479" s="12">
        <v>22439.727139999999</v>
      </c>
      <c r="E479" s="12"/>
      <c r="F479" s="12">
        <v>22439.727139999999</v>
      </c>
      <c r="R479" s="51"/>
      <c r="S479" s="51"/>
      <c r="T479" s="51"/>
      <c r="U479" s="51"/>
    </row>
    <row r="480" spans="1:21" x14ac:dyDescent="0.25">
      <c r="A480" s="13"/>
      <c r="B480" s="11" t="s">
        <v>6</v>
      </c>
      <c r="C480" s="12">
        <v>0</v>
      </c>
      <c r="D480" s="12">
        <v>0</v>
      </c>
      <c r="E480" s="12"/>
      <c r="F480" s="12">
        <v>0</v>
      </c>
      <c r="R480" s="51"/>
      <c r="S480" s="51"/>
      <c r="T480" s="51"/>
      <c r="U480" s="51"/>
    </row>
    <row r="481" spans="1:21" x14ac:dyDescent="0.25">
      <c r="A481" s="14"/>
      <c r="B481" s="8" t="s">
        <v>156</v>
      </c>
      <c r="C481" s="9">
        <f>+C482+C483</f>
        <v>166303</v>
      </c>
      <c r="D481" s="9">
        <f>+D482+D483</f>
        <v>3266.8629999999998</v>
      </c>
      <c r="E481" s="9"/>
      <c r="F481" s="9">
        <f>+F482+F483</f>
        <v>2977.9733300000003</v>
      </c>
      <c r="R481" s="51"/>
      <c r="S481" s="51"/>
      <c r="T481" s="51"/>
      <c r="U481" s="51"/>
    </row>
    <row r="482" spans="1:21" x14ac:dyDescent="0.25">
      <c r="A482" s="13"/>
      <c r="B482" s="11" t="s">
        <v>5</v>
      </c>
      <c r="C482" s="12">
        <v>166303</v>
      </c>
      <c r="D482" s="12">
        <v>3266.8629999999998</v>
      </c>
      <c r="E482" s="12"/>
      <c r="F482" s="12">
        <v>2977.9733300000003</v>
      </c>
      <c r="R482" s="51"/>
      <c r="S482" s="51"/>
      <c r="T482" s="51"/>
      <c r="U482" s="51"/>
    </row>
    <row r="483" spans="1:21" x14ac:dyDescent="0.25">
      <c r="A483" s="13"/>
      <c r="B483" s="11" t="s">
        <v>6</v>
      </c>
      <c r="C483" s="12">
        <v>0</v>
      </c>
      <c r="D483" s="12">
        <v>0</v>
      </c>
      <c r="E483" s="12"/>
      <c r="F483" s="12">
        <v>0</v>
      </c>
      <c r="R483" s="51"/>
      <c r="S483" s="51"/>
      <c r="T483" s="51"/>
      <c r="U483" s="51"/>
    </row>
    <row r="484" spans="1:21" x14ac:dyDescent="0.25">
      <c r="A484" s="14"/>
      <c r="B484" s="8" t="s">
        <v>157</v>
      </c>
      <c r="C484" s="9">
        <f>+C485+C486</f>
        <v>166303</v>
      </c>
      <c r="D484" s="9">
        <f>+D485+D486</f>
        <v>2304.4090000000001</v>
      </c>
      <c r="E484" s="9"/>
      <c r="F484" s="9">
        <f>+F485+F486</f>
        <v>1188.47856</v>
      </c>
      <c r="R484" s="51"/>
      <c r="S484" s="51"/>
      <c r="T484" s="51"/>
      <c r="U484" s="51"/>
    </row>
    <row r="485" spans="1:21" x14ac:dyDescent="0.25">
      <c r="A485" s="13"/>
      <c r="B485" s="11" t="s">
        <v>5</v>
      </c>
      <c r="C485" s="12">
        <v>166303</v>
      </c>
      <c r="D485" s="12">
        <v>2304.4090000000001</v>
      </c>
      <c r="E485" s="12"/>
      <c r="F485" s="12">
        <v>1188.47856</v>
      </c>
      <c r="R485" s="51"/>
      <c r="S485" s="51"/>
      <c r="T485" s="51"/>
      <c r="U485" s="51"/>
    </row>
    <row r="486" spans="1:21" x14ac:dyDescent="0.25">
      <c r="A486" s="13"/>
      <c r="B486" s="11" t="s">
        <v>6</v>
      </c>
      <c r="C486" s="12">
        <v>0</v>
      </c>
      <c r="D486" s="12">
        <v>0</v>
      </c>
      <c r="E486" s="12"/>
      <c r="F486" s="12">
        <v>0</v>
      </c>
      <c r="R486" s="51"/>
      <c r="S486" s="51"/>
      <c r="T486" s="51"/>
      <c r="U486" s="51"/>
    </row>
    <row r="487" spans="1:21" x14ac:dyDescent="0.25">
      <c r="A487" s="14"/>
      <c r="B487" s="8" t="s">
        <v>158</v>
      </c>
      <c r="C487" s="9">
        <f>+C488+C489</f>
        <v>1192068.1000000001</v>
      </c>
      <c r="D487" s="9">
        <f>+D488+D489</f>
        <v>61391.472999999998</v>
      </c>
      <c r="E487" s="9"/>
      <c r="F487" s="9">
        <f>+F488+F489</f>
        <v>61320.576459999997</v>
      </c>
      <c r="R487" s="51"/>
      <c r="S487" s="51"/>
      <c r="T487" s="51"/>
      <c r="U487" s="51"/>
    </row>
    <row r="488" spans="1:21" x14ac:dyDescent="0.25">
      <c r="A488" s="13"/>
      <c r="B488" s="11" t="s">
        <v>5</v>
      </c>
      <c r="C488" s="12">
        <v>1192068.1000000001</v>
      </c>
      <c r="D488" s="12">
        <v>61391.472999999998</v>
      </c>
      <c r="E488" s="12"/>
      <c r="F488" s="12">
        <v>61320.576459999997</v>
      </c>
      <c r="R488" s="51"/>
      <c r="S488" s="51"/>
      <c r="T488" s="51"/>
      <c r="U488" s="51"/>
    </row>
    <row r="489" spans="1:21" x14ac:dyDescent="0.25">
      <c r="A489" s="13"/>
      <c r="B489" s="11" t="s">
        <v>6</v>
      </c>
      <c r="C489" s="12">
        <v>0</v>
      </c>
      <c r="D489" s="12">
        <v>0</v>
      </c>
      <c r="E489" s="12"/>
      <c r="F489" s="12">
        <v>0</v>
      </c>
      <c r="R489" s="51"/>
      <c r="S489" s="51"/>
      <c r="T489" s="51"/>
      <c r="U489" s="51"/>
    </row>
    <row r="490" spans="1:21" x14ac:dyDescent="0.25">
      <c r="A490" s="14"/>
      <c r="B490" s="8" t="s">
        <v>159</v>
      </c>
      <c r="C490" s="9">
        <f>+C491+C492</f>
        <v>56845.949000000001</v>
      </c>
      <c r="D490" s="9">
        <f>+D491+D492</f>
        <v>3403.2449000000006</v>
      </c>
      <c r="E490" s="9"/>
      <c r="F490" s="9">
        <f>+F491+F492</f>
        <v>3403.2449000000006</v>
      </c>
      <c r="R490" s="51"/>
      <c r="S490" s="51"/>
      <c r="T490" s="51"/>
      <c r="U490" s="51"/>
    </row>
    <row r="491" spans="1:21" x14ac:dyDescent="0.25">
      <c r="A491" s="13"/>
      <c r="B491" s="11" t="s">
        <v>5</v>
      </c>
      <c r="C491" s="12">
        <v>56180.059000000001</v>
      </c>
      <c r="D491" s="12">
        <v>3403.2449000000006</v>
      </c>
      <c r="E491" s="12"/>
      <c r="F491" s="12">
        <v>3403.2449000000006</v>
      </c>
      <c r="R491" s="51"/>
      <c r="S491" s="51"/>
      <c r="T491" s="51"/>
      <c r="U491" s="51"/>
    </row>
    <row r="492" spans="1:21" x14ac:dyDescent="0.25">
      <c r="A492" s="13"/>
      <c r="B492" s="11" t="s">
        <v>6</v>
      </c>
      <c r="C492" s="12">
        <v>665.89</v>
      </c>
      <c r="D492" s="12">
        <v>0</v>
      </c>
      <c r="E492" s="12"/>
      <c r="F492" s="12">
        <v>0</v>
      </c>
      <c r="R492" s="51"/>
      <c r="S492" s="51"/>
      <c r="T492" s="51"/>
      <c r="U492" s="51"/>
    </row>
    <row r="493" spans="1:21" x14ac:dyDescent="0.25">
      <c r="A493" s="14"/>
      <c r="B493" s="8" t="s">
        <v>160</v>
      </c>
      <c r="C493" s="9">
        <f>+C494+C495</f>
        <v>692494.90899999999</v>
      </c>
      <c r="D493" s="9">
        <f>+D494+D495</f>
        <v>192165.00200000001</v>
      </c>
      <c r="E493" s="9"/>
      <c r="F493" s="9">
        <f>+F494+F495</f>
        <v>192165.00200000001</v>
      </c>
      <c r="R493" s="51"/>
      <c r="S493" s="51"/>
      <c r="T493" s="51"/>
      <c r="U493" s="51"/>
    </row>
    <row r="494" spans="1:21" x14ac:dyDescent="0.25">
      <c r="A494" s="13"/>
      <c r="B494" s="11" t="s">
        <v>5</v>
      </c>
      <c r="C494" s="12">
        <v>692494.90899999999</v>
      </c>
      <c r="D494" s="12">
        <v>192165.00200000001</v>
      </c>
      <c r="E494" s="12"/>
      <c r="F494" s="12">
        <v>192165.00200000001</v>
      </c>
      <c r="R494" s="51"/>
      <c r="S494" s="51"/>
      <c r="T494" s="51"/>
      <c r="U494" s="51"/>
    </row>
    <row r="495" spans="1:21" x14ac:dyDescent="0.25">
      <c r="A495" s="13"/>
      <c r="B495" s="11" t="s">
        <v>6</v>
      </c>
      <c r="C495" s="12">
        <v>0</v>
      </c>
      <c r="D495" s="12">
        <v>0</v>
      </c>
      <c r="E495" s="12"/>
      <c r="F495" s="12">
        <v>0</v>
      </c>
      <c r="R495" s="51"/>
      <c r="S495" s="51"/>
      <c r="T495" s="51"/>
      <c r="U495" s="51"/>
    </row>
    <row r="496" spans="1:21" x14ac:dyDescent="0.25">
      <c r="A496" s="14"/>
      <c r="B496" s="8" t="s">
        <v>164</v>
      </c>
      <c r="C496" s="9">
        <f>+C497+C498</f>
        <v>11147.8</v>
      </c>
      <c r="D496" s="9">
        <f>+D497+D498</f>
        <v>1857.9639999999999</v>
      </c>
      <c r="E496" s="9"/>
      <c r="F496" s="9">
        <f>+F497+F498</f>
        <v>1500.412</v>
      </c>
      <c r="R496" s="51"/>
      <c r="S496" s="51"/>
      <c r="T496" s="51"/>
      <c r="U496" s="51"/>
    </row>
    <row r="497" spans="1:21" x14ac:dyDescent="0.25">
      <c r="A497" s="13"/>
      <c r="B497" s="11" t="s">
        <v>5</v>
      </c>
      <c r="C497" s="12">
        <v>11147.8</v>
      </c>
      <c r="D497" s="12">
        <v>1857.9639999999999</v>
      </c>
      <c r="E497" s="12"/>
      <c r="F497" s="12">
        <v>1500.412</v>
      </c>
      <c r="R497" s="51"/>
      <c r="S497" s="51"/>
      <c r="T497" s="51"/>
      <c r="U497" s="51"/>
    </row>
    <row r="498" spans="1:21" x14ac:dyDescent="0.25">
      <c r="A498" s="13"/>
      <c r="B498" s="11" t="s">
        <v>6</v>
      </c>
      <c r="C498" s="12">
        <v>0</v>
      </c>
      <c r="D498" s="12">
        <v>0</v>
      </c>
      <c r="E498" s="12"/>
      <c r="F498" s="12">
        <v>0</v>
      </c>
      <c r="R498" s="51"/>
      <c r="S498" s="51"/>
      <c r="T498" s="51"/>
      <c r="U498" s="51"/>
    </row>
    <row r="499" spans="1:21" x14ac:dyDescent="0.25">
      <c r="A499" s="14"/>
      <c r="B499" s="8" t="s">
        <v>165</v>
      </c>
      <c r="C499" s="9">
        <f>+C500+C501</f>
        <v>695008.3</v>
      </c>
      <c r="D499" s="9">
        <f>+D500+D501</f>
        <v>25590</v>
      </c>
      <c r="E499" s="9"/>
      <c r="F499" s="9">
        <f>+F500+F501</f>
        <v>16537.973299999998</v>
      </c>
      <c r="R499" s="51"/>
      <c r="S499" s="51"/>
      <c r="T499" s="51"/>
      <c r="U499" s="51"/>
    </row>
    <row r="500" spans="1:21" x14ac:dyDescent="0.25">
      <c r="A500" s="13"/>
      <c r="B500" s="11" t="s">
        <v>5</v>
      </c>
      <c r="C500" s="12">
        <v>537320.30000000005</v>
      </c>
      <c r="D500" s="12">
        <v>25590</v>
      </c>
      <c r="E500" s="12"/>
      <c r="F500" s="12">
        <v>16537.973299999998</v>
      </c>
      <c r="R500" s="51"/>
      <c r="S500" s="51"/>
      <c r="T500" s="51"/>
      <c r="U500" s="51"/>
    </row>
    <row r="501" spans="1:21" x14ac:dyDescent="0.25">
      <c r="A501" s="13"/>
      <c r="B501" s="11" t="s">
        <v>6</v>
      </c>
      <c r="C501" s="12">
        <v>157688</v>
      </c>
      <c r="D501" s="12">
        <v>0</v>
      </c>
      <c r="E501" s="12"/>
      <c r="F501" s="12">
        <v>0</v>
      </c>
      <c r="R501" s="51"/>
      <c r="S501" s="51"/>
      <c r="T501" s="51"/>
      <c r="U501" s="51"/>
    </row>
    <row r="502" spans="1:21" x14ac:dyDescent="0.25">
      <c r="A502" s="14"/>
      <c r="B502" s="8" t="s">
        <v>166</v>
      </c>
      <c r="C502" s="9">
        <f>+C503+C504</f>
        <v>47549.2</v>
      </c>
      <c r="D502" s="9">
        <f>+D503+D504</f>
        <v>7960.8025116666668</v>
      </c>
      <c r="E502" s="9"/>
      <c r="F502" s="9">
        <f>+F503+F504</f>
        <v>1885.8848699999999</v>
      </c>
      <c r="R502" s="51"/>
      <c r="S502" s="51"/>
      <c r="T502" s="51"/>
      <c r="U502" s="51"/>
    </row>
    <row r="503" spans="1:21" x14ac:dyDescent="0.25">
      <c r="A503" s="13"/>
      <c r="B503" s="11" t="s">
        <v>5</v>
      </c>
      <c r="C503" s="12">
        <v>47549.2</v>
      </c>
      <c r="D503" s="12">
        <v>7960.8025116666668</v>
      </c>
      <c r="E503" s="12"/>
      <c r="F503" s="12">
        <v>1885.8848699999999</v>
      </c>
      <c r="R503" s="51"/>
      <c r="S503" s="51"/>
      <c r="T503" s="51"/>
      <c r="U503" s="51"/>
    </row>
    <row r="504" spans="1:21" x14ac:dyDescent="0.25">
      <c r="A504" s="13"/>
      <c r="B504" s="11" t="s">
        <v>6</v>
      </c>
      <c r="C504" s="12">
        <v>0</v>
      </c>
      <c r="D504" s="12">
        <v>0</v>
      </c>
      <c r="E504" s="12"/>
      <c r="F504" s="12">
        <v>0</v>
      </c>
      <c r="R504" s="51"/>
      <c r="S504" s="51"/>
      <c r="T504" s="51"/>
      <c r="U504" s="51"/>
    </row>
    <row r="505" spans="1:21" x14ac:dyDescent="0.25">
      <c r="A505" s="15" t="s">
        <v>167</v>
      </c>
      <c r="B505" s="5"/>
      <c r="C505" s="6">
        <f>+C506+C509+C512+C515+C518+C521+C524+C527+C530+C533+C536</f>
        <v>1742123.9934699999</v>
      </c>
      <c r="D505" s="6">
        <f t="shared" ref="D505:F505" si="18">+D506+D509+D512+D515+D518+D521+D524+D527+D530+D533+D536</f>
        <v>257313.94728499994</v>
      </c>
      <c r="E505" s="6"/>
      <c r="F505" s="6">
        <f t="shared" si="18"/>
        <v>137586.61622603002</v>
      </c>
      <c r="R505" s="51"/>
      <c r="S505" s="51"/>
      <c r="T505" s="51"/>
      <c r="U505" s="51"/>
    </row>
    <row r="506" spans="1:21" x14ac:dyDescent="0.25">
      <c r="A506" s="14"/>
      <c r="B506" s="8" t="s">
        <v>15</v>
      </c>
      <c r="C506" s="9">
        <f>+C507+C508</f>
        <v>734276.4</v>
      </c>
      <c r="D506" s="9">
        <f>+D507+D508</f>
        <v>104683.072105</v>
      </c>
      <c r="E506" s="9"/>
      <c r="F506" s="9">
        <f>+F507+F508</f>
        <v>41563.477866030007</v>
      </c>
      <c r="R506" s="51"/>
      <c r="S506" s="51"/>
      <c r="T506" s="51"/>
      <c r="U506" s="51"/>
    </row>
    <row r="507" spans="1:21" x14ac:dyDescent="0.25">
      <c r="A507" s="35"/>
      <c r="B507" s="33" t="s">
        <v>5</v>
      </c>
      <c r="C507" s="34">
        <v>700371.4</v>
      </c>
      <c r="D507" s="34">
        <v>104683.072105</v>
      </c>
      <c r="E507" s="34"/>
      <c r="F507" s="34">
        <v>41563.477866030007</v>
      </c>
      <c r="R507" s="51"/>
      <c r="S507" s="51"/>
      <c r="T507" s="51"/>
      <c r="U507" s="51"/>
    </row>
    <row r="508" spans="1:21" x14ac:dyDescent="0.25">
      <c r="A508" s="13"/>
      <c r="B508" s="11" t="s">
        <v>6</v>
      </c>
      <c r="C508" s="12">
        <v>33905</v>
      </c>
      <c r="D508" s="12">
        <v>0</v>
      </c>
      <c r="E508" s="12"/>
      <c r="F508" s="12">
        <v>0</v>
      </c>
      <c r="R508" s="51"/>
      <c r="S508" s="51"/>
      <c r="T508" s="51"/>
      <c r="U508" s="51"/>
    </row>
    <row r="509" spans="1:21" x14ac:dyDescent="0.25">
      <c r="A509" s="14"/>
      <c r="B509" s="8" t="s">
        <v>168</v>
      </c>
      <c r="C509" s="9">
        <f>+C510+C511</f>
        <v>8487.2496499999997</v>
      </c>
      <c r="D509" s="9">
        <f>+D510+D511</f>
        <v>1982.1463600000002</v>
      </c>
      <c r="E509" s="9"/>
      <c r="F509" s="9">
        <f>+F510+F511</f>
        <v>1982.1463600000002</v>
      </c>
      <c r="R509" s="51"/>
      <c r="S509" s="51"/>
      <c r="T509" s="51"/>
      <c r="U509" s="51"/>
    </row>
    <row r="510" spans="1:21" x14ac:dyDescent="0.25">
      <c r="A510" s="13"/>
      <c r="B510" s="11" t="s">
        <v>5</v>
      </c>
      <c r="C510" s="12">
        <v>8487.2496499999997</v>
      </c>
      <c r="D510" s="12">
        <v>1982.1463600000002</v>
      </c>
      <c r="E510" s="12"/>
      <c r="F510" s="12">
        <v>1982.1463600000002</v>
      </c>
      <c r="R510" s="51"/>
      <c r="S510" s="51"/>
      <c r="T510" s="51"/>
      <c r="U510" s="51"/>
    </row>
    <row r="511" spans="1:21" x14ac:dyDescent="0.25">
      <c r="A511" s="13"/>
      <c r="B511" s="11" t="s">
        <v>6</v>
      </c>
      <c r="C511" s="12">
        <v>0</v>
      </c>
      <c r="D511" s="12">
        <v>0</v>
      </c>
      <c r="E511" s="12"/>
      <c r="F511" s="12">
        <v>0</v>
      </c>
      <c r="R511" s="51"/>
      <c r="S511" s="51"/>
      <c r="T511" s="51"/>
      <c r="U511" s="51"/>
    </row>
    <row r="512" spans="1:21" ht="12.75" customHeight="1" x14ac:dyDescent="0.25">
      <c r="A512" s="14"/>
      <c r="B512" s="8" t="s">
        <v>169</v>
      </c>
      <c r="C512" s="9">
        <f>+C513+C514</f>
        <v>461931.51799999998</v>
      </c>
      <c r="D512" s="9">
        <f>+D513+D514</f>
        <v>68785.539999999994</v>
      </c>
      <c r="E512" s="9"/>
      <c r="F512" s="9">
        <f>+F513+F514</f>
        <v>41574.81</v>
      </c>
      <c r="R512" s="51"/>
      <c r="S512" s="51"/>
      <c r="T512" s="51"/>
      <c r="U512" s="51"/>
    </row>
    <row r="513" spans="1:21" x14ac:dyDescent="0.25">
      <c r="A513" s="13"/>
      <c r="B513" s="11" t="s">
        <v>5</v>
      </c>
      <c r="C513" s="12">
        <v>461931.51799999998</v>
      </c>
      <c r="D513" s="12">
        <v>68785.539999999994</v>
      </c>
      <c r="E513" s="12"/>
      <c r="F513" s="12">
        <v>41574.81</v>
      </c>
      <c r="R513" s="51"/>
      <c r="S513" s="51"/>
      <c r="T513" s="51"/>
      <c r="U513" s="51"/>
    </row>
    <row r="514" spans="1:21" x14ac:dyDescent="0.25">
      <c r="A514" s="13"/>
      <c r="B514" s="11" t="s">
        <v>6</v>
      </c>
      <c r="C514" s="12">
        <v>0</v>
      </c>
      <c r="D514" s="12">
        <v>0</v>
      </c>
      <c r="E514" s="12"/>
      <c r="F514" s="12">
        <v>0</v>
      </c>
      <c r="R514" s="51"/>
      <c r="S514" s="51"/>
      <c r="T514" s="51"/>
      <c r="U514" s="51"/>
    </row>
    <row r="515" spans="1:21" x14ac:dyDescent="0.25">
      <c r="A515" s="14"/>
      <c r="B515" s="8" t="s">
        <v>170</v>
      </c>
      <c r="C515" s="9">
        <f>+C516+C517</f>
        <v>8283.0499999999993</v>
      </c>
      <c r="D515" s="9">
        <f>+D516+D517</f>
        <v>1703.4259999999999</v>
      </c>
      <c r="E515" s="9"/>
      <c r="F515" s="9">
        <f>+F516+F517</f>
        <v>1157.134</v>
      </c>
      <c r="R515" s="51"/>
      <c r="S515" s="51"/>
      <c r="T515" s="51"/>
      <c r="U515" s="51"/>
    </row>
    <row r="516" spans="1:21" x14ac:dyDescent="0.25">
      <c r="A516" s="13"/>
      <c r="B516" s="11" t="s">
        <v>5</v>
      </c>
      <c r="C516" s="12">
        <v>8283.0499999999993</v>
      </c>
      <c r="D516" s="12">
        <v>1703.4259999999999</v>
      </c>
      <c r="E516" s="12"/>
      <c r="F516" s="12">
        <v>1157.134</v>
      </c>
      <c r="R516" s="51"/>
      <c r="S516" s="51"/>
      <c r="T516" s="51"/>
      <c r="U516" s="51"/>
    </row>
    <row r="517" spans="1:21" x14ac:dyDescent="0.25">
      <c r="A517" s="13"/>
      <c r="B517" s="11" t="s">
        <v>6</v>
      </c>
      <c r="C517" s="12">
        <v>0</v>
      </c>
      <c r="D517" s="12">
        <v>0</v>
      </c>
      <c r="E517" s="12"/>
      <c r="F517" s="12">
        <v>0</v>
      </c>
      <c r="R517" s="51"/>
      <c r="S517" s="51"/>
      <c r="T517" s="51"/>
      <c r="U517" s="51"/>
    </row>
    <row r="518" spans="1:21" x14ac:dyDescent="0.25">
      <c r="A518" s="14"/>
      <c r="B518" s="8" t="s">
        <v>171</v>
      </c>
      <c r="C518" s="9">
        <f>+C519+C520</f>
        <v>28302.1</v>
      </c>
      <c r="D518" s="9">
        <f>+D519+D520</f>
        <v>2198.819</v>
      </c>
      <c r="E518" s="9"/>
      <c r="F518" s="9">
        <f>+F519+F520</f>
        <v>2198.819</v>
      </c>
      <c r="R518" s="51"/>
      <c r="S518" s="51"/>
      <c r="T518" s="51"/>
      <c r="U518" s="51"/>
    </row>
    <row r="519" spans="1:21" x14ac:dyDescent="0.25">
      <c r="A519" s="13"/>
      <c r="B519" s="11" t="s">
        <v>5</v>
      </c>
      <c r="C519" s="12">
        <v>28302.1</v>
      </c>
      <c r="D519" s="12">
        <v>2198.819</v>
      </c>
      <c r="E519" s="12"/>
      <c r="F519" s="12">
        <v>2198.819</v>
      </c>
      <c r="R519" s="51"/>
      <c r="S519" s="51"/>
      <c r="T519" s="51"/>
      <c r="U519" s="51"/>
    </row>
    <row r="520" spans="1:21" x14ac:dyDescent="0.25">
      <c r="A520" s="13"/>
      <c r="B520" s="11" t="s">
        <v>6</v>
      </c>
      <c r="C520" s="12">
        <v>0</v>
      </c>
      <c r="D520" s="12">
        <v>0</v>
      </c>
      <c r="E520" s="12"/>
      <c r="F520" s="12">
        <v>0</v>
      </c>
      <c r="R520" s="51"/>
      <c r="S520" s="51"/>
      <c r="T520" s="51"/>
      <c r="U520" s="51"/>
    </row>
    <row r="521" spans="1:21" x14ac:dyDescent="0.25">
      <c r="A521" s="14"/>
      <c r="B521" s="8" t="s">
        <v>172</v>
      </c>
      <c r="C521" s="9">
        <f>+C522+C523</f>
        <v>15156.102000000001</v>
      </c>
      <c r="D521" s="9">
        <f>+D522+D523</f>
        <v>4202.8919999999998</v>
      </c>
      <c r="E521" s="9"/>
      <c r="F521" s="9">
        <f>+F522+F523</f>
        <v>3717.0390000000002</v>
      </c>
      <c r="R521" s="51"/>
      <c r="S521" s="51"/>
      <c r="T521" s="51"/>
      <c r="U521" s="51"/>
    </row>
    <row r="522" spans="1:21" x14ac:dyDescent="0.25">
      <c r="A522" s="13"/>
      <c r="B522" s="11" t="s">
        <v>5</v>
      </c>
      <c r="C522" s="12">
        <v>15156.102000000001</v>
      </c>
      <c r="D522" s="12">
        <v>4202.8919999999998</v>
      </c>
      <c r="E522" s="12"/>
      <c r="F522" s="12">
        <v>3717.0390000000002</v>
      </c>
      <c r="R522" s="51"/>
      <c r="S522" s="51"/>
      <c r="T522" s="51"/>
      <c r="U522" s="51"/>
    </row>
    <row r="523" spans="1:21" x14ac:dyDescent="0.25">
      <c r="A523" s="13"/>
      <c r="B523" s="11" t="s">
        <v>6</v>
      </c>
      <c r="C523" s="12">
        <v>0</v>
      </c>
      <c r="D523" s="12">
        <v>0</v>
      </c>
      <c r="E523" s="12"/>
      <c r="F523" s="12">
        <v>0</v>
      </c>
      <c r="R523" s="51"/>
      <c r="S523" s="51"/>
      <c r="T523" s="51"/>
      <c r="U523" s="51"/>
    </row>
    <row r="524" spans="1:21" x14ac:dyDescent="0.25">
      <c r="A524" s="14"/>
      <c r="B524" s="8" t="s">
        <v>173</v>
      </c>
      <c r="C524" s="9">
        <f>+C525+C526</f>
        <v>2952.7</v>
      </c>
      <c r="D524" s="9">
        <f>+D525+D526</f>
        <v>763.23199999999997</v>
      </c>
      <c r="E524" s="9"/>
      <c r="F524" s="9">
        <f>+F525+F526</f>
        <v>614.529</v>
      </c>
      <c r="R524" s="51"/>
      <c r="S524" s="51"/>
      <c r="T524" s="51"/>
      <c r="U524" s="51"/>
    </row>
    <row r="525" spans="1:21" x14ac:dyDescent="0.25">
      <c r="A525" s="13"/>
      <c r="B525" s="11" t="s">
        <v>5</v>
      </c>
      <c r="C525" s="12">
        <v>2952.7</v>
      </c>
      <c r="D525" s="12">
        <v>763.23199999999997</v>
      </c>
      <c r="E525" s="12"/>
      <c r="F525" s="12">
        <v>614.529</v>
      </c>
      <c r="R525" s="51"/>
      <c r="S525" s="51"/>
      <c r="T525" s="51"/>
      <c r="U525" s="51"/>
    </row>
    <row r="526" spans="1:21" x14ac:dyDescent="0.25">
      <c r="A526" s="13"/>
      <c r="B526" s="11" t="s">
        <v>6</v>
      </c>
      <c r="C526" s="12">
        <v>0</v>
      </c>
      <c r="D526" s="12">
        <v>0</v>
      </c>
      <c r="E526" s="12"/>
      <c r="F526" s="12">
        <v>0</v>
      </c>
      <c r="R526" s="51"/>
      <c r="S526" s="51"/>
      <c r="T526" s="51"/>
      <c r="U526" s="51"/>
    </row>
    <row r="527" spans="1:21" x14ac:dyDescent="0.25">
      <c r="A527" s="14"/>
      <c r="B527" s="8" t="s">
        <v>174</v>
      </c>
      <c r="C527" s="9">
        <f>+C528+C529</f>
        <v>461931.51799999998</v>
      </c>
      <c r="D527" s="9">
        <f>+D528+D529</f>
        <v>68785.539999999994</v>
      </c>
      <c r="E527" s="9"/>
      <c r="F527" s="9">
        <f>+F528+F529</f>
        <v>41574.81</v>
      </c>
      <c r="R527" s="51"/>
      <c r="S527" s="51"/>
      <c r="T527" s="51"/>
      <c r="U527" s="51"/>
    </row>
    <row r="528" spans="1:21" x14ac:dyDescent="0.25">
      <c r="A528" s="13"/>
      <c r="B528" s="11" t="s">
        <v>5</v>
      </c>
      <c r="C528" s="12">
        <v>461931.51799999998</v>
      </c>
      <c r="D528" s="12">
        <v>68785.539999999994</v>
      </c>
      <c r="E528" s="12"/>
      <c r="F528" s="12">
        <v>41574.81</v>
      </c>
      <c r="R528" s="51"/>
      <c r="S528" s="51"/>
      <c r="T528" s="51"/>
      <c r="U528" s="51"/>
    </row>
    <row r="529" spans="1:21" x14ac:dyDescent="0.25">
      <c r="A529" s="13"/>
      <c r="B529" s="11" t="s">
        <v>6</v>
      </c>
      <c r="C529" s="12">
        <v>0</v>
      </c>
      <c r="D529" s="12">
        <v>0</v>
      </c>
      <c r="E529" s="12"/>
      <c r="F529" s="12">
        <v>0</v>
      </c>
      <c r="R529" s="51"/>
      <c r="S529" s="51"/>
      <c r="T529" s="51"/>
      <c r="U529" s="51"/>
    </row>
    <row r="530" spans="1:21" x14ac:dyDescent="0.25">
      <c r="A530" s="14"/>
      <c r="B530" s="8" t="s">
        <v>175</v>
      </c>
      <c r="C530" s="9">
        <f>+C531+C532</f>
        <v>15943.018</v>
      </c>
      <c r="D530" s="9">
        <f>+D531+D532</f>
        <v>3966.2240000000002</v>
      </c>
      <c r="E530" s="9"/>
      <c r="F530" s="9">
        <f>+F531+F532</f>
        <v>3203.8510000000001</v>
      </c>
      <c r="R530" s="51"/>
      <c r="S530" s="51"/>
      <c r="T530" s="51"/>
      <c r="U530" s="51"/>
    </row>
    <row r="531" spans="1:21" x14ac:dyDescent="0.25">
      <c r="A531" s="13"/>
      <c r="B531" s="11" t="s">
        <v>5</v>
      </c>
      <c r="C531" s="12">
        <v>15943.018</v>
      </c>
      <c r="D531" s="12">
        <v>3966.2240000000002</v>
      </c>
      <c r="E531" s="12"/>
      <c r="F531" s="12">
        <v>3203.8510000000001</v>
      </c>
      <c r="R531" s="51"/>
      <c r="S531" s="51"/>
      <c r="T531" s="51"/>
      <c r="U531" s="51"/>
    </row>
    <row r="532" spans="1:21" x14ac:dyDescent="0.25">
      <c r="A532" s="13"/>
      <c r="B532" s="11" t="s">
        <v>6</v>
      </c>
      <c r="C532" s="12">
        <v>0</v>
      </c>
      <c r="D532" s="12">
        <v>0</v>
      </c>
      <c r="E532" s="12"/>
      <c r="F532" s="12">
        <v>0</v>
      </c>
      <c r="R532" s="51"/>
      <c r="S532" s="51"/>
      <c r="T532" s="51"/>
      <c r="U532" s="51"/>
    </row>
    <row r="533" spans="1:21" ht="25.5" x14ac:dyDescent="0.25">
      <c r="A533" s="14"/>
      <c r="B533" s="8" t="s">
        <v>176</v>
      </c>
      <c r="C533" s="9">
        <f>+C534+C535</f>
        <v>774.04</v>
      </c>
      <c r="D533" s="9">
        <f>+D534+D535</f>
        <v>213.88499999999999</v>
      </c>
      <c r="E533" s="9"/>
      <c r="F533" s="9">
        <f>+F534+F535</f>
        <v>0</v>
      </c>
      <c r="R533" s="51"/>
      <c r="S533" s="51"/>
      <c r="T533" s="51"/>
      <c r="U533" s="51"/>
    </row>
    <row r="534" spans="1:21" x14ac:dyDescent="0.25">
      <c r="A534" s="13"/>
      <c r="B534" s="11" t="s">
        <v>5</v>
      </c>
      <c r="C534" s="12">
        <v>774.04</v>
      </c>
      <c r="D534" s="12">
        <v>213.88499999999999</v>
      </c>
      <c r="E534" s="12"/>
      <c r="F534" s="12">
        <v>0</v>
      </c>
      <c r="R534" s="51"/>
      <c r="S534" s="51"/>
      <c r="T534" s="51"/>
      <c r="U534" s="51"/>
    </row>
    <row r="535" spans="1:21" x14ac:dyDescent="0.25">
      <c r="A535" s="13"/>
      <c r="B535" s="11" t="s">
        <v>6</v>
      </c>
      <c r="C535" s="12">
        <v>0</v>
      </c>
      <c r="D535" s="12">
        <v>0</v>
      </c>
      <c r="E535" s="12"/>
      <c r="F535" s="12">
        <v>0</v>
      </c>
      <c r="R535" s="51"/>
      <c r="S535" s="51"/>
      <c r="T535" s="51"/>
      <c r="U535" s="51"/>
    </row>
    <row r="536" spans="1:21" x14ac:dyDescent="0.25">
      <c r="A536" s="14"/>
      <c r="B536" s="8" t="s">
        <v>249</v>
      </c>
      <c r="C536" s="9">
        <f>+C537+C538</f>
        <v>4086.2978199999998</v>
      </c>
      <c r="D536" s="9">
        <f>+D537+D538</f>
        <v>29.170819999999999</v>
      </c>
      <c r="E536" s="9"/>
      <c r="F536" s="9">
        <f>+F537+F538</f>
        <v>0</v>
      </c>
      <c r="R536" s="51"/>
      <c r="S536" s="51"/>
      <c r="T536" s="51"/>
      <c r="U536" s="51"/>
    </row>
    <row r="537" spans="1:21" x14ac:dyDescent="0.25">
      <c r="A537" s="13"/>
      <c r="B537" s="11" t="s">
        <v>5</v>
      </c>
      <c r="C537" s="12">
        <v>4086.2978199999998</v>
      </c>
      <c r="D537" s="12">
        <v>29.170819999999999</v>
      </c>
      <c r="E537" s="12"/>
      <c r="F537" s="12">
        <v>0</v>
      </c>
      <c r="R537" s="51"/>
      <c r="S537" s="51"/>
      <c r="T537" s="51"/>
      <c r="U537" s="51"/>
    </row>
    <row r="538" spans="1:21" x14ac:dyDescent="0.25">
      <c r="A538" s="13"/>
      <c r="B538" s="11" t="s">
        <v>6</v>
      </c>
      <c r="C538" s="12">
        <v>0</v>
      </c>
      <c r="D538" s="12">
        <v>0</v>
      </c>
      <c r="E538" s="12"/>
      <c r="F538" s="12">
        <v>0</v>
      </c>
      <c r="R538" s="51"/>
      <c r="S538" s="51"/>
      <c r="T538" s="51"/>
      <c r="U538" s="51"/>
    </row>
    <row r="539" spans="1:21" x14ac:dyDescent="0.25">
      <c r="A539" s="15" t="s">
        <v>177</v>
      </c>
      <c r="B539" s="5"/>
      <c r="C539" s="6">
        <f>+C540+C543+C546+C549+C552+C555</f>
        <v>418925.68711</v>
      </c>
      <c r="D539" s="6">
        <f t="shared" ref="D539:F539" si="19">+D540+D543+D546+D549+D552+D555</f>
        <v>95737.842270000008</v>
      </c>
      <c r="E539" s="6"/>
      <c r="F539" s="6">
        <f t="shared" si="19"/>
        <v>80446.864200000011</v>
      </c>
      <c r="R539" s="51"/>
      <c r="S539" s="51"/>
      <c r="T539" s="51"/>
      <c r="U539" s="51"/>
    </row>
    <row r="540" spans="1:21" x14ac:dyDescent="0.25">
      <c r="A540" s="14"/>
      <c r="B540" s="8" t="s">
        <v>15</v>
      </c>
      <c r="C540" s="9">
        <f>+C541+C542</f>
        <v>51805.595110000002</v>
      </c>
      <c r="D540" s="9">
        <f>+D541+D542</f>
        <v>13522.60082</v>
      </c>
      <c r="E540" s="9"/>
      <c r="F540" s="9">
        <f>+F541+F542</f>
        <v>6521.6102000000019</v>
      </c>
      <c r="R540" s="51"/>
      <c r="S540" s="51"/>
      <c r="T540" s="51"/>
      <c r="U540" s="51"/>
    </row>
    <row r="541" spans="1:21" x14ac:dyDescent="0.25">
      <c r="A541" s="13"/>
      <c r="B541" s="11" t="s">
        <v>5</v>
      </c>
      <c r="C541" s="12">
        <v>51805.595110000002</v>
      </c>
      <c r="D541" s="12">
        <v>13522.60082</v>
      </c>
      <c r="E541" s="12"/>
      <c r="F541" s="12">
        <v>6521.6102000000019</v>
      </c>
      <c r="R541" s="51"/>
      <c r="S541" s="51"/>
      <c r="T541" s="51"/>
      <c r="U541" s="51"/>
    </row>
    <row r="542" spans="1:21" x14ac:dyDescent="0.25">
      <c r="A542" s="13"/>
      <c r="B542" s="11" t="s">
        <v>6</v>
      </c>
      <c r="C542" s="12">
        <v>0</v>
      </c>
      <c r="D542" s="12">
        <v>0</v>
      </c>
      <c r="E542" s="12"/>
      <c r="F542" s="12">
        <v>0</v>
      </c>
      <c r="R542" s="51"/>
      <c r="S542" s="51"/>
      <c r="T542" s="51"/>
      <c r="U542" s="51"/>
    </row>
    <row r="543" spans="1:21" x14ac:dyDescent="0.25">
      <c r="A543" s="14"/>
      <c r="B543" s="8" t="s">
        <v>178</v>
      </c>
      <c r="C543" s="9">
        <f>+C544+C545</f>
        <v>5024.7</v>
      </c>
      <c r="D543" s="9">
        <f>+D544+D545</f>
        <v>2361.00045</v>
      </c>
      <c r="E543" s="9"/>
      <c r="F543" s="9">
        <f>+F544+F545</f>
        <v>398.8</v>
      </c>
      <c r="R543" s="51"/>
      <c r="S543" s="51"/>
      <c r="T543" s="51"/>
      <c r="U543" s="51"/>
    </row>
    <row r="544" spans="1:21" x14ac:dyDescent="0.25">
      <c r="A544" s="13"/>
      <c r="B544" s="11" t="s">
        <v>5</v>
      </c>
      <c r="C544" s="12">
        <v>5024.7</v>
      </c>
      <c r="D544" s="12">
        <v>2361.00045</v>
      </c>
      <c r="E544" s="12"/>
      <c r="F544" s="12">
        <v>398.8</v>
      </c>
      <c r="R544" s="51"/>
      <c r="S544" s="51"/>
      <c r="T544" s="51"/>
      <c r="U544" s="51"/>
    </row>
    <row r="545" spans="1:21" x14ac:dyDescent="0.25">
      <c r="A545" s="13"/>
      <c r="B545" s="11" t="s">
        <v>6</v>
      </c>
      <c r="C545" s="12">
        <v>0</v>
      </c>
      <c r="D545" s="12">
        <v>0</v>
      </c>
      <c r="E545" s="12"/>
      <c r="F545" s="12">
        <v>0</v>
      </c>
      <c r="R545" s="51"/>
      <c r="S545" s="51"/>
      <c r="T545" s="51"/>
      <c r="U545" s="51"/>
    </row>
    <row r="546" spans="1:21" x14ac:dyDescent="0.25">
      <c r="A546" s="14"/>
      <c r="B546" s="8" t="s">
        <v>179</v>
      </c>
      <c r="C546" s="9">
        <f>+C547+C548</f>
        <v>2701.0920000000001</v>
      </c>
      <c r="D546" s="9">
        <f>+D547+D548</f>
        <v>1653.098</v>
      </c>
      <c r="E546" s="9"/>
      <c r="F546" s="9">
        <f>+F547+F548</f>
        <v>1001.263</v>
      </c>
      <c r="R546" s="51"/>
      <c r="S546" s="51"/>
      <c r="T546" s="51"/>
      <c r="U546" s="51"/>
    </row>
    <row r="547" spans="1:21" x14ac:dyDescent="0.25">
      <c r="A547" s="13"/>
      <c r="B547" s="11" t="s">
        <v>5</v>
      </c>
      <c r="C547" s="12">
        <v>2701.0920000000001</v>
      </c>
      <c r="D547" s="12">
        <v>1653.098</v>
      </c>
      <c r="E547" s="12"/>
      <c r="F547" s="12">
        <v>1001.263</v>
      </c>
      <c r="R547" s="51"/>
      <c r="S547" s="51"/>
      <c r="T547" s="51"/>
      <c r="U547" s="51"/>
    </row>
    <row r="548" spans="1:21" x14ac:dyDescent="0.25">
      <c r="A548" s="13"/>
      <c r="B548" s="11" t="s">
        <v>6</v>
      </c>
      <c r="C548" s="12">
        <v>0</v>
      </c>
      <c r="D548" s="12">
        <v>0</v>
      </c>
      <c r="E548" s="12"/>
      <c r="F548" s="12">
        <v>0</v>
      </c>
      <c r="R548" s="51"/>
      <c r="S548" s="51"/>
      <c r="T548" s="51"/>
      <c r="U548" s="51"/>
    </row>
    <row r="549" spans="1:21" x14ac:dyDescent="0.25">
      <c r="A549" s="14"/>
      <c r="B549" s="8" t="s">
        <v>180</v>
      </c>
      <c r="C549" s="9">
        <f>+C550+C551</f>
        <v>341941.5</v>
      </c>
      <c r="D549" s="9">
        <f>+D550+D551</f>
        <v>71015.100000000006</v>
      </c>
      <c r="E549" s="9"/>
      <c r="F549" s="9">
        <f>+F550+F551</f>
        <v>68049.600000000006</v>
      </c>
      <c r="R549" s="51"/>
      <c r="S549" s="51"/>
      <c r="T549" s="51"/>
      <c r="U549" s="51"/>
    </row>
    <row r="550" spans="1:21" x14ac:dyDescent="0.25">
      <c r="A550" s="13"/>
      <c r="B550" s="11" t="s">
        <v>5</v>
      </c>
      <c r="C550" s="12">
        <v>85911.7</v>
      </c>
      <c r="D550" s="12">
        <v>68036.800000000003</v>
      </c>
      <c r="E550" s="12"/>
      <c r="F550" s="12">
        <v>66877.8</v>
      </c>
      <c r="R550" s="51"/>
      <c r="S550" s="51"/>
      <c r="T550" s="51"/>
      <c r="U550" s="51"/>
    </row>
    <row r="551" spans="1:21" x14ac:dyDescent="0.25">
      <c r="A551" s="13"/>
      <c r="B551" s="11" t="s">
        <v>6</v>
      </c>
      <c r="C551" s="12">
        <v>256029.8</v>
      </c>
      <c r="D551" s="12">
        <v>2978.3</v>
      </c>
      <c r="E551" s="12"/>
      <c r="F551" s="12">
        <v>1171.8</v>
      </c>
      <c r="R551" s="51"/>
      <c r="S551" s="51"/>
      <c r="T551" s="51"/>
      <c r="U551" s="51"/>
    </row>
    <row r="552" spans="1:21" x14ac:dyDescent="0.25">
      <c r="A552" s="14"/>
      <c r="B552" s="8" t="s">
        <v>181</v>
      </c>
      <c r="C552" s="9">
        <f>+C553+C554</f>
        <v>9387.7999999999993</v>
      </c>
      <c r="D552" s="9">
        <f>+D553+D554</f>
        <v>2948.9430000000002</v>
      </c>
      <c r="E552" s="9"/>
      <c r="F552" s="9">
        <f>+F553+F554</f>
        <v>2723.7910000000002</v>
      </c>
      <c r="R552" s="51"/>
      <c r="S552" s="51"/>
      <c r="T552" s="51"/>
      <c r="U552" s="51"/>
    </row>
    <row r="553" spans="1:21" x14ac:dyDescent="0.25">
      <c r="A553" s="13"/>
      <c r="B553" s="11" t="s">
        <v>5</v>
      </c>
      <c r="C553" s="12">
        <v>9387.7999999999993</v>
      </c>
      <c r="D553" s="12">
        <v>2948.9430000000002</v>
      </c>
      <c r="E553" s="12"/>
      <c r="F553" s="12">
        <v>2723.7910000000002</v>
      </c>
      <c r="R553" s="51"/>
      <c r="S553" s="51"/>
      <c r="T553" s="51"/>
      <c r="U553" s="51"/>
    </row>
    <row r="554" spans="1:21" x14ac:dyDescent="0.25">
      <c r="A554" s="13"/>
      <c r="B554" s="11" t="s">
        <v>6</v>
      </c>
      <c r="C554" s="12">
        <v>0</v>
      </c>
      <c r="D554" s="12">
        <v>0</v>
      </c>
      <c r="E554" s="12"/>
      <c r="F554" s="12">
        <v>0</v>
      </c>
      <c r="R554" s="51"/>
      <c r="S554" s="51"/>
      <c r="T554" s="51"/>
      <c r="U554" s="51"/>
    </row>
    <row r="555" spans="1:21" x14ac:dyDescent="0.25">
      <c r="A555" s="14"/>
      <c r="B555" s="8" t="s">
        <v>182</v>
      </c>
      <c r="C555" s="9">
        <f>+C556+C557</f>
        <v>8065</v>
      </c>
      <c r="D555" s="9">
        <f>+D556+D557</f>
        <v>4237.1000000000004</v>
      </c>
      <c r="E555" s="9"/>
      <c r="F555" s="9">
        <f>+F556+F557</f>
        <v>1751.8</v>
      </c>
      <c r="R555" s="51"/>
      <c r="S555" s="51"/>
      <c r="T555" s="51"/>
      <c r="U555" s="51"/>
    </row>
    <row r="556" spans="1:21" x14ac:dyDescent="0.25">
      <c r="A556" s="13"/>
      <c r="B556" s="11" t="s">
        <v>5</v>
      </c>
      <c r="C556" s="12">
        <v>8065</v>
      </c>
      <c r="D556" s="12">
        <v>4237.1000000000004</v>
      </c>
      <c r="E556" s="12"/>
      <c r="F556" s="12">
        <v>1751.8</v>
      </c>
      <c r="R556" s="51"/>
      <c r="S556" s="51"/>
      <c r="T556" s="51"/>
      <c r="U556" s="51"/>
    </row>
    <row r="557" spans="1:21" x14ac:dyDescent="0.25">
      <c r="A557" s="35"/>
      <c r="B557" s="33" t="s">
        <v>6</v>
      </c>
      <c r="C557" s="34">
        <v>0</v>
      </c>
      <c r="D557" s="34">
        <v>0</v>
      </c>
      <c r="E557" s="34"/>
      <c r="F557" s="34">
        <v>0</v>
      </c>
      <c r="R557" s="51"/>
      <c r="S557" s="51"/>
      <c r="T557" s="51"/>
      <c r="U557" s="51"/>
    </row>
    <row r="558" spans="1:21" x14ac:dyDescent="0.25">
      <c r="A558" s="15" t="s">
        <v>183</v>
      </c>
      <c r="B558" s="5"/>
      <c r="C558" s="6">
        <f>+C559</f>
        <v>1068330.692</v>
      </c>
      <c r="D558" s="6">
        <f t="shared" ref="D558:F558" si="20">+D559</f>
        <v>251141.20699999999</v>
      </c>
      <c r="E558" s="6"/>
      <c r="F558" s="6">
        <f t="shared" si="20"/>
        <v>86794.020999999993</v>
      </c>
      <c r="R558" s="51"/>
      <c r="S558" s="51"/>
      <c r="T558" s="51"/>
      <c r="U558" s="51"/>
    </row>
    <row r="559" spans="1:21" x14ac:dyDescent="0.25">
      <c r="A559" s="14"/>
      <c r="B559" s="8" t="s">
        <v>15</v>
      </c>
      <c r="C559" s="9">
        <f>+C560+C561</f>
        <v>1068330.692</v>
      </c>
      <c r="D559" s="9">
        <f>+D560+D561</f>
        <v>251141.20699999999</v>
      </c>
      <c r="E559" s="9"/>
      <c r="F559" s="9">
        <f>+F560+F561</f>
        <v>86794.020999999993</v>
      </c>
      <c r="R559" s="51"/>
      <c r="S559" s="51"/>
      <c r="T559" s="51"/>
      <c r="U559" s="51"/>
    </row>
    <row r="560" spans="1:21" x14ac:dyDescent="0.25">
      <c r="A560" s="13"/>
      <c r="B560" s="11" t="s">
        <v>5</v>
      </c>
      <c r="C560" s="12">
        <v>1068330.692</v>
      </c>
      <c r="D560" s="12">
        <v>251141.20699999999</v>
      </c>
      <c r="E560" s="12"/>
      <c r="F560" s="12">
        <v>86794.020999999993</v>
      </c>
      <c r="R560" s="51"/>
      <c r="S560" s="51"/>
      <c r="T560" s="51"/>
      <c r="U560" s="51"/>
    </row>
    <row r="561" spans="1:21" x14ac:dyDescent="0.25">
      <c r="A561" s="13"/>
      <c r="B561" s="11" t="s">
        <v>6</v>
      </c>
      <c r="C561" s="12">
        <v>0</v>
      </c>
      <c r="D561" s="12">
        <v>0</v>
      </c>
      <c r="E561" s="12"/>
      <c r="F561" s="12">
        <v>0</v>
      </c>
      <c r="R561" s="51"/>
      <c r="S561" s="51"/>
      <c r="T561" s="51"/>
      <c r="U561" s="51"/>
    </row>
    <row r="562" spans="1:21" ht="30" customHeight="1" x14ac:dyDescent="0.25">
      <c r="A562" s="41" t="s">
        <v>184</v>
      </c>
      <c r="B562" s="41"/>
      <c r="C562" s="22">
        <f>+C563</f>
        <v>479387.54843999998</v>
      </c>
      <c r="D562" s="22">
        <f t="shared" ref="D562:F562" si="21">+D563</f>
        <v>134722.67409000001</v>
      </c>
      <c r="E562" s="22"/>
      <c r="F562" s="22">
        <f t="shared" si="21"/>
        <v>73159.10742</v>
      </c>
      <c r="R562" s="51"/>
      <c r="S562" s="51"/>
      <c r="T562" s="51"/>
      <c r="U562" s="51"/>
    </row>
    <row r="563" spans="1:21" x14ac:dyDescent="0.25">
      <c r="A563" s="14"/>
      <c r="B563" s="8" t="s">
        <v>15</v>
      </c>
      <c r="C563" s="9">
        <f>+C564+C565</f>
        <v>479387.54843999998</v>
      </c>
      <c r="D563" s="9">
        <f>+D564+D565</f>
        <v>134722.67409000001</v>
      </c>
      <c r="E563" s="9"/>
      <c r="F563" s="9">
        <f>+F564+F565</f>
        <v>73159.10742</v>
      </c>
      <c r="R563" s="51"/>
      <c r="S563" s="51"/>
      <c r="T563" s="51"/>
      <c r="U563" s="51"/>
    </row>
    <row r="564" spans="1:21" x14ac:dyDescent="0.25">
      <c r="A564" s="13"/>
      <c r="B564" s="11" t="s">
        <v>5</v>
      </c>
      <c r="C564" s="12">
        <v>479387.54843999998</v>
      </c>
      <c r="D564" s="12">
        <v>134722.67409000001</v>
      </c>
      <c r="E564" s="12"/>
      <c r="F564" s="12">
        <v>73159.10742</v>
      </c>
      <c r="R564" s="51"/>
      <c r="S564" s="51"/>
      <c r="T564" s="51"/>
      <c r="U564" s="51"/>
    </row>
    <row r="565" spans="1:21" x14ac:dyDescent="0.25">
      <c r="A565" s="13"/>
      <c r="B565" s="11" t="s">
        <v>6</v>
      </c>
      <c r="C565" s="12">
        <v>0</v>
      </c>
      <c r="D565" s="12">
        <v>0</v>
      </c>
      <c r="E565" s="12"/>
      <c r="F565" s="12">
        <v>0</v>
      </c>
      <c r="R565" s="51"/>
      <c r="S565" s="51"/>
      <c r="T565" s="51"/>
      <c r="U565" s="51"/>
    </row>
    <row r="566" spans="1:21" x14ac:dyDescent="0.25">
      <c r="A566" s="23" t="s">
        <v>185</v>
      </c>
      <c r="B566" s="24"/>
      <c r="C566" s="22">
        <f>+C567</f>
        <v>110697.9</v>
      </c>
      <c r="D566" s="22">
        <f t="shared" ref="D566:F566" si="22">+D567</f>
        <v>19980.64444</v>
      </c>
      <c r="E566" s="22"/>
      <c r="F566" s="22">
        <f t="shared" si="22"/>
        <v>13740.37457</v>
      </c>
      <c r="R566" s="51"/>
      <c r="S566" s="51"/>
      <c r="T566" s="51"/>
      <c r="U566" s="51"/>
    </row>
    <row r="567" spans="1:21" x14ac:dyDescent="0.25">
      <c r="A567" s="14"/>
      <c r="B567" s="8" t="s">
        <v>15</v>
      </c>
      <c r="C567" s="9">
        <f>+C568+C569</f>
        <v>110697.9</v>
      </c>
      <c r="D567" s="9">
        <f>+D568+D569</f>
        <v>19980.64444</v>
      </c>
      <c r="E567" s="9"/>
      <c r="F567" s="9">
        <f>+F568+F569</f>
        <v>13740.37457</v>
      </c>
      <c r="R567" s="51"/>
      <c r="S567" s="51"/>
      <c r="T567" s="51"/>
      <c r="U567" s="51"/>
    </row>
    <row r="568" spans="1:21" x14ac:dyDescent="0.25">
      <c r="A568" s="13"/>
      <c r="B568" s="11" t="s">
        <v>5</v>
      </c>
      <c r="C568" s="12">
        <v>110697.9</v>
      </c>
      <c r="D568" s="12">
        <v>19980.64444</v>
      </c>
      <c r="E568" s="12"/>
      <c r="F568" s="12">
        <v>13740.37457</v>
      </c>
      <c r="R568" s="51"/>
      <c r="S568" s="51"/>
      <c r="T568" s="51"/>
      <c r="U568" s="51"/>
    </row>
    <row r="569" spans="1:21" x14ac:dyDescent="0.25">
      <c r="A569" s="13"/>
      <c r="B569" s="11" t="s">
        <v>6</v>
      </c>
      <c r="C569" s="12">
        <v>0</v>
      </c>
      <c r="D569" s="12">
        <v>0</v>
      </c>
      <c r="E569" s="12"/>
      <c r="F569" s="12">
        <v>0</v>
      </c>
      <c r="R569" s="51"/>
      <c r="S569" s="51"/>
      <c r="T569" s="51"/>
      <c r="U569" s="51"/>
    </row>
    <row r="570" spans="1:21" x14ac:dyDescent="0.25">
      <c r="A570" s="15" t="s">
        <v>186</v>
      </c>
      <c r="B570" s="5"/>
      <c r="C570" s="6">
        <f>+C571</f>
        <v>51340.800000000003</v>
      </c>
      <c r="D570" s="6">
        <f t="shared" ref="D570:F570" si="23">+D571</f>
        <v>16850.03</v>
      </c>
      <c r="E570" s="6"/>
      <c r="F570" s="6">
        <f t="shared" si="23"/>
        <v>10575.419</v>
      </c>
      <c r="R570" s="51"/>
      <c r="S570" s="51"/>
      <c r="T570" s="51"/>
      <c r="U570" s="51"/>
    </row>
    <row r="571" spans="1:21" x14ac:dyDescent="0.25">
      <c r="A571" s="14"/>
      <c r="B571" s="8" t="s">
        <v>15</v>
      </c>
      <c r="C571" s="9">
        <f>+C572+C573</f>
        <v>51340.800000000003</v>
      </c>
      <c r="D571" s="9">
        <f>+D572+D573</f>
        <v>16850.03</v>
      </c>
      <c r="E571" s="9"/>
      <c r="F571" s="9">
        <f>+F572+F573</f>
        <v>10575.419</v>
      </c>
      <c r="R571" s="51"/>
      <c r="S571" s="51"/>
      <c r="T571" s="51"/>
      <c r="U571" s="51"/>
    </row>
    <row r="572" spans="1:21" x14ac:dyDescent="0.25">
      <c r="A572" s="13"/>
      <c r="B572" s="11" t="s">
        <v>5</v>
      </c>
      <c r="C572" s="12">
        <v>51340.800000000003</v>
      </c>
      <c r="D572" s="12">
        <v>16850.03</v>
      </c>
      <c r="E572" s="12"/>
      <c r="F572" s="12">
        <v>10575.419</v>
      </c>
      <c r="R572" s="51"/>
      <c r="S572" s="51"/>
      <c r="T572" s="51"/>
      <c r="U572" s="51"/>
    </row>
    <row r="573" spans="1:21" x14ac:dyDescent="0.25">
      <c r="A573" s="13"/>
      <c r="B573" s="11" t="s">
        <v>6</v>
      </c>
      <c r="C573" s="12">
        <v>0</v>
      </c>
      <c r="D573" s="12">
        <v>0</v>
      </c>
      <c r="E573" s="12"/>
      <c r="F573" s="12">
        <v>0</v>
      </c>
      <c r="R573" s="51"/>
      <c r="S573" s="51"/>
      <c r="T573" s="51"/>
      <c r="U573" s="51"/>
    </row>
    <row r="574" spans="1:21" x14ac:dyDescent="0.25">
      <c r="A574" s="15" t="s">
        <v>187</v>
      </c>
      <c r="B574" s="5"/>
      <c r="C574" s="6">
        <f>+C575</f>
        <v>88036.388489999998</v>
      </c>
      <c r="D574" s="6">
        <f t="shared" ref="D574:F574" si="24">+D575</f>
        <v>15401.480869999999</v>
      </c>
      <c r="E574" s="6"/>
      <c r="F574" s="6">
        <f t="shared" si="24"/>
        <v>6475.8910300000007</v>
      </c>
      <c r="R574" s="51"/>
      <c r="S574" s="51"/>
      <c r="T574" s="51"/>
      <c r="U574" s="51"/>
    </row>
    <row r="575" spans="1:21" x14ac:dyDescent="0.25">
      <c r="A575" s="14"/>
      <c r="B575" s="8" t="s">
        <v>15</v>
      </c>
      <c r="C575" s="9">
        <f>+C576+C577</f>
        <v>88036.388489999998</v>
      </c>
      <c r="D575" s="9">
        <f>+D576+D577</f>
        <v>15401.480869999999</v>
      </c>
      <c r="E575" s="9"/>
      <c r="F575" s="9">
        <f>+F576+F577</f>
        <v>6475.8910300000007</v>
      </c>
      <c r="R575" s="51"/>
      <c r="S575" s="51"/>
      <c r="T575" s="51"/>
      <c r="U575" s="51"/>
    </row>
    <row r="576" spans="1:21" x14ac:dyDescent="0.25">
      <c r="A576" s="13"/>
      <c r="B576" s="11" t="s">
        <v>5</v>
      </c>
      <c r="C576" s="12">
        <v>88036.388489999998</v>
      </c>
      <c r="D576" s="12">
        <v>15401.480869999999</v>
      </c>
      <c r="E576" s="12"/>
      <c r="F576" s="12">
        <v>6475.8910300000007</v>
      </c>
      <c r="R576" s="51"/>
      <c r="S576" s="51"/>
      <c r="T576" s="51"/>
      <c r="U576" s="51"/>
    </row>
    <row r="577" spans="1:21" x14ac:dyDescent="0.25">
      <c r="A577" s="13"/>
      <c r="B577" s="11" t="s">
        <v>6</v>
      </c>
      <c r="C577" s="12">
        <v>0</v>
      </c>
      <c r="D577" s="12">
        <v>0</v>
      </c>
      <c r="E577" s="12"/>
      <c r="F577" s="12">
        <v>0</v>
      </c>
      <c r="R577" s="51"/>
      <c r="S577" s="51"/>
      <c r="T577" s="51"/>
      <c r="U577" s="51"/>
    </row>
    <row r="578" spans="1:21" x14ac:dyDescent="0.25">
      <c r="A578" s="23" t="s">
        <v>244</v>
      </c>
      <c r="B578" s="24"/>
      <c r="C578" s="22">
        <f>+C579</f>
        <v>9925.1749999999993</v>
      </c>
      <c r="D578" s="22">
        <f t="shared" ref="D578:F578" si="25">+D579</f>
        <v>3995.5250000000001</v>
      </c>
      <c r="E578" s="22"/>
      <c r="F578" s="22">
        <f t="shared" si="25"/>
        <v>2640.73</v>
      </c>
      <c r="R578" s="51"/>
      <c r="S578" s="51"/>
      <c r="T578" s="51"/>
      <c r="U578" s="51"/>
    </row>
    <row r="579" spans="1:21" x14ac:dyDescent="0.25">
      <c r="A579" s="14"/>
      <c r="B579" s="8" t="s">
        <v>15</v>
      </c>
      <c r="C579" s="9">
        <f>+C580+C581</f>
        <v>9925.1749999999993</v>
      </c>
      <c r="D579" s="9">
        <f>+D580+D581</f>
        <v>3995.5250000000001</v>
      </c>
      <c r="E579" s="9"/>
      <c r="F579" s="9">
        <f>+F580+F581</f>
        <v>2640.73</v>
      </c>
      <c r="R579" s="51"/>
      <c r="S579" s="51"/>
      <c r="T579" s="51"/>
      <c r="U579" s="51"/>
    </row>
    <row r="580" spans="1:21" x14ac:dyDescent="0.25">
      <c r="A580" s="13"/>
      <c r="B580" s="11" t="s">
        <v>5</v>
      </c>
      <c r="C580" s="12">
        <v>9925.1749999999993</v>
      </c>
      <c r="D580" s="12">
        <v>3995.5250000000001</v>
      </c>
      <c r="E580" s="12"/>
      <c r="F580" s="12">
        <v>2640.73</v>
      </c>
      <c r="R580" s="51"/>
      <c r="S580" s="51"/>
      <c r="T580" s="51"/>
      <c r="U580" s="51"/>
    </row>
    <row r="581" spans="1:21" x14ac:dyDescent="0.25">
      <c r="A581" s="13"/>
      <c r="B581" s="11" t="s">
        <v>6</v>
      </c>
      <c r="C581" s="12">
        <v>0</v>
      </c>
      <c r="D581" s="12">
        <v>0</v>
      </c>
      <c r="E581" s="12"/>
      <c r="F581" s="12">
        <v>0</v>
      </c>
      <c r="R581" s="51"/>
      <c r="S581" s="51"/>
      <c r="T581" s="51"/>
      <c r="U581" s="51"/>
    </row>
    <row r="582" spans="1:21" x14ac:dyDescent="0.25">
      <c r="A582" s="23" t="s">
        <v>188</v>
      </c>
      <c r="B582" s="24"/>
      <c r="C582" s="22">
        <f>+C583</f>
        <v>9184</v>
      </c>
      <c r="D582" s="22">
        <f t="shared" ref="D582:F582" si="26">+D583</f>
        <v>6320.5811449999992</v>
      </c>
      <c r="E582" s="22"/>
      <c r="F582" s="22">
        <f t="shared" si="26"/>
        <v>1764.7527324999996</v>
      </c>
      <c r="R582" s="51"/>
      <c r="S582" s="51"/>
      <c r="T582" s="51"/>
      <c r="U582" s="51"/>
    </row>
    <row r="583" spans="1:21" x14ac:dyDescent="0.25">
      <c r="A583" s="14"/>
      <c r="B583" s="8" t="s">
        <v>15</v>
      </c>
      <c r="C583" s="9">
        <f>+C584+C585</f>
        <v>9184</v>
      </c>
      <c r="D583" s="9">
        <f>+D584+D585</f>
        <v>6320.5811449999992</v>
      </c>
      <c r="E583" s="9"/>
      <c r="F583" s="9">
        <f>+F584+F585</f>
        <v>1764.7527324999996</v>
      </c>
      <c r="R583" s="51"/>
      <c r="S583" s="51"/>
      <c r="T583" s="51"/>
      <c r="U583" s="51"/>
    </row>
    <row r="584" spans="1:21" x14ac:dyDescent="0.25">
      <c r="A584" s="13"/>
      <c r="B584" s="11" t="s">
        <v>5</v>
      </c>
      <c r="C584" s="12">
        <v>9184</v>
      </c>
      <c r="D584" s="12">
        <v>6320.5811449999992</v>
      </c>
      <c r="E584" s="12"/>
      <c r="F584" s="12">
        <v>1764.7527324999996</v>
      </c>
      <c r="R584" s="51"/>
      <c r="S584" s="51"/>
      <c r="T584" s="51"/>
      <c r="U584" s="51"/>
    </row>
    <row r="585" spans="1:21" x14ac:dyDescent="0.25">
      <c r="A585" s="13"/>
      <c r="B585" s="11" t="s">
        <v>6</v>
      </c>
      <c r="C585" s="12">
        <v>0</v>
      </c>
      <c r="D585" s="12">
        <v>0</v>
      </c>
      <c r="E585" s="12"/>
      <c r="F585" s="12">
        <v>0</v>
      </c>
      <c r="R585" s="51"/>
      <c r="S585" s="51"/>
      <c r="T585" s="51"/>
      <c r="U585" s="51"/>
    </row>
    <row r="586" spans="1:21" x14ac:dyDescent="0.25">
      <c r="A586" s="15" t="s">
        <v>189</v>
      </c>
      <c r="B586" s="5"/>
      <c r="C586" s="6">
        <f>+C587+C590+C593+C596+C599+C602+C605+C608+C611+C614+C617+C620+C623+C626+C629+C632+C635+C641+C644+C647+C650+C653+C656+C662+C659+C638</f>
        <v>543160.94965088775</v>
      </c>
      <c r="D586" s="6">
        <f t="shared" ref="D586:F586" si="27">+D587+D590+D593+D596+D599+D602+D605+D608+D611+D614+D617+D620+D623+D626+D629+D632+D635+D641+D644+D647+D650+D653+D656+D662+D659+D638</f>
        <v>196627.72169320652</v>
      </c>
      <c r="E586" s="6"/>
      <c r="F586" s="6">
        <f t="shared" si="27"/>
        <v>138431.77113629191</v>
      </c>
      <c r="R586" s="51"/>
      <c r="S586" s="51"/>
      <c r="T586" s="51"/>
      <c r="U586" s="51"/>
    </row>
    <row r="587" spans="1:21" x14ac:dyDescent="0.25">
      <c r="A587" s="14"/>
      <c r="B587" s="8" t="s">
        <v>190</v>
      </c>
      <c r="C587" s="9">
        <f>+C588+C589</f>
        <v>1240.5110300000001</v>
      </c>
      <c r="D587" s="9">
        <f>+D588+D589</f>
        <v>414.49590999999998</v>
      </c>
      <c r="E587" s="9"/>
      <c r="F587" s="9">
        <f>+F588+F589</f>
        <v>163.67607000000001</v>
      </c>
      <c r="R587" s="51"/>
      <c r="S587" s="51"/>
      <c r="T587" s="51"/>
      <c r="U587" s="51"/>
    </row>
    <row r="588" spans="1:21" x14ac:dyDescent="0.25">
      <c r="A588" s="13"/>
      <c r="B588" s="11" t="s">
        <v>5</v>
      </c>
      <c r="C588" s="12">
        <v>1240.5110300000001</v>
      </c>
      <c r="D588" s="12">
        <v>414.49590999999998</v>
      </c>
      <c r="E588" s="12"/>
      <c r="F588" s="12">
        <v>163.67607000000001</v>
      </c>
      <c r="R588" s="51"/>
      <c r="S588" s="51"/>
      <c r="T588" s="51"/>
      <c r="U588" s="51"/>
    </row>
    <row r="589" spans="1:21" x14ac:dyDescent="0.25">
      <c r="A589" s="13"/>
      <c r="B589" s="11" t="s">
        <v>6</v>
      </c>
      <c r="C589" s="12">
        <v>0</v>
      </c>
      <c r="D589" s="12">
        <v>0</v>
      </c>
      <c r="E589" s="12"/>
      <c r="F589" s="12">
        <v>0</v>
      </c>
      <c r="R589" s="51"/>
      <c r="S589" s="51"/>
      <c r="T589" s="51"/>
      <c r="U589" s="51"/>
    </row>
    <row r="590" spans="1:21" ht="25.5" x14ac:dyDescent="0.25">
      <c r="A590" s="14"/>
      <c r="B590" s="8" t="s">
        <v>191</v>
      </c>
      <c r="C590" s="9">
        <f>+C591+C592</f>
        <v>7731.5457100000003</v>
      </c>
      <c r="D590" s="9">
        <f>+D591+D592</f>
        <v>3232.1449400000006</v>
      </c>
      <c r="E590" s="9"/>
      <c r="F590" s="9">
        <f>+F591+F592</f>
        <v>964.49728000000005</v>
      </c>
      <c r="R590" s="51"/>
      <c r="S590" s="51"/>
      <c r="T590" s="51"/>
      <c r="U590" s="51"/>
    </row>
    <row r="591" spans="1:21" x14ac:dyDescent="0.25">
      <c r="A591" s="13"/>
      <c r="B591" s="11" t="s">
        <v>5</v>
      </c>
      <c r="C591" s="12">
        <v>7731.5457100000003</v>
      </c>
      <c r="D591" s="12">
        <v>3232.1449400000006</v>
      </c>
      <c r="E591" s="12"/>
      <c r="F591" s="12">
        <v>964.49728000000005</v>
      </c>
      <c r="R591" s="51"/>
      <c r="S591" s="51"/>
      <c r="T591" s="51"/>
      <c r="U591" s="51"/>
    </row>
    <row r="592" spans="1:21" x14ac:dyDescent="0.25">
      <c r="A592" s="13"/>
      <c r="B592" s="11" t="s">
        <v>6</v>
      </c>
      <c r="C592" s="12">
        <v>0</v>
      </c>
      <c r="D592" s="12">
        <v>0</v>
      </c>
      <c r="E592" s="12"/>
      <c r="F592" s="12">
        <v>0</v>
      </c>
      <c r="R592" s="51"/>
      <c r="S592" s="51"/>
      <c r="T592" s="51"/>
      <c r="U592" s="51"/>
    </row>
    <row r="593" spans="1:21" x14ac:dyDescent="0.25">
      <c r="A593" s="14"/>
      <c r="B593" s="8" t="s">
        <v>192</v>
      </c>
      <c r="C593" s="9">
        <f>+C594+C595</f>
        <v>60057.714</v>
      </c>
      <c r="D593" s="9">
        <f>+D594+D595</f>
        <v>19255.161499999998</v>
      </c>
      <c r="E593" s="9"/>
      <c r="F593" s="9">
        <f>+F594+F595</f>
        <v>7721.3636299999998</v>
      </c>
      <c r="R593" s="51"/>
      <c r="S593" s="51"/>
      <c r="T593" s="51"/>
      <c r="U593" s="51"/>
    </row>
    <row r="594" spans="1:21" x14ac:dyDescent="0.25">
      <c r="A594" s="13"/>
      <c r="B594" s="11" t="s">
        <v>5</v>
      </c>
      <c r="C594" s="12">
        <v>60057.714</v>
      </c>
      <c r="D594" s="12">
        <v>19255.161499999998</v>
      </c>
      <c r="E594" s="12"/>
      <c r="F594" s="12">
        <v>7721.3636299999998</v>
      </c>
      <c r="G594" s="39"/>
      <c r="R594" s="51"/>
      <c r="S594" s="51"/>
      <c r="T594" s="51"/>
      <c r="U594" s="51"/>
    </row>
    <row r="595" spans="1:21" x14ac:dyDescent="0.25">
      <c r="A595" s="13"/>
      <c r="B595" s="11" t="s">
        <v>6</v>
      </c>
      <c r="C595" s="12">
        <v>0</v>
      </c>
      <c r="D595" s="12">
        <v>0</v>
      </c>
      <c r="E595" s="12"/>
      <c r="F595" s="12">
        <v>0</v>
      </c>
      <c r="G595" s="39"/>
      <c r="R595" s="51"/>
      <c r="S595" s="51"/>
      <c r="T595" s="51"/>
      <c r="U595" s="51"/>
    </row>
    <row r="596" spans="1:21" x14ac:dyDescent="0.25">
      <c r="A596" s="14"/>
      <c r="B596" s="8" t="s">
        <v>193</v>
      </c>
      <c r="C596" s="9">
        <f>+C597+C598</f>
        <v>318.52</v>
      </c>
      <c r="D596" s="9">
        <f>+D597+D598</f>
        <v>126.16</v>
      </c>
      <c r="E596" s="9"/>
      <c r="F596" s="9">
        <f>+F597+F598</f>
        <v>126.16</v>
      </c>
      <c r="G596" s="39"/>
      <c r="R596" s="51"/>
      <c r="S596" s="51"/>
      <c r="T596" s="51"/>
      <c r="U596" s="51"/>
    </row>
    <row r="597" spans="1:21" x14ac:dyDescent="0.25">
      <c r="A597" s="13"/>
      <c r="B597" s="11" t="s">
        <v>5</v>
      </c>
      <c r="C597" s="12">
        <v>318.52</v>
      </c>
      <c r="D597" s="12">
        <v>126.16</v>
      </c>
      <c r="E597" s="12"/>
      <c r="F597" s="12">
        <v>126.16</v>
      </c>
      <c r="G597" s="39"/>
      <c r="R597" s="51"/>
      <c r="S597" s="51"/>
      <c r="T597" s="51"/>
      <c r="U597" s="51"/>
    </row>
    <row r="598" spans="1:21" x14ac:dyDescent="0.25">
      <c r="A598" s="13"/>
      <c r="B598" s="11" t="s">
        <v>6</v>
      </c>
      <c r="C598" s="12">
        <v>0</v>
      </c>
      <c r="D598" s="12">
        <v>0</v>
      </c>
      <c r="E598" s="12"/>
      <c r="F598" s="12">
        <v>0</v>
      </c>
      <c r="G598" s="39"/>
      <c r="R598" s="51"/>
      <c r="S598" s="51"/>
      <c r="T598" s="51"/>
      <c r="U598" s="51"/>
    </row>
    <row r="599" spans="1:21" x14ac:dyDescent="0.25">
      <c r="A599" s="14"/>
      <c r="B599" s="8" t="s">
        <v>194</v>
      </c>
      <c r="C599" s="9">
        <f>+C600+C601</f>
        <v>9185.0768599999992</v>
      </c>
      <c r="D599" s="9">
        <f>+D600+D601</f>
        <v>2181.9661700000001</v>
      </c>
      <c r="E599" s="9"/>
      <c r="F599" s="9">
        <f>+F600+F601</f>
        <v>1255.95263</v>
      </c>
      <c r="G599" s="39"/>
      <c r="R599" s="51"/>
      <c r="S599" s="51"/>
      <c r="T599" s="51"/>
      <c r="U599" s="51"/>
    </row>
    <row r="600" spans="1:21" x14ac:dyDescent="0.25">
      <c r="A600" s="13"/>
      <c r="B600" s="11" t="s">
        <v>5</v>
      </c>
      <c r="C600" s="12">
        <v>9185.0768599999992</v>
      </c>
      <c r="D600" s="12">
        <v>2181.9661700000001</v>
      </c>
      <c r="E600" s="12"/>
      <c r="F600" s="12">
        <v>1255.95263</v>
      </c>
      <c r="G600" s="39"/>
      <c r="R600" s="51"/>
      <c r="S600" s="51"/>
      <c r="T600" s="51"/>
      <c r="U600" s="51"/>
    </row>
    <row r="601" spans="1:21" x14ac:dyDescent="0.25">
      <c r="A601" s="13"/>
      <c r="B601" s="11" t="s">
        <v>6</v>
      </c>
      <c r="C601" s="12">
        <v>0</v>
      </c>
      <c r="D601" s="12">
        <v>0</v>
      </c>
      <c r="E601" s="12"/>
      <c r="F601" s="12">
        <v>0</v>
      </c>
      <c r="G601" s="39"/>
      <c r="R601" s="51"/>
      <c r="S601" s="51"/>
      <c r="T601" s="51"/>
      <c r="U601" s="51"/>
    </row>
    <row r="602" spans="1:21" x14ac:dyDescent="0.25">
      <c r="A602" s="14"/>
      <c r="B602" s="8" t="s">
        <v>195</v>
      </c>
      <c r="C602" s="9">
        <f>+C603+C604</f>
        <v>31677.397690000002</v>
      </c>
      <c r="D602" s="9">
        <f>+D603+D604</f>
        <v>6679.7673600000007</v>
      </c>
      <c r="E602" s="9"/>
      <c r="F602" s="9">
        <f>+F603+F604</f>
        <v>6679.7673600000007</v>
      </c>
      <c r="G602" s="39"/>
      <c r="R602" s="51"/>
      <c r="S602" s="51"/>
      <c r="T602" s="51"/>
      <c r="U602" s="51"/>
    </row>
    <row r="603" spans="1:21" x14ac:dyDescent="0.25">
      <c r="A603" s="13"/>
      <c r="B603" s="11" t="s">
        <v>5</v>
      </c>
      <c r="C603" s="12">
        <v>31677.397690000002</v>
      </c>
      <c r="D603" s="12">
        <v>6679.7673600000007</v>
      </c>
      <c r="E603" s="12"/>
      <c r="F603" s="12">
        <v>6679.7673600000007</v>
      </c>
      <c r="G603" s="39"/>
      <c r="R603" s="51"/>
      <c r="S603" s="51"/>
      <c r="T603" s="51"/>
      <c r="U603" s="51"/>
    </row>
    <row r="604" spans="1:21" x14ac:dyDescent="0.25">
      <c r="A604" s="13"/>
      <c r="B604" s="11" t="s">
        <v>6</v>
      </c>
      <c r="C604" s="12">
        <v>0</v>
      </c>
      <c r="D604" s="12">
        <v>0</v>
      </c>
      <c r="E604" s="12"/>
      <c r="F604" s="12">
        <v>0</v>
      </c>
      <c r="G604" s="39"/>
      <c r="R604" s="51"/>
      <c r="S604" s="51"/>
      <c r="T604" s="51"/>
      <c r="U604" s="51"/>
    </row>
    <row r="605" spans="1:21" x14ac:dyDescent="0.25">
      <c r="A605" s="14"/>
      <c r="B605" s="8" t="s">
        <v>196</v>
      </c>
      <c r="C605" s="9">
        <f>+C606+C607</f>
        <v>56.646000000000001</v>
      </c>
      <c r="D605" s="9">
        <f>+D606+D607</f>
        <v>6.2939999999999996</v>
      </c>
      <c r="E605" s="9"/>
      <c r="F605" s="9">
        <f>+F606+F607</f>
        <v>6.2939999999999996</v>
      </c>
      <c r="G605" s="39"/>
      <c r="R605" s="51"/>
      <c r="S605" s="51"/>
      <c r="T605" s="51"/>
      <c r="U605" s="51"/>
    </row>
    <row r="606" spans="1:21" x14ac:dyDescent="0.25">
      <c r="A606" s="35"/>
      <c r="B606" s="33" t="s">
        <v>5</v>
      </c>
      <c r="C606" s="34">
        <v>56.646000000000001</v>
      </c>
      <c r="D606" s="34">
        <v>6.2939999999999996</v>
      </c>
      <c r="E606" s="34"/>
      <c r="F606" s="34">
        <v>6.2939999999999996</v>
      </c>
      <c r="G606" s="39"/>
      <c r="R606" s="51"/>
      <c r="S606" s="51"/>
      <c r="T606" s="51"/>
      <c r="U606" s="51"/>
    </row>
    <row r="607" spans="1:21" x14ac:dyDescent="0.25">
      <c r="A607" s="13"/>
      <c r="B607" s="11" t="s">
        <v>6</v>
      </c>
      <c r="C607" s="12">
        <v>0</v>
      </c>
      <c r="D607" s="12">
        <v>0</v>
      </c>
      <c r="E607" s="12"/>
      <c r="F607" s="12">
        <v>0</v>
      </c>
      <c r="G607" s="39"/>
      <c r="R607" s="51"/>
      <c r="S607" s="51"/>
      <c r="T607" s="51"/>
      <c r="U607" s="51"/>
    </row>
    <row r="608" spans="1:21" ht="25.5" x14ac:dyDescent="0.25">
      <c r="A608" s="14"/>
      <c r="B608" s="8" t="s">
        <v>197</v>
      </c>
      <c r="C608" s="9">
        <f>+C609+C610</f>
        <v>1127.5867000000001</v>
      </c>
      <c r="D608" s="9">
        <f>+D609+D610</f>
        <v>966.59877000000006</v>
      </c>
      <c r="E608" s="9"/>
      <c r="F608" s="9">
        <f>+F609+F610</f>
        <v>945.39893999999993</v>
      </c>
      <c r="G608" s="39"/>
      <c r="R608" s="51"/>
      <c r="S608" s="51"/>
      <c r="T608" s="51"/>
      <c r="U608" s="51"/>
    </row>
    <row r="609" spans="1:21" x14ac:dyDescent="0.25">
      <c r="A609" s="13"/>
      <c r="B609" s="11" t="s">
        <v>5</v>
      </c>
      <c r="C609" s="12">
        <v>1127.5867000000001</v>
      </c>
      <c r="D609" s="12">
        <v>966.59877000000006</v>
      </c>
      <c r="E609" s="12"/>
      <c r="F609" s="12">
        <v>945.39893999999993</v>
      </c>
      <c r="G609" s="39"/>
      <c r="R609" s="51"/>
      <c r="S609" s="51"/>
      <c r="T609" s="51"/>
      <c r="U609" s="51"/>
    </row>
    <row r="610" spans="1:21" x14ac:dyDescent="0.25">
      <c r="A610" s="13"/>
      <c r="B610" s="11" t="s">
        <v>6</v>
      </c>
      <c r="C610" s="12">
        <v>0</v>
      </c>
      <c r="D610" s="12">
        <v>0</v>
      </c>
      <c r="E610" s="12"/>
      <c r="F610" s="12">
        <v>0</v>
      </c>
      <c r="G610" s="39"/>
      <c r="R610" s="51"/>
      <c r="S610" s="51"/>
      <c r="T610" s="51"/>
      <c r="U610" s="51"/>
    </row>
    <row r="611" spans="1:21" ht="25.5" x14ac:dyDescent="0.25">
      <c r="A611" s="14"/>
      <c r="B611" s="8" t="s">
        <v>198</v>
      </c>
      <c r="C611" s="9">
        <f>+C612+C613</f>
        <v>466.06036999999998</v>
      </c>
      <c r="D611" s="9">
        <f>+D612+D613</f>
        <v>137.22944000000001</v>
      </c>
      <c r="E611" s="9"/>
      <c r="F611" s="9">
        <f>+F612+F613</f>
        <v>105.29586</v>
      </c>
      <c r="G611" s="39"/>
      <c r="R611" s="51"/>
      <c r="S611" s="51"/>
      <c r="T611" s="51"/>
      <c r="U611" s="51"/>
    </row>
    <row r="612" spans="1:21" x14ac:dyDescent="0.25">
      <c r="A612" s="13"/>
      <c r="B612" s="11" t="s">
        <v>5</v>
      </c>
      <c r="C612" s="12">
        <v>466.06036999999998</v>
      </c>
      <c r="D612" s="12">
        <v>137.22944000000001</v>
      </c>
      <c r="E612" s="12"/>
      <c r="F612" s="12">
        <v>105.29586</v>
      </c>
      <c r="G612" s="39"/>
      <c r="R612" s="51"/>
      <c r="S612" s="51"/>
      <c r="T612" s="51"/>
      <c r="U612" s="51"/>
    </row>
    <row r="613" spans="1:21" x14ac:dyDescent="0.25">
      <c r="A613" s="13"/>
      <c r="B613" s="11" t="s">
        <v>6</v>
      </c>
      <c r="C613" s="12">
        <v>0</v>
      </c>
      <c r="D613" s="12">
        <v>0</v>
      </c>
      <c r="E613" s="12"/>
      <c r="F613" s="12">
        <v>0</v>
      </c>
      <c r="G613" s="39"/>
      <c r="R613" s="51"/>
      <c r="S613" s="51"/>
      <c r="T613" s="51"/>
      <c r="U613" s="51"/>
    </row>
    <row r="614" spans="1:21" x14ac:dyDescent="0.25">
      <c r="A614" s="14"/>
      <c r="B614" s="8" t="s">
        <v>199</v>
      </c>
      <c r="C614" s="9">
        <f>+C615+C616</f>
        <v>3190.0919899999999</v>
      </c>
      <c r="D614" s="9">
        <f>+D615+D616</f>
        <v>1242.084255</v>
      </c>
      <c r="E614" s="9"/>
      <c r="F614" s="9">
        <f>+F615+F616</f>
        <v>1242.084255</v>
      </c>
      <c r="G614" s="39"/>
      <c r="R614" s="51"/>
      <c r="S614" s="51"/>
      <c r="T614" s="51"/>
      <c r="U614" s="51"/>
    </row>
    <row r="615" spans="1:21" x14ac:dyDescent="0.25">
      <c r="A615" s="13"/>
      <c r="B615" s="11" t="s">
        <v>5</v>
      </c>
      <c r="C615" s="12">
        <v>3190.0919899999999</v>
      </c>
      <c r="D615" s="12">
        <v>1242.084255</v>
      </c>
      <c r="E615" s="12"/>
      <c r="F615" s="12">
        <v>1242.084255</v>
      </c>
      <c r="G615" s="39"/>
      <c r="R615" s="51"/>
      <c r="S615" s="51"/>
      <c r="T615" s="51"/>
      <c r="U615" s="51"/>
    </row>
    <row r="616" spans="1:21" x14ac:dyDescent="0.25">
      <c r="A616" s="13"/>
      <c r="B616" s="11" t="s">
        <v>6</v>
      </c>
      <c r="C616" s="12">
        <v>0</v>
      </c>
      <c r="D616" s="12">
        <v>0</v>
      </c>
      <c r="E616" s="12"/>
      <c r="F616" s="12">
        <v>0</v>
      </c>
      <c r="G616" s="39"/>
      <c r="R616" s="51"/>
      <c r="S616" s="51"/>
      <c r="T616" s="51"/>
      <c r="U616" s="51"/>
    </row>
    <row r="617" spans="1:21" ht="25.5" x14ac:dyDescent="0.25">
      <c r="A617" s="14"/>
      <c r="B617" s="8" t="s">
        <v>200</v>
      </c>
      <c r="C617" s="9">
        <f>+C618+C619</f>
        <v>1936.665</v>
      </c>
      <c r="D617" s="9">
        <f>+D618+D619</f>
        <v>293</v>
      </c>
      <c r="E617" s="9"/>
      <c r="F617" s="9">
        <f>+F618+F619</f>
        <v>260.83839999999998</v>
      </c>
      <c r="G617" s="39"/>
      <c r="R617" s="51"/>
      <c r="S617" s="51"/>
      <c r="T617" s="51"/>
      <c r="U617" s="51"/>
    </row>
    <row r="618" spans="1:21" x14ac:dyDescent="0.25">
      <c r="A618" s="13"/>
      <c r="B618" s="11" t="s">
        <v>5</v>
      </c>
      <c r="C618" s="12">
        <v>1936.665</v>
      </c>
      <c r="D618" s="12">
        <v>293</v>
      </c>
      <c r="E618" s="12"/>
      <c r="F618" s="12">
        <v>260.83839999999998</v>
      </c>
      <c r="G618" s="39"/>
      <c r="R618" s="51"/>
      <c r="S618" s="51"/>
      <c r="T618" s="51"/>
      <c r="U618" s="51"/>
    </row>
    <row r="619" spans="1:21" x14ac:dyDescent="0.25">
      <c r="A619" s="13"/>
      <c r="B619" s="11" t="s">
        <v>6</v>
      </c>
      <c r="C619" s="12">
        <v>0</v>
      </c>
      <c r="D619" s="12">
        <v>0</v>
      </c>
      <c r="E619" s="12"/>
      <c r="F619" s="12">
        <v>0</v>
      </c>
      <c r="G619" s="39"/>
      <c r="R619" s="51"/>
      <c r="S619" s="51"/>
      <c r="T619" s="51"/>
      <c r="U619" s="51"/>
    </row>
    <row r="620" spans="1:21" ht="25.5" x14ac:dyDescent="0.25">
      <c r="A620" s="14"/>
      <c r="B620" s="8" t="s">
        <v>201</v>
      </c>
      <c r="C620" s="9">
        <f>+C621+C622</f>
        <v>180.91128</v>
      </c>
      <c r="D620" s="9">
        <f>+D621+D622</f>
        <v>72.364509999999996</v>
      </c>
      <c r="E620" s="9"/>
      <c r="F620" s="9">
        <f>+F621+F622</f>
        <v>72.364509999999996</v>
      </c>
      <c r="R620" s="51"/>
      <c r="S620" s="51"/>
      <c r="T620" s="51"/>
      <c r="U620" s="51"/>
    </row>
    <row r="621" spans="1:21" x14ac:dyDescent="0.25">
      <c r="A621" s="13"/>
      <c r="B621" s="11" t="s">
        <v>5</v>
      </c>
      <c r="C621" s="12">
        <v>180.91128</v>
      </c>
      <c r="D621" s="12">
        <v>72.364509999999996</v>
      </c>
      <c r="E621" s="12"/>
      <c r="F621" s="12">
        <v>72.364509999999996</v>
      </c>
      <c r="R621" s="51"/>
      <c r="S621" s="51"/>
      <c r="T621" s="51"/>
      <c r="U621" s="51"/>
    </row>
    <row r="622" spans="1:21" x14ac:dyDescent="0.25">
      <c r="A622" s="13"/>
      <c r="B622" s="11" t="s">
        <v>6</v>
      </c>
      <c r="C622" s="12">
        <v>0</v>
      </c>
      <c r="D622" s="12">
        <v>0</v>
      </c>
      <c r="E622" s="12"/>
      <c r="F622" s="12">
        <v>0</v>
      </c>
      <c r="R622" s="51"/>
      <c r="S622" s="51"/>
      <c r="T622" s="51"/>
      <c r="U622" s="51"/>
    </row>
    <row r="623" spans="1:21" x14ac:dyDescent="0.25">
      <c r="A623" s="14"/>
      <c r="B623" s="8" t="s">
        <v>202</v>
      </c>
      <c r="C623" s="9">
        <f>+C624+C625</f>
        <v>20838.707999999999</v>
      </c>
      <c r="D623" s="9">
        <f>+D624+D625</f>
        <v>5447.2737999999999</v>
      </c>
      <c r="E623" s="9"/>
      <c r="F623" s="9">
        <f>+F624+F625</f>
        <v>2792.0947000000001</v>
      </c>
      <c r="R623" s="51"/>
      <c r="S623" s="51"/>
      <c r="T623" s="51"/>
      <c r="U623" s="51"/>
    </row>
    <row r="624" spans="1:21" x14ac:dyDescent="0.25">
      <c r="A624" s="13"/>
      <c r="B624" s="11" t="s">
        <v>5</v>
      </c>
      <c r="C624" s="12">
        <v>20838.707999999999</v>
      </c>
      <c r="D624" s="12">
        <v>5447.2737999999999</v>
      </c>
      <c r="E624" s="12"/>
      <c r="F624" s="12">
        <v>2792.0947000000001</v>
      </c>
      <c r="R624" s="51"/>
      <c r="S624" s="51"/>
      <c r="T624" s="51"/>
      <c r="U624" s="51"/>
    </row>
    <row r="625" spans="1:21" x14ac:dyDescent="0.25">
      <c r="A625" s="13"/>
      <c r="B625" s="11" t="s">
        <v>6</v>
      </c>
      <c r="C625" s="12">
        <v>0</v>
      </c>
      <c r="D625" s="12">
        <v>0</v>
      </c>
      <c r="E625" s="12"/>
      <c r="F625" s="12">
        <v>0</v>
      </c>
      <c r="R625" s="51"/>
      <c r="S625" s="51"/>
      <c r="T625" s="51"/>
      <c r="U625" s="51"/>
    </row>
    <row r="626" spans="1:21" x14ac:dyDescent="0.25">
      <c r="A626" s="14"/>
      <c r="B626" s="8" t="s">
        <v>203</v>
      </c>
      <c r="C626" s="9">
        <f>+C627+C628</f>
        <v>10169.244000000001</v>
      </c>
      <c r="D626" s="9">
        <f>+D627+D628</f>
        <v>2944.3785400000002</v>
      </c>
      <c r="E626" s="9"/>
      <c r="F626" s="9">
        <f>+F627+F628</f>
        <v>2342.5062599999997</v>
      </c>
      <c r="R626" s="51"/>
      <c r="S626" s="51"/>
      <c r="T626" s="51"/>
      <c r="U626" s="51"/>
    </row>
    <row r="627" spans="1:21" x14ac:dyDescent="0.25">
      <c r="A627" s="13"/>
      <c r="B627" s="11" t="s">
        <v>5</v>
      </c>
      <c r="C627" s="12">
        <v>10169.244000000001</v>
      </c>
      <c r="D627" s="12">
        <v>2944.3785400000002</v>
      </c>
      <c r="E627" s="12"/>
      <c r="F627" s="12">
        <v>2342.5062599999997</v>
      </c>
      <c r="R627" s="51"/>
      <c r="S627" s="51"/>
      <c r="T627" s="51"/>
      <c r="U627" s="51"/>
    </row>
    <row r="628" spans="1:21" x14ac:dyDescent="0.25">
      <c r="A628" s="13"/>
      <c r="B628" s="11" t="s">
        <v>6</v>
      </c>
      <c r="C628" s="12">
        <v>0</v>
      </c>
      <c r="D628" s="12">
        <v>0</v>
      </c>
      <c r="E628" s="12"/>
      <c r="F628" s="12">
        <v>0</v>
      </c>
      <c r="R628" s="51"/>
      <c r="S628" s="51"/>
      <c r="T628" s="51"/>
      <c r="U628" s="51"/>
    </row>
    <row r="629" spans="1:21" x14ac:dyDescent="0.25">
      <c r="A629" s="14"/>
      <c r="B629" s="8" t="s">
        <v>204</v>
      </c>
      <c r="C629" s="9">
        <f>+C630+C631</f>
        <v>11198.603569999999</v>
      </c>
      <c r="D629" s="9">
        <f>+D630+D631</f>
        <v>4818.0970699999998</v>
      </c>
      <c r="E629" s="9"/>
      <c r="F629" s="9">
        <f>+F630+F631</f>
        <v>3768.0347900000002</v>
      </c>
      <c r="R629" s="51"/>
      <c r="S629" s="51"/>
      <c r="T629" s="51"/>
      <c r="U629" s="51"/>
    </row>
    <row r="630" spans="1:21" x14ac:dyDescent="0.25">
      <c r="A630" s="13"/>
      <c r="B630" s="11" t="s">
        <v>5</v>
      </c>
      <c r="C630" s="12">
        <v>11198.603569999999</v>
      </c>
      <c r="D630" s="12">
        <v>4818.0970699999998</v>
      </c>
      <c r="E630" s="12"/>
      <c r="F630" s="12">
        <v>3768.0347900000002</v>
      </c>
      <c r="R630" s="51"/>
      <c r="S630" s="51"/>
      <c r="T630" s="51"/>
      <c r="U630" s="51"/>
    </row>
    <row r="631" spans="1:21" x14ac:dyDescent="0.25">
      <c r="A631" s="13"/>
      <c r="B631" s="11" t="s">
        <v>6</v>
      </c>
      <c r="C631" s="12">
        <v>0</v>
      </c>
      <c r="D631" s="12">
        <v>0</v>
      </c>
      <c r="E631" s="12"/>
      <c r="F631" s="12">
        <v>0</v>
      </c>
      <c r="R631" s="51"/>
      <c r="S631" s="51"/>
      <c r="T631" s="51"/>
      <c r="U631" s="51"/>
    </row>
    <row r="632" spans="1:21" x14ac:dyDescent="0.25">
      <c r="A632" s="14"/>
      <c r="B632" s="8" t="s">
        <v>205</v>
      </c>
      <c r="C632" s="9">
        <f>+C633+C634</f>
        <v>1936.665</v>
      </c>
      <c r="D632" s="9">
        <f>+D633+D634</f>
        <v>293</v>
      </c>
      <c r="E632" s="9"/>
      <c r="F632" s="9">
        <f>+F633+F634</f>
        <v>260.83839999999998</v>
      </c>
      <c r="R632" s="51"/>
      <c r="S632" s="51"/>
      <c r="T632" s="51"/>
      <c r="U632" s="51"/>
    </row>
    <row r="633" spans="1:21" x14ac:dyDescent="0.25">
      <c r="A633" s="13"/>
      <c r="B633" s="11" t="s">
        <v>5</v>
      </c>
      <c r="C633" s="12">
        <v>1936.665</v>
      </c>
      <c r="D633" s="12">
        <v>293</v>
      </c>
      <c r="E633" s="12"/>
      <c r="F633" s="12">
        <v>260.83839999999998</v>
      </c>
      <c r="R633" s="51"/>
      <c r="S633" s="51"/>
      <c r="T633" s="51"/>
      <c r="U633" s="51"/>
    </row>
    <row r="634" spans="1:21" x14ac:dyDescent="0.25">
      <c r="A634" s="13"/>
      <c r="B634" s="11" t="s">
        <v>6</v>
      </c>
      <c r="C634" s="12">
        <v>0</v>
      </c>
      <c r="D634" s="12">
        <v>0</v>
      </c>
      <c r="E634" s="12"/>
      <c r="F634" s="12">
        <v>0</v>
      </c>
      <c r="R634" s="51"/>
      <c r="S634" s="51"/>
      <c r="T634" s="51"/>
      <c r="U634" s="51"/>
    </row>
    <row r="635" spans="1:21" s="39" customFormat="1" x14ac:dyDescent="0.25">
      <c r="A635" s="14"/>
      <c r="B635" s="8" t="s">
        <v>206</v>
      </c>
      <c r="C635" s="9">
        <f>+C636+C637</f>
        <v>82474.872440887702</v>
      </c>
      <c r="D635" s="9">
        <f>+D636+D637</f>
        <v>43830.323238206525</v>
      </c>
      <c r="E635" s="9"/>
      <c r="F635" s="9">
        <f>+F636+F637</f>
        <v>35141.689031291899</v>
      </c>
      <c r="H635" s="37"/>
      <c r="I635" s="37"/>
      <c r="J635" s="37"/>
      <c r="K635" s="37"/>
      <c r="L635" s="37"/>
      <c r="M635" s="37"/>
      <c r="N635" s="37"/>
      <c r="O635" s="37"/>
      <c r="P635" s="37"/>
      <c r="R635" s="51"/>
      <c r="S635" s="51"/>
      <c r="T635" s="51"/>
      <c r="U635" s="51"/>
    </row>
    <row r="636" spans="1:21" s="39" customFormat="1" x14ac:dyDescent="0.25">
      <c r="A636" s="13"/>
      <c r="B636" s="11" t="s">
        <v>5</v>
      </c>
      <c r="C636" s="12">
        <v>82474.872440887702</v>
      </c>
      <c r="D636" s="12">
        <v>43830.323238206525</v>
      </c>
      <c r="E636" s="12"/>
      <c r="F636" s="12">
        <v>35141.689031291899</v>
      </c>
      <c r="H636" s="37"/>
      <c r="I636" s="37"/>
      <c r="J636" s="37"/>
      <c r="K636" s="37"/>
      <c r="L636" s="37"/>
      <c r="M636" s="37"/>
      <c r="N636" s="37"/>
      <c r="O636" s="37"/>
      <c r="P636" s="37"/>
      <c r="R636" s="51"/>
      <c r="S636" s="51"/>
      <c r="T636" s="51"/>
      <c r="U636" s="51"/>
    </row>
    <row r="637" spans="1:21" s="39" customFormat="1" x14ac:dyDescent="0.25">
      <c r="A637" s="13"/>
      <c r="B637" s="11" t="s">
        <v>6</v>
      </c>
      <c r="C637" s="12">
        <v>0</v>
      </c>
      <c r="D637" s="12">
        <v>0</v>
      </c>
      <c r="E637" s="12"/>
      <c r="F637" s="12">
        <v>0</v>
      </c>
      <c r="H637" s="37"/>
      <c r="I637" s="37"/>
      <c r="J637" s="37"/>
      <c r="K637" s="37"/>
      <c r="L637" s="37"/>
      <c r="M637" s="37"/>
      <c r="N637" s="37"/>
      <c r="O637" s="37"/>
      <c r="P637" s="37"/>
      <c r="R637" s="51"/>
      <c r="S637" s="51"/>
      <c r="T637" s="51"/>
      <c r="U637" s="51"/>
    </row>
    <row r="638" spans="1:21" ht="25.5" x14ac:dyDescent="0.25">
      <c r="A638" s="14"/>
      <c r="B638" s="8" t="s">
        <v>207</v>
      </c>
      <c r="C638" s="9">
        <f>+C639+C640</f>
        <v>31163.352909999998</v>
      </c>
      <c r="D638" s="9">
        <f>+D639+D640</f>
        <v>8477.0039699999998</v>
      </c>
      <c r="E638" s="9"/>
      <c r="F638" s="9">
        <f>+F639+F640</f>
        <v>2898.4918899999998</v>
      </c>
      <c r="R638" s="51"/>
      <c r="S638" s="51"/>
      <c r="T638" s="51"/>
      <c r="U638" s="51"/>
    </row>
    <row r="639" spans="1:21" x14ac:dyDescent="0.25">
      <c r="A639" s="13"/>
      <c r="B639" s="11" t="s">
        <v>5</v>
      </c>
      <c r="C639" s="12">
        <v>24913.745199999998</v>
      </c>
      <c r="D639" s="12">
        <v>6781.7070599999997</v>
      </c>
      <c r="E639" s="12"/>
      <c r="F639" s="12">
        <v>1548.2588899999998</v>
      </c>
      <c r="R639" s="51"/>
      <c r="S639" s="51"/>
      <c r="T639" s="51"/>
      <c r="U639" s="51"/>
    </row>
    <row r="640" spans="1:21" x14ac:dyDescent="0.25">
      <c r="A640" s="13"/>
      <c r="B640" s="11" t="s">
        <v>6</v>
      </c>
      <c r="C640" s="12">
        <v>6249.6077100000002</v>
      </c>
      <c r="D640" s="12">
        <v>1695.29691</v>
      </c>
      <c r="E640" s="12"/>
      <c r="F640" s="12">
        <v>1350.2329999999999</v>
      </c>
      <c r="R640" s="51"/>
      <c r="S640" s="51"/>
      <c r="T640" s="51"/>
      <c r="U640" s="51"/>
    </row>
    <row r="641" spans="1:21" x14ac:dyDescent="0.25">
      <c r="A641" s="14"/>
      <c r="B641" s="8" t="s">
        <v>208</v>
      </c>
      <c r="C641" s="9">
        <f>+C642+C643</f>
        <v>221.49226000000002</v>
      </c>
      <c r="D641" s="9">
        <f>+D642+D643</f>
        <v>110.74613000000001</v>
      </c>
      <c r="E641" s="9"/>
      <c r="F641" s="9">
        <f>+F642+F643</f>
        <v>0</v>
      </c>
      <c r="R641" s="51"/>
      <c r="S641" s="51"/>
      <c r="T641" s="51"/>
      <c r="U641" s="51"/>
    </row>
    <row r="642" spans="1:21" x14ac:dyDescent="0.25">
      <c r="A642" s="13"/>
      <c r="B642" s="11" t="s">
        <v>5</v>
      </c>
      <c r="C642" s="12">
        <v>221.49226000000002</v>
      </c>
      <c r="D642" s="12">
        <v>110.74613000000001</v>
      </c>
      <c r="E642" s="12"/>
      <c r="F642" s="12">
        <v>0</v>
      </c>
      <c r="R642" s="51"/>
      <c r="S642" s="51"/>
      <c r="T642" s="51"/>
      <c r="U642" s="51"/>
    </row>
    <row r="643" spans="1:21" x14ac:dyDescent="0.25">
      <c r="A643" s="13"/>
      <c r="B643" s="11" t="s">
        <v>6</v>
      </c>
      <c r="C643" s="12">
        <v>0</v>
      </c>
      <c r="D643" s="12">
        <v>0</v>
      </c>
      <c r="E643" s="12"/>
      <c r="F643" s="12">
        <v>0</v>
      </c>
      <c r="R643" s="51"/>
      <c r="S643" s="51"/>
      <c r="T643" s="51"/>
      <c r="U643" s="51"/>
    </row>
    <row r="644" spans="1:21" x14ac:dyDescent="0.25">
      <c r="A644" s="14"/>
      <c r="B644" s="8" t="s">
        <v>209</v>
      </c>
      <c r="C644" s="9">
        <f>+C645+C646</f>
        <v>3117.8665499999997</v>
      </c>
      <c r="D644" s="9">
        <f>+D645+D646</f>
        <v>826.12955999999997</v>
      </c>
      <c r="E644" s="9"/>
      <c r="F644" s="9">
        <f>+F645+F646</f>
        <v>709.99036000000001</v>
      </c>
      <c r="R644" s="51"/>
      <c r="S644" s="51"/>
      <c r="T644" s="51"/>
      <c r="U644" s="51"/>
    </row>
    <row r="645" spans="1:21" x14ac:dyDescent="0.25">
      <c r="A645" s="13"/>
      <c r="B645" s="11" t="s">
        <v>5</v>
      </c>
      <c r="C645" s="12">
        <v>3117.8665499999997</v>
      </c>
      <c r="D645" s="12">
        <v>826.12955999999997</v>
      </c>
      <c r="E645" s="12"/>
      <c r="F645" s="12">
        <v>709.99036000000001</v>
      </c>
      <c r="R645" s="51"/>
      <c r="S645" s="51"/>
      <c r="T645" s="51"/>
      <c r="U645" s="51"/>
    </row>
    <row r="646" spans="1:21" x14ac:dyDescent="0.25">
      <c r="A646" s="13"/>
      <c r="B646" s="11" t="s">
        <v>6</v>
      </c>
      <c r="C646" s="12">
        <v>0</v>
      </c>
      <c r="D646" s="12">
        <v>0</v>
      </c>
      <c r="E646" s="12"/>
      <c r="F646" s="12">
        <v>0</v>
      </c>
      <c r="R646" s="51"/>
      <c r="S646" s="51"/>
      <c r="T646" s="51"/>
      <c r="U646" s="51"/>
    </row>
    <row r="647" spans="1:21" x14ac:dyDescent="0.25">
      <c r="A647" s="14"/>
      <c r="B647" s="8" t="s">
        <v>210</v>
      </c>
      <c r="C647" s="9">
        <f>+C648+C649</f>
        <v>10978.122289999999</v>
      </c>
      <c r="D647" s="9">
        <f>+D648+D649</f>
        <v>2575.2973700000002</v>
      </c>
      <c r="E647" s="9"/>
      <c r="F647" s="9">
        <f>+F648+F649</f>
        <v>2470.1033700000003</v>
      </c>
      <c r="R647" s="51"/>
      <c r="S647" s="51"/>
      <c r="T647" s="51"/>
      <c r="U647" s="51"/>
    </row>
    <row r="648" spans="1:21" x14ac:dyDescent="0.25">
      <c r="A648" s="13"/>
      <c r="B648" s="11" t="s">
        <v>5</v>
      </c>
      <c r="C648" s="12">
        <v>10978.122289999999</v>
      </c>
      <c r="D648" s="12">
        <v>2575.2973700000002</v>
      </c>
      <c r="E648" s="12"/>
      <c r="F648" s="12">
        <v>2470.1033700000003</v>
      </c>
      <c r="R648" s="51"/>
      <c r="S648" s="51"/>
      <c r="T648" s="51"/>
      <c r="U648" s="51"/>
    </row>
    <row r="649" spans="1:21" x14ac:dyDescent="0.25">
      <c r="A649" s="13"/>
      <c r="B649" s="11" t="s">
        <v>6</v>
      </c>
      <c r="C649" s="12">
        <v>0</v>
      </c>
      <c r="D649" s="12">
        <v>0</v>
      </c>
      <c r="E649" s="12"/>
      <c r="F649" s="12">
        <v>0</v>
      </c>
      <c r="R649" s="51"/>
      <c r="S649" s="51"/>
      <c r="T649" s="51"/>
      <c r="U649" s="51"/>
    </row>
    <row r="650" spans="1:21" x14ac:dyDescent="0.25">
      <c r="A650" s="14"/>
      <c r="B650" s="8" t="s">
        <v>211</v>
      </c>
      <c r="C650" s="9">
        <f>+C651+C652</f>
        <v>1702.1828800000003</v>
      </c>
      <c r="D650" s="9">
        <f>+D651+D652</f>
        <v>1702.1828800000003</v>
      </c>
      <c r="E650" s="9"/>
      <c r="F650" s="9">
        <f>+F651+F652</f>
        <v>211.12312</v>
      </c>
      <c r="R650" s="51"/>
      <c r="S650" s="51"/>
      <c r="T650" s="51"/>
      <c r="U650" s="51"/>
    </row>
    <row r="651" spans="1:21" x14ac:dyDescent="0.25">
      <c r="A651" s="13"/>
      <c r="B651" s="11" t="s">
        <v>5</v>
      </c>
      <c r="C651" s="12">
        <v>1702.1828800000003</v>
      </c>
      <c r="D651" s="12">
        <v>1702.1828800000003</v>
      </c>
      <c r="E651" s="12"/>
      <c r="F651" s="12">
        <v>211.12312</v>
      </c>
      <c r="R651" s="51"/>
      <c r="S651" s="51"/>
      <c r="T651" s="51"/>
      <c r="U651" s="51"/>
    </row>
    <row r="652" spans="1:21" x14ac:dyDescent="0.25">
      <c r="A652" s="13"/>
      <c r="B652" s="11" t="s">
        <v>6</v>
      </c>
      <c r="C652" s="12">
        <v>0</v>
      </c>
      <c r="D652" s="12">
        <v>0</v>
      </c>
      <c r="E652" s="12"/>
      <c r="F652" s="12">
        <v>0</v>
      </c>
      <c r="R652" s="51"/>
      <c r="S652" s="51"/>
      <c r="T652" s="51"/>
      <c r="U652" s="51"/>
    </row>
    <row r="653" spans="1:21" x14ac:dyDescent="0.25">
      <c r="A653" s="36"/>
      <c r="B653" s="30" t="s">
        <v>212</v>
      </c>
      <c r="C653" s="31">
        <f>+C654+C655</f>
        <v>4322.5411199999999</v>
      </c>
      <c r="D653" s="31">
        <f>+D654+D655</f>
        <v>1080.63528</v>
      </c>
      <c r="E653" s="31"/>
      <c r="F653" s="31">
        <f>+F654+F655</f>
        <v>1080.63528</v>
      </c>
      <c r="R653" s="51"/>
      <c r="S653" s="51"/>
      <c r="T653" s="51"/>
      <c r="U653" s="51"/>
    </row>
    <row r="654" spans="1:21" x14ac:dyDescent="0.25">
      <c r="A654" s="13"/>
      <c r="B654" s="11" t="s">
        <v>5</v>
      </c>
      <c r="C654" s="12">
        <v>4322.5411199999999</v>
      </c>
      <c r="D654" s="12">
        <v>1080.63528</v>
      </c>
      <c r="E654" s="12"/>
      <c r="F654" s="12">
        <v>1080.63528</v>
      </c>
      <c r="R654" s="51"/>
      <c r="S654" s="51"/>
      <c r="T654" s="51"/>
      <c r="U654" s="51"/>
    </row>
    <row r="655" spans="1:21" x14ac:dyDescent="0.25">
      <c r="A655" s="13"/>
      <c r="B655" s="11" t="s">
        <v>6</v>
      </c>
      <c r="C655" s="12">
        <v>0</v>
      </c>
      <c r="D655" s="12">
        <v>0</v>
      </c>
      <c r="E655" s="12"/>
      <c r="F655" s="12">
        <v>0</v>
      </c>
      <c r="R655" s="51"/>
      <c r="S655" s="51"/>
      <c r="T655" s="51"/>
      <c r="U655" s="51"/>
    </row>
    <row r="656" spans="1:21" ht="25.5" x14ac:dyDescent="0.25">
      <c r="A656" s="14"/>
      <c r="B656" s="8" t="s">
        <v>213</v>
      </c>
      <c r="C656" s="9">
        <f>+C657+C658</f>
        <v>243762.19500000001</v>
      </c>
      <c r="D656" s="9">
        <f>+D657+D658</f>
        <v>88817.985000000001</v>
      </c>
      <c r="E656" s="9"/>
      <c r="F656" s="9">
        <f>+F657+F658</f>
        <v>66365.764999999999</v>
      </c>
      <c r="R656" s="51"/>
      <c r="S656" s="51"/>
      <c r="T656" s="51"/>
      <c r="U656" s="51"/>
    </row>
    <row r="657" spans="1:21" x14ac:dyDescent="0.25">
      <c r="A657" s="13"/>
      <c r="B657" s="11" t="s">
        <v>5</v>
      </c>
      <c r="C657" s="12">
        <v>243762.19500000001</v>
      </c>
      <c r="D657" s="12">
        <v>88817.985000000001</v>
      </c>
      <c r="E657" s="12"/>
      <c r="F657" s="12">
        <v>66365.764999999999</v>
      </c>
      <c r="R657" s="51"/>
      <c r="S657" s="51"/>
      <c r="T657" s="51"/>
      <c r="U657" s="51"/>
    </row>
    <row r="658" spans="1:21" x14ac:dyDescent="0.25">
      <c r="A658" s="13"/>
      <c r="B658" s="11" t="s">
        <v>6</v>
      </c>
      <c r="C658" s="12">
        <v>0</v>
      </c>
      <c r="D658" s="12">
        <v>0</v>
      </c>
      <c r="E658" s="12"/>
      <c r="F658" s="12">
        <v>0</v>
      </c>
      <c r="R658" s="51"/>
      <c r="S658" s="51"/>
      <c r="T658" s="51"/>
      <c r="U658" s="51"/>
    </row>
    <row r="659" spans="1:21" x14ac:dyDescent="0.25">
      <c r="A659" s="14"/>
      <c r="B659" s="8" t="s">
        <v>214</v>
      </c>
      <c r="C659" s="9">
        <f>+C660+C661</f>
        <v>279.642</v>
      </c>
      <c r="D659" s="9">
        <f>+D660+D661</f>
        <v>111.857</v>
      </c>
      <c r="E659" s="9"/>
      <c r="F659" s="9">
        <f>+F660+F661</f>
        <v>111.857</v>
      </c>
      <c r="R659" s="51"/>
      <c r="S659" s="51"/>
      <c r="T659" s="51"/>
      <c r="U659" s="51"/>
    </row>
    <row r="660" spans="1:21" x14ac:dyDescent="0.25">
      <c r="A660" s="13"/>
      <c r="B660" s="11" t="s">
        <v>5</v>
      </c>
      <c r="C660" s="12">
        <v>279.642</v>
      </c>
      <c r="D660" s="12">
        <v>111.857</v>
      </c>
      <c r="E660" s="12"/>
      <c r="F660" s="12">
        <v>111.857</v>
      </c>
      <c r="R660" s="51"/>
      <c r="S660" s="51"/>
      <c r="T660" s="51"/>
      <c r="U660" s="51"/>
    </row>
    <row r="661" spans="1:21" x14ac:dyDescent="0.25">
      <c r="A661" s="13"/>
      <c r="B661" s="11" t="s">
        <v>6</v>
      </c>
      <c r="C661" s="12">
        <v>0</v>
      </c>
      <c r="D661" s="12">
        <v>0</v>
      </c>
      <c r="E661" s="12"/>
      <c r="F661" s="12">
        <v>0</v>
      </c>
      <c r="R661" s="51"/>
      <c r="S661" s="51"/>
      <c r="T661" s="51"/>
      <c r="U661" s="51"/>
    </row>
    <row r="662" spans="1:21" ht="25.5" x14ac:dyDescent="0.25">
      <c r="A662" s="14"/>
      <c r="B662" s="8" t="s">
        <v>215</v>
      </c>
      <c r="C662" s="9">
        <f>+C663+C664</f>
        <v>3826.7350000000001</v>
      </c>
      <c r="D662" s="9">
        <f>+D663+D664</f>
        <v>985.54499999999996</v>
      </c>
      <c r="E662" s="9"/>
      <c r="F662" s="9">
        <f>+F663+F664</f>
        <v>734.94899999999996</v>
      </c>
      <c r="R662" s="51"/>
      <c r="S662" s="51"/>
      <c r="T662" s="51"/>
      <c r="U662" s="51"/>
    </row>
    <row r="663" spans="1:21" x14ac:dyDescent="0.25">
      <c r="A663" s="13"/>
      <c r="B663" s="11" t="s">
        <v>5</v>
      </c>
      <c r="C663" s="12">
        <v>3826.7350000000001</v>
      </c>
      <c r="D663" s="12">
        <v>985.54499999999996</v>
      </c>
      <c r="E663" s="12"/>
      <c r="F663" s="12">
        <v>734.94899999999996</v>
      </c>
      <c r="R663" s="51"/>
      <c r="S663" s="51"/>
      <c r="T663" s="51"/>
      <c r="U663" s="51"/>
    </row>
    <row r="664" spans="1:21" x14ac:dyDescent="0.25">
      <c r="A664" s="13"/>
      <c r="B664" s="11" t="s">
        <v>6</v>
      </c>
      <c r="C664" s="12">
        <v>0</v>
      </c>
      <c r="D664" s="12">
        <v>0</v>
      </c>
      <c r="E664" s="12"/>
      <c r="F664" s="12">
        <v>0</v>
      </c>
      <c r="R664" s="51"/>
      <c r="S664" s="51"/>
      <c r="T664" s="51"/>
      <c r="U664" s="51"/>
    </row>
    <row r="665" spans="1:21" x14ac:dyDescent="0.25">
      <c r="A665" s="15" t="s">
        <v>216</v>
      </c>
      <c r="B665" s="5"/>
      <c r="C665" s="6">
        <f>+C666</f>
        <v>47121.236140000001</v>
      </c>
      <c r="D665" s="6">
        <f t="shared" ref="D665:F665" si="28">+D666</f>
        <v>13346.328</v>
      </c>
      <c r="E665" s="6"/>
      <c r="F665" s="6">
        <f t="shared" si="28"/>
        <v>9322.7829999999994</v>
      </c>
      <c r="R665" s="51"/>
      <c r="S665" s="51"/>
      <c r="T665" s="51"/>
      <c r="U665" s="51"/>
    </row>
    <row r="666" spans="1:21" x14ac:dyDescent="0.25">
      <c r="A666" s="14"/>
      <c r="B666" s="8" t="s">
        <v>15</v>
      </c>
      <c r="C666" s="9">
        <f>+C667+C668</f>
        <v>47121.236140000001</v>
      </c>
      <c r="D666" s="9">
        <f>+D667+D668</f>
        <v>13346.328</v>
      </c>
      <c r="E666" s="9"/>
      <c r="F666" s="9">
        <f>+F667+F668</f>
        <v>9322.7829999999994</v>
      </c>
      <c r="R666" s="51"/>
      <c r="S666" s="51"/>
      <c r="T666" s="51"/>
      <c r="U666" s="51"/>
    </row>
    <row r="667" spans="1:21" x14ac:dyDescent="0.25">
      <c r="A667" s="13"/>
      <c r="B667" s="11" t="s">
        <v>5</v>
      </c>
      <c r="C667" s="12">
        <v>47121.236140000001</v>
      </c>
      <c r="D667" s="12">
        <v>13346.328</v>
      </c>
      <c r="E667" s="12"/>
      <c r="F667" s="12">
        <v>9322.7829999999994</v>
      </c>
      <c r="R667" s="51"/>
      <c r="S667" s="51"/>
      <c r="T667" s="51"/>
      <c r="U667" s="51"/>
    </row>
    <row r="668" spans="1:21" x14ac:dyDescent="0.25">
      <c r="A668" s="13"/>
      <c r="B668" s="11" t="s">
        <v>6</v>
      </c>
      <c r="C668" s="12">
        <v>0</v>
      </c>
      <c r="D668" s="12">
        <v>0</v>
      </c>
      <c r="E668" s="12"/>
      <c r="F668" s="12">
        <v>0</v>
      </c>
      <c r="R668" s="51"/>
      <c r="S668" s="51"/>
      <c r="T668" s="51"/>
      <c r="U668" s="51"/>
    </row>
    <row r="669" spans="1:21" x14ac:dyDescent="0.25">
      <c r="A669" s="15" t="s">
        <v>217</v>
      </c>
      <c r="B669" s="5"/>
      <c r="C669" s="6">
        <f>+C670</f>
        <v>143265.91305999999</v>
      </c>
      <c r="D669" s="6">
        <f t="shared" ref="D669:F669" si="29">+D670</f>
        <v>36793.871519318185</v>
      </c>
      <c r="E669" s="6"/>
      <c r="F669" s="6">
        <f t="shared" si="29"/>
        <v>8383.7067100000004</v>
      </c>
      <c r="R669" s="51"/>
      <c r="S669" s="51"/>
      <c r="T669" s="51"/>
      <c r="U669" s="51"/>
    </row>
    <row r="670" spans="1:21" x14ac:dyDescent="0.25">
      <c r="A670" s="14"/>
      <c r="B670" s="8" t="s">
        <v>15</v>
      </c>
      <c r="C670" s="9">
        <f>+C671+C672</f>
        <v>143265.91305999999</v>
      </c>
      <c r="D670" s="9">
        <f>+D671+D672</f>
        <v>36793.871519318185</v>
      </c>
      <c r="E670" s="9"/>
      <c r="F670" s="9">
        <f>+F671+F672</f>
        <v>8383.7067100000004</v>
      </c>
      <c r="R670" s="51"/>
      <c r="S670" s="51"/>
      <c r="T670" s="51"/>
      <c r="U670" s="51"/>
    </row>
    <row r="671" spans="1:21" ht="18" customHeight="1" x14ac:dyDescent="0.25">
      <c r="A671" s="13"/>
      <c r="B671" s="11" t="s">
        <v>5</v>
      </c>
      <c r="C671" s="12">
        <v>143265.91305999999</v>
      </c>
      <c r="D671" s="12">
        <v>36793.871519318185</v>
      </c>
      <c r="E671" s="12"/>
      <c r="F671" s="12">
        <v>8383.7067100000004</v>
      </c>
      <c r="R671" s="51"/>
      <c r="S671" s="51"/>
      <c r="T671" s="51"/>
      <c r="U671" s="51"/>
    </row>
    <row r="672" spans="1:21" ht="18" customHeight="1" x14ac:dyDescent="0.25">
      <c r="A672" s="13"/>
      <c r="B672" s="11" t="s">
        <v>6</v>
      </c>
      <c r="C672" s="12">
        <v>0</v>
      </c>
      <c r="D672" s="12">
        <v>0</v>
      </c>
      <c r="E672" s="12"/>
      <c r="F672" s="12">
        <v>0</v>
      </c>
      <c r="R672" s="51"/>
      <c r="S672" s="51"/>
      <c r="T672" s="51"/>
      <c r="U672" s="51"/>
    </row>
    <row r="673" spans="1:21" ht="18" customHeight="1" x14ac:dyDescent="0.25">
      <c r="A673" s="15" t="s">
        <v>218</v>
      </c>
      <c r="B673" s="5"/>
      <c r="C673" s="6">
        <f>+C674</f>
        <v>421533.59938999999</v>
      </c>
      <c r="D673" s="6">
        <f t="shared" ref="D673:F673" si="30">+D674</f>
        <v>34577.852270000003</v>
      </c>
      <c r="E673" s="6"/>
      <c r="F673" s="6">
        <f t="shared" si="30"/>
        <v>34577.852270000003</v>
      </c>
      <c r="R673" s="51"/>
      <c r="S673" s="51"/>
      <c r="T673" s="51"/>
      <c r="U673" s="51"/>
    </row>
    <row r="674" spans="1:21" ht="18" customHeight="1" x14ac:dyDescent="0.25">
      <c r="A674" s="14"/>
      <c r="B674" s="8" t="s">
        <v>15</v>
      </c>
      <c r="C674" s="9">
        <f>+C675+C676</f>
        <v>421533.59938999999</v>
      </c>
      <c r="D674" s="9">
        <f>+D675+D676</f>
        <v>34577.852270000003</v>
      </c>
      <c r="E674" s="9"/>
      <c r="F674" s="9">
        <f>+F675+F676</f>
        <v>34577.852270000003</v>
      </c>
      <c r="R674" s="51"/>
      <c r="S674" s="51"/>
      <c r="T674" s="51"/>
      <c r="U674" s="51"/>
    </row>
    <row r="675" spans="1:21" ht="18" customHeight="1" x14ac:dyDescent="0.25">
      <c r="A675" s="13"/>
      <c r="B675" s="11" t="s">
        <v>5</v>
      </c>
      <c r="C675" s="12">
        <v>403341.31063999998</v>
      </c>
      <c r="D675" s="12">
        <v>34577.852270000003</v>
      </c>
      <c r="E675" s="12"/>
      <c r="F675" s="12">
        <v>34577.852270000003</v>
      </c>
      <c r="R675" s="51"/>
      <c r="S675" s="51"/>
      <c r="T675" s="51"/>
      <c r="U675" s="51"/>
    </row>
    <row r="676" spans="1:21" ht="18" customHeight="1" x14ac:dyDescent="0.25">
      <c r="A676" s="13"/>
      <c r="B676" s="11" t="s">
        <v>6</v>
      </c>
      <c r="C676" s="12">
        <v>18192.28875</v>
      </c>
      <c r="D676" s="12">
        <v>0</v>
      </c>
      <c r="E676" s="12"/>
      <c r="F676" s="12">
        <v>0</v>
      </c>
      <c r="R676" s="51"/>
      <c r="S676" s="51"/>
      <c r="T676" s="51"/>
      <c r="U676" s="51"/>
    </row>
    <row r="677" spans="1:21" ht="30" customHeight="1" x14ac:dyDescent="0.25">
      <c r="A677" s="52" t="s">
        <v>219</v>
      </c>
      <c r="B677" s="53"/>
      <c r="C677" s="6">
        <f>+C678</f>
        <v>112276.568128554</v>
      </c>
      <c r="D677" s="6">
        <f t="shared" ref="D677:F677" si="31">+D678</f>
        <v>25280.499353502135</v>
      </c>
      <c r="E677" s="6"/>
      <c r="F677" s="6">
        <f t="shared" si="31"/>
        <v>11147.45796</v>
      </c>
      <c r="R677" s="51"/>
      <c r="S677" s="51"/>
      <c r="T677" s="51"/>
      <c r="U677" s="51"/>
    </row>
    <row r="678" spans="1:21" ht="18" customHeight="1" x14ac:dyDescent="0.25">
      <c r="A678" s="14"/>
      <c r="B678" s="8" t="s">
        <v>15</v>
      </c>
      <c r="C678" s="9">
        <f>+C679+C680</f>
        <v>112276.568128554</v>
      </c>
      <c r="D678" s="9">
        <f>+D679+D680</f>
        <v>25280.499353502135</v>
      </c>
      <c r="E678" s="9"/>
      <c r="F678" s="9">
        <f>+F679+F680</f>
        <v>11147.45796</v>
      </c>
      <c r="R678" s="51"/>
      <c r="S678" s="51"/>
      <c r="T678" s="51"/>
      <c r="U678" s="51"/>
    </row>
    <row r="679" spans="1:21" ht="18" customHeight="1" x14ac:dyDescent="0.25">
      <c r="A679" s="13"/>
      <c r="B679" s="11" t="s">
        <v>5</v>
      </c>
      <c r="C679" s="12">
        <v>64276.568128554005</v>
      </c>
      <c r="D679" s="12">
        <v>17436.325668502137</v>
      </c>
      <c r="E679" s="12"/>
      <c r="F679" s="12">
        <v>3732.6574000000001</v>
      </c>
      <c r="R679" s="51"/>
      <c r="S679" s="51"/>
      <c r="T679" s="51"/>
      <c r="U679" s="51"/>
    </row>
    <row r="680" spans="1:21" ht="18" customHeight="1" x14ac:dyDescent="0.25">
      <c r="A680" s="13"/>
      <c r="B680" s="11" t="s">
        <v>6</v>
      </c>
      <c r="C680" s="12">
        <v>48000</v>
      </c>
      <c r="D680" s="12">
        <v>7844.1736849999998</v>
      </c>
      <c r="E680" s="12"/>
      <c r="F680" s="12">
        <v>7414.8005600000006</v>
      </c>
      <c r="R680" s="51"/>
      <c r="S680" s="51"/>
      <c r="T680" s="51"/>
      <c r="U680" s="51"/>
    </row>
    <row r="681" spans="1:21" ht="18" customHeight="1" x14ac:dyDescent="0.25">
      <c r="A681" s="15" t="s">
        <v>220</v>
      </c>
      <c r="B681" s="5"/>
      <c r="C681" s="6">
        <f>+C682</f>
        <v>150362.52419999999</v>
      </c>
      <c r="D681" s="6">
        <f t="shared" ref="D681:F681" si="32">+D682</f>
        <v>150362.52419999999</v>
      </c>
      <c r="E681" s="6"/>
      <c r="F681" s="6">
        <f t="shared" si="32"/>
        <v>24834.912310000003</v>
      </c>
      <c r="R681" s="51"/>
      <c r="S681" s="51"/>
      <c r="T681" s="51"/>
      <c r="U681" s="51"/>
    </row>
    <row r="682" spans="1:21" ht="18" customHeight="1" x14ac:dyDescent="0.25">
      <c r="A682" s="14"/>
      <c r="B682" s="8" t="s">
        <v>15</v>
      </c>
      <c r="C682" s="9">
        <f>+C683+C684</f>
        <v>150362.52419999999</v>
      </c>
      <c r="D682" s="9">
        <f>+D683+D684</f>
        <v>150362.52419999999</v>
      </c>
      <c r="E682" s="9"/>
      <c r="F682" s="9">
        <f>+F683+F684</f>
        <v>24834.912310000003</v>
      </c>
      <c r="R682" s="51"/>
      <c r="S682" s="51"/>
      <c r="T682" s="51"/>
      <c r="U682" s="51"/>
    </row>
    <row r="683" spans="1:21" ht="18" customHeight="1" x14ac:dyDescent="0.25">
      <c r="A683" s="13"/>
      <c r="B683" s="11" t="s">
        <v>5</v>
      </c>
      <c r="C683" s="12">
        <v>150362.52419999999</v>
      </c>
      <c r="D683" s="12">
        <v>150362.52419999999</v>
      </c>
      <c r="E683" s="12"/>
      <c r="F683" s="12">
        <v>24834.912310000003</v>
      </c>
      <c r="R683" s="51"/>
      <c r="S683" s="51"/>
      <c r="T683" s="51"/>
      <c r="U683" s="51"/>
    </row>
    <row r="684" spans="1:21" ht="18" customHeight="1" x14ac:dyDescent="0.25">
      <c r="A684" s="13"/>
      <c r="B684" s="11" t="s">
        <v>6</v>
      </c>
      <c r="C684" s="12">
        <v>0</v>
      </c>
      <c r="D684" s="12">
        <v>0</v>
      </c>
      <c r="E684" s="12"/>
      <c r="F684" s="12">
        <v>0</v>
      </c>
      <c r="R684" s="51"/>
      <c r="S684" s="51"/>
      <c r="T684" s="51"/>
      <c r="U684" s="51"/>
    </row>
    <row r="685" spans="1:21" ht="18" customHeight="1" x14ac:dyDescent="0.25">
      <c r="A685" s="15" t="s">
        <v>221</v>
      </c>
      <c r="B685" s="5"/>
      <c r="C685" s="6">
        <f>+C686</f>
        <v>151562.87100000001</v>
      </c>
      <c r="D685" s="6">
        <f t="shared" ref="D685:F685" si="33">+D686</f>
        <v>23691.099590000002</v>
      </c>
      <c r="E685" s="6"/>
      <c r="F685" s="6">
        <f t="shared" si="33"/>
        <v>21789.911620000003</v>
      </c>
      <c r="R685" s="51"/>
      <c r="S685" s="51"/>
      <c r="T685" s="51"/>
      <c r="U685" s="51"/>
    </row>
    <row r="686" spans="1:21" ht="18" customHeight="1" x14ac:dyDescent="0.25">
      <c r="A686" s="14"/>
      <c r="B686" s="8" t="s">
        <v>15</v>
      </c>
      <c r="C686" s="9">
        <f>+C687+C688</f>
        <v>151562.87100000001</v>
      </c>
      <c r="D686" s="9">
        <f>+D687+D688</f>
        <v>23691.099590000002</v>
      </c>
      <c r="E686" s="9"/>
      <c r="F686" s="9">
        <f>+F687+F688</f>
        <v>21789.911620000003</v>
      </c>
      <c r="R686" s="51"/>
      <c r="S686" s="51"/>
      <c r="T686" s="51"/>
      <c r="U686" s="51"/>
    </row>
    <row r="687" spans="1:21" ht="18" customHeight="1" x14ac:dyDescent="0.25">
      <c r="A687" s="13"/>
      <c r="B687" s="11" t="s">
        <v>5</v>
      </c>
      <c r="C687" s="12">
        <v>151562.87100000001</v>
      </c>
      <c r="D687" s="12">
        <v>23691.099590000002</v>
      </c>
      <c r="E687" s="12"/>
      <c r="F687" s="12">
        <v>21789.911620000003</v>
      </c>
      <c r="R687" s="51"/>
      <c r="S687" s="51"/>
      <c r="T687" s="51"/>
      <c r="U687" s="51"/>
    </row>
    <row r="688" spans="1:21" ht="18" customHeight="1" x14ac:dyDescent="0.25">
      <c r="A688" s="13"/>
      <c r="B688" s="11" t="s">
        <v>6</v>
      </c>
      <c r="C688" s="12">
        <v>0</v>
      </c>
      <c r="D688" s="12">
        <v>0</v>
      </c>
      <c r="E688" s="12"/>
      <c r="F688" s="12">
        <v>0</v>
      </c>
      <c r="R688" s="51"/>
      <c r="S688" s="51"/>
      <c r="T688" s="51"/>
      <c r="U688" s="51"/>
    </row>
    <row r="689" spans="1:21" ht="18" customHeight="1" x14ac:dyDescent="0.25">
      <c r="A689" s="15" t="s">
        <v>233</v>
      </c>
      <c r="B689" s="24"/>
      <c r="C689" s="22">
        <f>+C690+C693+C696+C699+C702+C705</f>
        <v>524153.17533</v>
      </c>
      <c r="D689" s="22">
        <f t="shared" ref="D689:F689" si="34">+D690+D693+D696+D699+D702+D705</f>
        <v>86566.525203519908</v>
      </c>
      <c r="E689" s="22"/>
      <c r="F689" s="22">
        <f t="shared" si="34"/>
        <v>62878.263929999994</v>
      </c>
      <c r="R689" s="51"/>
      <c r="S689" s="51"/>
      <c r="T689" s="51"/>
      <c r="U689" s="51"/>
    </row>
    <row r="690" spans="1:21" x14ac:dyDescent="0.25">
      <c r="A690" s="14"/>
      <c r="B690" s="8" t="s">
        <v>25</v>
      </c>
      <c r="C690" s="9">
        <f>+C691+C692</f>
        <v>132289.27900000001</v>
      </c>
      <c r="D690" s="9">
        <f>+D691+D692</f>
        <v>26537.043283519903</v>
      </c>
      <c r="E690" s="9"/>
      <c r="F690" s="9">
        <f>+F691+F692</f>
        <v>11304.276389999999</v>
      </c>
      <c r="R690" s="51"/>
      <c r="S690" s="51"/>
      <c r="T690" s="51"/>
      <c r="U690" s="51"/>
    </row>
    <row r="691" spans="1:21" x14ac:dyDescent="0.25">
      <c r="A691" s="13"/>
      <c r="B691" s="11" t="s">
        <v>5</v>
      </c>
      <c r="C691" s="12">
        <v>132289.27900000001</v>
      </c>
      <c r="D691" s="12">
        <v>26537.043283519903</v>
      </c>
      <c r="E691" s="12"/>
      <c r="F691" s="12">
        <v>11304.276389999999</v>
      </c>
      <c r="R691" s="51"/>
      <c r="S691" s="51"/>
      <c r="T691" s="51"/>
      <c r="U691" s="51"/>
    </row>
    <row r="692" spans="1:21" x14ac:dyDescent="0.25">
      <c r="A692" s="13"/>
      <c r="B692" s="11" t="s">
        <v>6</v>
      </c>
      <c r="C692" s="12">
        <v>0</v>
      </c>
      <c r="D692" s="12">
        <v>0</v>
      </c>
      <c r="E692" s="12"/>
      <c r="F692" s="12">
        <v>0</v>
      </c>
      <c r="R692" s="51"/>
      <c r="S692" s="51"/>
      <c r="T692" s="51"/>
      <c r="U692" s="51"/>
    </row>
    <row r="693" spans="1:21" x14ac:dyDescent="0.25">
      <c r="A693" s="14"/>
      <c r="B693" s="8" t="s">
        <v>31</v>
      </c>
      <c r="C693" s="9">
        <f>+C694+C695</f>
        <v>52092.287840000005</v>
      </c>
      <c r="D693" s="9">
        <f>+D694+D695</f>
        <v>9929.0058800000006</v>
      </c>
      <c r="E693" s="9"/>
      <c r="F693" s="9">
        <f>+F694+F695</f>
        <v>8735.753200000001</v>
      </c>
      <c r="R693" s="51"/>
      <c r="S693" s="51"/>
      <c r="T693" s="51"/>
      <c r="U693" s="51"/>
    </row>
    <row r="694" spans="1:21" x14ac:dyDescent="0.25">
      <c r="A694" s="13"/>
      <c r="B694" s="11" t="s">
        <v>5</v>
      </c>
      <c r="C694" s="12">
        <v>52092.287840000005</v>
      </c>
      <c r="D694" s="12">
        <v>9929.0058800000006</v>
      </c>
      <c r="E694" s="12"/>
      <c r="F694" s="12">
        <v>8735.753200000001</v>
      </c>
      <c r="R694" s="51"/>
      <c r="S694" s="51"/>
      <c r="T694" s="51"/>
      <c r="U694" s="51"/>
    </row>
    <row r="695" spans="1:21" x14ac:dyDescent="0.25">
      <c r="A695" s="13"/>
      <c r="B695" s="11" t="s">
        <v>6</v>
      </c>
      <c r="C695" s="12">
        <v>0</v>
      </c>
      <c r="D695" s="12">
        <v>0</v>
      </c>
      <c r="E695" s="12"/>
      <c r="F695" s="12">
        <v>0</v>
      </c>
      <c r="R695" s="51"/>
      <c r="S695" s="51"/>
      <c r="T695" s="51"/>
      <c r="U695" s="51"/>
    </row>
    <row r="696" spans="1:21" x14ac:dyDescent="0.25">
      <c r="A696" s="14"/>
      <c r="B696" s="8" t="s">
        <v>27</v>
      </c>
      <c r="C696" s="9">
        <f>+C697+C698</f>
        <v>247951.53252000001</v>
      </c>
      <c r="D696" s="9">
        <f>+D697+D698</f>
        <v>33293.163699999997</v>
      </c>
      <c r="E696" s="9"/>
      <c r="F696" s="9">
        <f>+F697+F698</f>
        <v>30704.967989999997</v>
      </c>
      <c r="R696" s="51"/>
      <c r="S696" s="51"/>
      <c r="T696" s="51"/>
      <c r="U696" s="51"/>
    </row>
    <row r="697" spans="1:21" x14ac:dyDescent="0.25">
      <c r="A697" s="13"/>
      <c r="B697" s="11" t="s">
        <v>5</v>
      </c>
      <c r="C697" s="12">
        <v>247951.53252000001</v>
      </c>
      <c r="D697" s="12">
        <v>33293.163699999997</v>
      </c>
      <c r="E697" s="12"/>
      <c r="F697" s="12">
        <v>30704.967989999997</v>
      </c>
      <c r="R697" s="51"/>
      <c r="S697" s="51"/>
      <c r="T697" s="51"/>
      <c r="U697" s="51"/>
    </row>
    <row r="698" spans="1:21" x14ac:dyDescent="0.25">
      <c r="A698" s="13"/>
      <c r="B698" s="11" t="s">
        <v>6</v>
      </c>
      <c r="C698" s="12">
        <v>0</v>
      </c>
      <c r="D698" s="12">
        <v>0</v>
      </c>
      <c r="E698" s="12"/>
      <c r="F698" s="12">
        <v>0</v>
      </c>
      <c r="R698" s="51"/>
      <c r="S698" s="51"/>
      <c r="T698" s="51"/>
      <c r="U698" s="51"/>
    </row>
    <row r="699" spans="1:21" x14ac:dyDescent="0.25">
      <c r="A699" s="36"/>
      <c r="B699" s="30" t="s">
        <v>232</v>
      </c>
      <c r="C699" s="31">
        <f>+C700+C701</f>
        <v>47456.410309999992</v>
      </c>
      <c r="D699" s="31">
        <f>+D700+D701</f>
        <v>5780.7619399999994</v>
      </c>
      <c r="E699" s="31"/>
      <c r="F699" s="31">
        <f>+F700+F701</f>
        <v>5780.7619399999994</v>
      </c>
      <c r="R699" s="51"/>
      <c r="S699" s="51"/>
      <c r="T699" s="51"/>
      <c r="U699" s="51"/>
    </row>
    <row r="700" spans="1:21" x14ac:dyDescent="0.25">
      <c r="A700" s="13"/>
      <c r="B700" s="11" t="s">
        <v>5</v>
      </c>
      <c r="C700" s="12">
        <v>47456.410309999992</v>
      </c>
      <c r="D700" s="12">
        <v>5780.7619399999994</v>
      </c>
      <c r="E700" s="12"/>
      <c r="F700" s="12">
        <v>5780.7619399999994</v>
      </c>
      <c r="R700" s="51"/>
      <c r="S700" s="51"/>
      <c r="T700" s="51"/>
      <c r="U700" s="51"/>
    </row>
    <row r="701" spans="1:21" x14ac:dyDescent="0.25">
      <c r="A701" s="13"/>
      <c r="B701" s="11" t="s">
        <v>6</v>
      </c>
      <c r="C701" s="12">
        <v>0</v>
      </c>
      <c r="D701" s="12">
        <v>0</v>
      </c>
      <c r="E701" s="12"/>
      <c r="F701" s="12">
        <v>0</v>
      </c>
      <c r="R701" s="51"/>
      <c r="S701" s="51"/>
      <c r="T701" s="51"/>
      <c r="U701" s="51"/>
    </row>
    <row r="702" spans="1:21" x14ac:dyDescent="0.25">
      <c r="A702" s="14"/>
      <c r="B702" s="8" t="s">
        <v>26</v>
      </c>
      <c r="C702" s="9">
        <f>+C703+C704</f>
        <v>1819.748</v>
      </c>
      <c r="D702" s="9">
        <f>+D703+D704</f>
        <v>520.43600000000004</v>
      </c>
      <c r="E702" s="9"/>
      <c r="F702" s="9">
        <f>+F703+F704</f>
        <v>520.43600000000004</v>
      </c>
      <c r="R702" s="51"/>
      <c r="S702" s="51"/>
      <c r="T702" s="51"/>
      <c r="U702" s="51"/>
    </row>
    <row r="703" spans="1:21" x14ac:dyDescent="0.25">
      <c r="A703" s="13"/>
      <c r="B703" s="11" t="s">
        <v>5</v>
      </c>
      <c r="C703" s="12">
        <v>1819.748</v>
      </c>
      <c r="D703" s="12">
        <v>520.43600000000004</v>
      </c>
      <c r="E703" s="12"/>
      <c r="F703" s="12">
        <v>520.43600000000004</v>
      </c>
      <c r="R703" s="51"/>
      <c r="S703" s="51"/>
      <c r="T703" s="51"/>
      <c r="U703" s="51"/>
    </row>
    <row r="704" spans="1:21" x14ac:dyDescent="0.25">
      <c r="A704" s="13"/>
      <c r="B704" s="11" t="s">
        <v>6</v>
      </c>
      <c r="C704" s="12">
        <v>0</v>
      </c>
      <c r="D704" s="12">
        <v>0</v>
      </c>
      <c r="E704" s="12"/>
      <c r="F704" s="12">
        <v>0</v>
      </c>
      <c r="R704" s="51"/>
      <c r="S704" s="51"/>
      <c r="T704" s="51"/>
      <c r="U704" s="51"/>
    </row>
    <row r="705" spans="1:21" x14ac:dyDescent="0.25">
      <c r="A705" s="14"/>
      <c r="B705" s="8" t="s">
        <v>46</v>
      </c>
      <c r="C705" s="9">
        <f>+C706+C707</f>
        <v>42543.917660000006</v>
      </c>
      <c r="D705" s="9">
        <f>+D706+D707</f>
        <v>10506.1144</v>
      </c>
      <c r="E705" s="9"/>
      <c r="F705" s="9">
        <f>+F706+F707</f>
        <v>5832.0684099999999</v>
      </c>
      <c r="R705" s="51"/>
      <c r="S705" s="51"/>
      <c r="T705" s="51"/>
      <c r="U705" s="51"/>
    </row>
    <row r="706" spans="1:21" x14ac:dyDescent="0.25">
      <c r="A706" s="13"/>
      <c r="B706" s="11" t="s">
        <v>5</v>
      </c>
      <c r="C706" s="12">
        <v>42543.917660000006</v>
      </c>
      <c r="D706" s="12">
        <v>10506.1144</v>
      </c>
      <c r="E706" s="12"/>
      <c r="F706" s="12">
        <v>5832.0684099999999</v>
      </c>
      <c r="R706" s="51"/>
      <c r="S706" s="51"/>
      <c r="T706" s="51"/>
      <c r="U706" s="51"/>
    </row>
    <row r="707" spans="1:21" x14ac:dyDescent="0.25">
      <c r="A707" s="13"/>
      <c r="B707" s="11" t="s">
        <v>6</v>
      </c>
      <c r="C707" s="12">
        <v>0</v>
      </c>
      <c r="D707" s="12">
        <v>0</v>
      </c>
      <c r="E707" s="12"/>
      <c r="F707" s="12">
        <v>0</v>
      </c>
      <c r="R707" s="51"/>
      <c r="S707" s="51"/>
      <c r="T707" s="51"/>
      <c r="U707" s="51"/>
    </row>
    <row r="708" spans="1:21" ht="18" customHeight="1" x14ac:dyDescent="0.25">
      <c r="A708" s="15" t="s">
        <v>245</v>
      </c>
      <c r="B708" s="5"/>
      <c r="C708" s="6">
        <f>+C709+C710</f>
        <v>13308394.230429292</v>
      </c>
      <c r="D708" s="6">
        <f t="shared" ref="D708:F708" si="35">+D709+D710</f>
        <v>2685995.2903154376</v>
      </c>
      <c r="E708" s="6"/>
      <c r="F708" s="6">
        <f t="shared" si="35"/>
        <v>2160471.9922700003</v>
      </c>
      <c r="R708" s="51"/>
      <c r="S708" s="51"/>
      <c r="T708" s="51"/>
      <c r="U708" s="51"/>
    </row>
    <row r="709" spans="1:21" ht="18" customHeight="1" x14ac:dyDescent="0.25">
      <c r="A709" s="13"/>
      <c r="B709" s="11" t="s">
        <v>5</v>
      </c>
      <c r="C709" s="12">
        <v>13176854.799429292</v>
      </c>
      <c r="D709" s="25">
        <v>2554455.8593154377</v>
      </c>
      <c r="E709" s="25"/>
      <c r="F709" s="25">
        <v>2118748.9197700005</v>
      </c>
      <c r="R709" s="51"/>
      <c r="S709" s="51"/>
      <c r="T709" s="51"/>
      <c r="U709" s="51"/>
    </row>
    <row r="710" spans="1:21" ht="18" customHeight="1" x14ac:dyDescent="0.25">
      <c r="A710" s="13"/>
      <c r="B710" s="11" t="s">
        <v>6</v>
      </c>
      <c r="C710" s="12">
        <v>131539.43100000001</v>
      </c>
      <c r="D710" s="25">
        <v>131539.43100000001</v>
      </c>
      <c r="E710" s="25"/>
      <c r="F710" s="25">
        <v>41723.072500000002</v>
      </c>
      <c r="R710" s="51"/>
      <c r="S710" s="51"/>
      <c r="T710" s="51"/>
      <c r="U710" s="51"/>
    </row>
    <row r="711" spans="1:21" ht="18" customHeight="1" x14ac:dyDescent="0.25">
      <c r="A711" s="15" t="s">
        <v>246</v>
      </c>
      <c r="B711" s="24"/>
      <c r="C711" s="22">
        <f>+C712+C713</f>
        <v>1131456.8600000001</v>
      </c>
      <c r="D711" s="22">
        <f t="shared" ref="D711:F711" si="36">+D712+D713</f>
        <v>342674.96995</v>
      </c>
      <c r="E711" s="22"/>
      <c r="F711" s="22">
        <f t="shared" si="36"/>
        <v>325060.65100000001</v>
      </c>
      <c r="R711" s="51"/>
      <c r="S711" s="51"/>
      <c r="T711" s="51"/>
      <c r="U711" s="51"/>
    </row>
    <row r="712" spans="1:21" x14ac:dyDescent="0.25">
      <c r="A712" s="13"/>
      <c r="B712" s="11" t="s">
        <v>5</v>
      </c>
      <c r="C712" s="12">
        <v>1131456.8600000001</v>
      </c>
      <c r="D712" s="25">
        <v>342674.96995</v>
      </c>
      <c r="E712" s="25"/>
      <c r="F712" s="25">
        <v>325060.65100000001</v>
      </c>
      <c r="R712" s="51"/>
      <c r="S712" s="51"/>
      <c r="T712" s="51"/>
      <c r="U712" s="51"/>
    </row>
    <row r="713" spans="1:21" x14ac:dyDescent="0.25">
      <c r="A713" s="13"/>
      <c r="B713" s="11" t="s">
        <v>6</v>
      </c>
      <c r="C713" s="12">
        <v>0</v>
      </c>
      <c r="D713" s="12">
        <v>0</v>
      </c>
      <c r="E713" s="12"/>
      <c r="F713" s="12">
        <v>0</v>
      </c>
      <c r="R713" s="51"/>
      <c r="S713" s="51"/>
      <c r="T713" s="51"/>
      <c r="U713" s="51"/>
    </row>
    <row r="714" spans="1:21" ht="18" customHeight="1" x14ac:dyDescent="0.25">
      <c r="A714" s="15" t="s">
        <v>227</v>
      </c>
      <c r="B714" s="24"/>
      <c r="C714" s="22">
        <f>+C715+C718+C721+C724+C727+C730+C733</f>
        <v>214922059.51691598</v>
      </c>
      <c r="D714" s="22">
        <f t="shared" ref="D714:F714" si="37">+D715+D718+D721+D724+D727+D730+D733</f>
        <v>77994307.571813107</v>
      </c>
      <c r="E714" s="22"/>
      <c r="F714" s="22">
        <f t="shared" si="37"/>
        <v>73101361.077220008</v>
      </c>
      <c r="R714" s="51"/>
      <c r="S714" s="51"/>
      <c r="T714" s="51"/>
      <c r="U714" s="51"/>
    </row>
    <row r="715" spans="1:21" x14ac:dyDescent="0.25">
      <c r="A715" s="14"/>
      <c r="B715" s="8" t="s">
        <v>161</v>
      </c>
      <c r="C715" s="9">
        <f>+C716+C717</f>
        <v>162437762.49799919</v>
      </c>
      <c r="D715" s="9">
        <f>+D716+D717</f>
        <v>63596132.62400002</v>
      </c>
      <c r="E715" s="9"/>
      <c r="F715" s="9">
        <f>+F716+F717</f>
        <v>63419055.713</v>
      </c>
      <c r="R715" s="51"/>
      <c r="S715" s="51"/>
      <c r="T715" s="51"/>
      <c r="U715" s="51"/>
    </row>
    <row r="716" spans="1:21" x14ac:dyDescent="0.25">
      <c r="A716" s="13"/>
      <c r="B716" s="11" t="s">
        <v>5</v>
      </c>
      <c r="C716" s="12">
        <v>11966873.035999993</v>
      </c>
      <c r="D716" s="12">
        <v>1985267.6089999985</v>
      </c>
      <c r="E716" s="12"/>
      <c r="F716" s="12">
        <v>1965598.6740000001</v>
      </c>
      <c r="R716" s="51"/>
      <c r="S716" s="51"/>
      <c r="T716" s="51"/>
      <c r="U716" s="51"/>
    </row>
    <row r="717" spans="1:21" x14ac:dyDescent="0.25">
      <c r="A717" s="13"/>
      <c r="B717" s="11" t="s">
        <v>6</v>
      </c>
      <c r="C717" s="12">
        <v>150470889.46199921</v>
      </c>
      <c r="D717" s="12">
        <v>61610865.015000023</v>
      </c>
      <c r="E717" s="12"/>
      <c r="F717" s="12">
        <v>61453457.038999997</v>
      </c>
      <c r="R717" s="51"/>
      <c r="S717" s="51"/>
      <c r="T717" s="51"/>
      <c r="U717" s="51"/>
    </row>
    <row r="718" spans="1:21" x14ac:dyDescent="0.25">
      <c r="A718" s="14"/>
      <c r="B718" s="8" t="s">
        <v>162</v>
      </c>
      <c r="C718" s="9">
        <f>+C719+C720</f>
        <v>344071.32419999997</v>
      </c>
      <c r="D718" s="9">
        <f>+D719+D720</f>
        <v>29836.346670000003</v>
      </c>
      <c r="E718" s="9"/>
      <c r="F718" s="9">
        <f>+F719+F720</f>
        <v>29836.346670000003</v>
      </c>
      <c r="R718" s="51"/>
      <c r="S718" s="51"/>
      <c r="T718" s="51"/>
      <c r="U718" s="51"/>
    </row>
    <row r="719" spans="1:21" x14ac:dyDescent="0.25">
      <c r="A719" s="13"/>
      <c r="B719" s="11" t="s">
        <v>5</v>
      </c>
      <c r="C719" s="12">
        <v>226152.59519999998</v>
      </c>
      <c r="D719" s="12">
        <v>26754.701670000002</v>
      </c>
      <c r="E719" s="12"/>
      <c r="F719" s="12">
        <v>26754.701670000002</v>
      </c>
      <c r="R719" s="51"/>
      <c r="S719" s="51"/>
      <c r="T719" s="51"/>
      <c r="U719" s="51"/>
    </row>
    <row r="720" spans="1:21" x14ac:dyDescent="0.25">
      <c r="A720" s="13"/>
      <c r="B720" s="11" t="s">
        <v>6</v>
      </c>
      <c r="C720" s="12">
        <v>117918.72900000001</v>
      </c>
      <c r="D720" s="12">
        <v>3081.645</v>
      </c>
      <c r="E720" s="12"/>
      <c r="F720" s="12">
        <v>3081.645</v>
      </c>
      <c r="R720" s="51"/>
      <c r="S720" s="51"/>
      <c r="T720" s="51"/>
      <c r="U720" s="51"/>
    </row>
    <row r="721" spans="1:21" x14ac:dyDescent="0.25">
      <c r="A721" s="14"/>
      <c r="B721" s="8" t="s">
        <v>163</v>
      </c>
      <c r="C721" s="9">
        <f>+C722+C723</f>
        <v>1256952.8097399999</v>
      </c>
      <c r="D721" s="9">
        <f>+D722+D723</f>
        <v>134246.82</v>
      </c>
      <c r="E721" s="9"/>
      <c r="F721" s="9">
        <f>+F722+F723</f>
        <v>133984.25399999999</v>
      </c>
      <c r="R721" s="51"/>
      <c r="S721" s="51"/>
      <c r="T721" s="51"/>
      <c r="U721" s="51"/>
    </row>
    <row r="722" spans="1:21" x14ac:dyDescent="0.25">
      <c r="A722" s="13"/>
      <c r="B722" s="11" t="s">
        <v>5</v>
      </c>
      <c r="C722" s="12">
        <v>1045456.6876000001</v>
      </c>
      <c r="D722" s="12">
        <v>124778.82</v>
      </c>
      <c r="E722" s="12"/>
      <c r="F722" s="12">
        <v>124516.351</v>
      </c>
      <c r="R722" s="51"/>
      <c r="S722" s="51"/>
      <c r="T722" s="51"/>
      <c r="U722" s="51"/>
    </row>
    <row r="723" spans="1:21" x14ac:dyDescent="0.25">
      <c r="A723" s="13"/>
      <c r="B723" s="11" t="s">
        <v>6</v>
      </c>
      <c r="C723" s="12">
        <v>211496.12213999999</v>
      </c>
      <c r="D723" s="12">
        <v>9468</v>
      </c>
      <c r="E723" s="12"/>
      <c r="F723" s="12">
        <v>9467.9030000000002</v>
      </c>
      <c r="R723" s="51"/>
      <c r="S723" s="51"/>
      <c r="T723" s="51"/>
      <c r="U723" s="51"/>
    </row>
    <row r="724" spans="1:21" x14ac:dyDescent="0.25">
      <c r="A724" s="14"/>
      <c r="B724" s="8" t="s">
        <v>228</v>
      </c>
      <c r="C724" s="9">
        <f>+C725+C726</f>
        <v>18285552.078000002</v>
      </c>
      <c r="D724" s="9">
        <f>+D725+D726</f>
        <v>3812514.8150000004</v>
      </c>
      <c r="E724" s="9"/>
      <c r="F724" s="9">
        <f>+F725+F726</f>
        <v>1586180.4032900003</v>
      </c>
      <c r="R724" s="51"/>
      <c r="S724" s="51"/>
      <c r="T724" s="51"/>
      <c r="U724" s="51"/>
    </row>
    <row r="725" spans="1:21" x14ac:dyDescent="0.25">
      <c r="A725" s="13"/>
      <c r="B725" s="11" t="s">
        <v>5</v>
      </c>
      <c r="C725" s="12">
        <v>12300578.512</v>
      </c>
      <c r="D725" s="12">
        <v>2163753.8480000002</v>
      </c>
      <c r="E725" s="12"/>
      <c r="F725" s="12">
        <v>1201041.2114700002</v>
      </c>
      <c r="R725" s="51"/>
      <c r="S725" s="51"/>
      <c r="T725" s="51"/>
      <c r="U725" s="51"/>
    </row>
    <row r="726" spans="1:21" x14ac:dyDescent="0.25">
      <c r="A726" s="13"/>
      <c r="B726" s="11" t="s">
        <v>6</v>
      </c>
      <c r="C726" s="12">
        <v>5984973.5659999996</v>
      </c>
      <c r="D726" s="12">
        <v>1648760.9669999999</v>
      </c>
      <c r="E726" s="12"/>
      <c r="F726" s="12">
        <v>385139.19182000001</v>
      </c>
      <c r="R726" s="51"/>
      <c r="S726" s="51"/>
      <c r="T726" s="51"/>
      <c r="U726" s="51"/>
    </row>
    <row r="727" spans="1:21" x14ac:dyDescent="0.25">
      <c r="A727" s="14"/>
      <c r="B727" s="8" t="s">
        <v>229</v>
      </c>
      <c r="C727" s="9">
        <f>+C728+C729</f>
        <v>2968252.4029999999</v>
      </c>
      <c r="D727" s="9">
        <f>+D728+D729</f>
        <v>59876.183000000005</v>
      </c>
      <c r="E727" s="9"/>
      <c r="F727" s="9">
        <f>+F728+F729</f>
        <v>59877.755000000005</v>
      </c>
      <c r="R727" s="51"/>
      <c r="S727" s="51"/>
      <c r="T727" s="51"/>
      <c r="U727" s="51"/>
    </row>
    <row r="728" spans="1:21" x14ac:dyDescent="0.25">
      <c r="A728" s="13"/>
      <c r="B728" s="11" t="s">
        <v>5</v>
      </c>
      <c r="C728" s="12">
        <v>252702.54300000001</v>
      </c>
      <c r="D728" s="12">
        <v>21269.566999999999</v>
      </c>
      <c r="E728" s="12"/>
      <c r="F728" s="12">
        <v>21271.138999999999</v>
      </c>
      <c r="R728" s="51"/>
      <c r="S728" s="51"/>
      <c r="T728" s="51"/>
      <c r="U728" s="51"/>
    </row>
    <row r="729" spans="1:21" x14ac:dyDescent="0.25">
      <c r="A729" s="13"/>
      <c r="B729" s="11" t="s">
        <v>6</v>
      </c>
      <c r="C729" s="12">
        <v>2715549.86</v>
      </c>
      <c r="D729" s="12">
        <v>38606.616000000002</v>
      </c>
      <c r="E729" s="12"/>
      <c r="F729" s="12">
        <v>38606.616000000002</v>
      </c>
      <c r="R729" s="51"/>
      <c r="S729" s="51"/>
      <c r="T729" s="51"/>
      <c r="U729" s="51"/>
    </row>
    <row r="730" spans="1:21" x14ac:dyDescent="0.25">
      <c r="A730" s="14"/>
      <c r="B730" s="8" t="s">
        <v>230</v>
      </c>
      <c r="C730" s="9">
        <f>+C731+C732</f>
        <v>24117676.630881768</v>
      </c>
      <c r="D730" s="9">
        <f>+D731+D732</f>
        <v>8302842.7483884282</v>
      </c>
      <c r="E730" s="9"/>
      <c r="F730" s="9">
        <f>+F731+F732</f>
        <v>7390221.9587399997</v>
      </c>
      <c r="R730" s="51"/>
      <c r="S730" s="51"/>
      <c r="T730" s="51"/>
      <c r="U730" s="51"/>
    </row>
    <row r="731" spans="1:21" x14ac:dyDescent="0.25">
      <c r="A731" s="13"/>
      <c r="B731" s="11" t="s">
        <v>5</v>
      </c>
      <c r="C731" s="12">
        <v>6221021.0652117692</v>
      </c>
      <c r="D731" s="12">
        <v>2017694.6447284278</v>
      </c>
      <c r="E731" s="12"/>
      <c r="F731" s="12">
        <v>1969063.2250399999</v>
      </c>
      <c r="R731" s="51"/>
      <c r="S731" s="51"/>
      <c r="T731" s="51"/>
      <c r="U731" s="51"/>
    </row>
    <row r="732" spans="1:21" x14ac:dyDescent="0.25">
      <c r="A732" s="13"/>
      <c r="B732" s="11" t="s">
        <v>6</v>
      </c>
      <c r="C732" s="12">
        <v>17896655.565669999</v>
      </c>
      <c r="D732" s="12">
        <v>6285148.1036600005</v>
      </c>
      <c r="E732" s="12"/>
      <c r="F732" s="12">
        <v>5421158.7336999997</v>
      </c>
      <c r="R732" s="51"/>
      <c r="S732" s="51"/>
      <c r="T732" s="51"/>
      <c r="U732" s="51"/>
    </row>
    <row r="733" spans="1:21" x14ac:dyDescent="0.25">
      <c r="A733" s="14"/>
      <c r="B733" s="8" t="s">
        <v>231</v>
      </c>
      <c r="C733" s="9">
        <f>+C734+C735</f>
        <v>5511791.7730950005</v>
      </c>
      <c r="D733" s="9">
        <f>+D734+D735</f>
        <v>2058858.0347546667</v>
      </c>
      <c r="E733" s="9"/>
      <c r="F733" s="9">
        <f>+F734+F735</f>
        <v>482204.64651999995</v>
      </c>
      <c r="R733" s="51"/>
      <c r="S733" s="51"/>
      <c r="T733" s="51"/>
      <c r="U733" s="51"/>
    </row>
    <row r="734" spans="1:21" x14ac:dyDescent="0.25">
      <c r="A734" s="13"/>
      <c r="B734" s="11" t="s">
        <v>5</v>
      </c>
      <c r="C734" s="12">
        <v>4172600.0606020004</v>
      </c>
      <c r="D734" s="12">
        <v>1241155.0316046667</v>
      </c>
      <c r="E734" s="12"/>
      <c r="F734" s="12">
        <v>459092.17851999996</v>
      </c>
      <c r="R734" s="51"/>
      <c r="S734" s="51"/>
      <c r="T734" s="51"/>
      <c r="U734" s="51"/>
    </row>
    <row r="735" spans="1:21" x14ac:dyDescent="0.25">
      <c r="A735" s="13"/>
      <c r="B735" s="11" t="s">
        <v>6</v>
      </c>
      <c r="C735" s="12">
        <v>1339191.7124930001</v>
      </c>
      <c r="D735" s="12">
        <v>817703.00315</v>
      </c>
      <c r="E735" s="12"/>
      <c r="F735" s="12">
        <v>23112.468000000001</v>
      </c>
      <c r="R735" s="51"/>
      <c r="S735" s="51"/>
      <c r="T735" s="51"/>
      <c r="U735" s="51"/>
    </row>
    <row r="736" spans="1:21" ht="18" customHeight="1" x14ac:dyDescent="0.25">
      <c r="A736" s="15" t="s">
        <v>226</v>
      </c>
      <c r="B736" s="24"/>
      <c r="C736" s="22">
        <f>+C737+C738</f>
        <v>117404272.55000001</v>
      </c>
      <c r="D736" s="22">
        <f t="shared" ref="D736:F736" si="38">+D737+D738</f>
        <v>28005547.225000001</v>
      </c>
      <c r="E736" s="22"/>
      <c r="F736" s="22">
        <f t="shared" si="38"/>
        <v>11330673.477</v>
      </c>
      <c r="R736" s="51"/>
      <c r="S736" s="51"/>
      <c r="T736" s="51"/>
      <c r="U736" s="51"/>
    </row>
    <row r="737" spans="1:21" x14ac:dyDescent="0.25">
      <c r="A737" s="13"/>
      <c r="B737" s="11" t="s">
        <v>5</v>
      </c>
      <c r="C737" s="12">
        <v>114709987.84900001</v>
      </c>
      <c r="D737" s="12">
        <v>27693014.431000002</v>
      </c>
      <c r="E737" s="12"/>
      <c r="F737" s="12">
        <v>10397579.364</v>
      </c>
      <c r="R737" s="51"/>
      <c r="S737" s="51"/>
      <c r="T737" s="51"/>
      <c r="U737" s="51"/>
    </row>
    <row r="738" spans="1:21" x14ac:dyDescent="0.25">
      <c r="A738" s="35"/>
      <c r="B738" s="33" t="s">
        <v>6</v>
      </c>
      <c r="C738" s="34">
        <v>2694284.7009999999</v>
      </c>
      <c r="D738" s="34">
        <v>312532.79399999999</v>
      </c>
      <c r="E738" s="34"/>
      <c r="F738" s="34">
        <v>933094.11300000001</v>
      </c>
      <c r="R738" s="51"/>
      <c r="S738" s="51"/>
      <c r="T738" s="51"/>
      <c r="U738" s="51"/>
    </row>
    <row r="739" spans="1:21" ht="15" customHeight="1" x14ac:dyDescent="0.25">
      <c r="A739" s="26" t="s">
        <v>222</v>
      </c>
      <c r="B739" s="27"/>
      <c r="C739" s="26"/>
      <c r="D739" s="26"/>
      <c r="E739" s="26"/>
      <c r="F739" s="26"/>
    </row>
    <row r="740" spans="1:21" x14ac:dyDescent="0.25">
      <c r="C740" s="28"/>
      <c r="D740" s="28"/>
      <c r="E740" s="28"/>
      <c r="F740" s="28"/>
    </row>
    <row r="741" spans="1:21" x14ac:dyDescent="0.25">
      <c r="C741" s="28"/>
      <c r="D741" s="28"/>
      <c r="E741" s="28"/>
      <c r="F741" s="28"/>
    </row>
  </sheetData>
  <mergeCells count="10">
    <mergeCell ref="A677:B677"/>
    <mergeCell ref="A562:B562"/>
    <mergeCell ref="A1:C1"/>
    <mergeCell ref="A2:F2"/>
    <mergeCell ref="A3:F3"/>
    <mergeCell ref="A4:F4"/>
    <mergeCell ref="A5:A6"/>
    <mergeCell ref="B5:B6"/>
    <mergeCell ref="C5:C6"/>
    <mergeCell ref="D5:F5"/>
  </mergeCells>
  <pageMargins left="0.70866141732283472" right="0.70866141732283472" top="0.74803149606299213" bottom="0.74803149606299213" header="0.31496062992125984" footer="0.31496062992125984"/>
  <pageSetup scale="70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Anexo_Plurianuales</vt:lpstr>
      <vt:lpstr>Anexo_Plurianuales!Área_de_impresión</vt:lpstr>
      <vt:lpstr>Anexo_Plurianuales!Títulos_a_imprimir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Arturo Osorio Ramirez</cp:lastModifiedBy>
  <cp:lastPrinted>2016-04-26T18:20:49Z</cp:lastPrinted>
  <dcterms:created xsi:type="dcterms:W3CDTF">2016-01-26T04:04:45Z</dcterms:created>
  <dcterms:modified xsi:type="dcterms:W3CDTF">2016-04-26T18:20:57Z</dcterms:modified>
</cp:coreProperties>
</file>