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 2016\2T\Plurianuales\Finales\"/>
    </mc:Choice>
  </mc:AlternateContent>
  <bookViews>
    <workbookView xWindow="0" yWindow="0" windowWidth="25200" windowHeight="11355"/>
  </bookViews>
  <sheets>
    <sheet name="Anexo IV" sheetId="1" r:id="rId1"/>
  </sheets>
  <definedNames>
    <definedName name="_xlnm._FilterDatabase" localSheetId="0" hidden="1">'Anexo IV'!$A$8:$F$777</definedName>
    <definedName name="_xlnm.Print_Area" localSheetId="0">'Anexo IV'!$A$1:$F$777</definedName>
    <definedName name="_xlnm.Print_Titles" localSheetId="0">'Anexo IV'!$1:$7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71" i="1" l="1"/>
  <c r="F770" i="1" s="1"/>
  <c r="D771" i="1"/>
  <c r="D770" i="1" s="1"/>
  <c r="C771" i="1"/>
  <c r="C770" i="1" s="1"/>
  <c r="F767" i="1"/>
  <c r="D767" i="1"/>
  <c r="C767" i="1"/>
  <c r="F764" i="1"/>
  <c r="D764" i="1"/>
  <c r="C764" i="1"/>
  <c r="F761" i="1"/>
  <c r="D761" i="1"/>
  <c r="C761" i="1"/>
  <c r="F758" i="1"/>
  <c r="D758" i="1"/>
  <c r="C758" i="1"/>
  <c r="F755" i="1"/>
  <c r="D755" i="1"/>
  <c r="C755" i="1"/>
  <c r="F752" i="1"/>
  <c r="D752" i="1"/>
  <c r="C752" i="1"/>
  <c r="F749" i="1"/>
  <c r="D749" i="1"/>
  <c r="C749" i="1"/>
  <c r="C748" i="1" s="1"/>
  <c r="F745" i="1"/>
  <c r="D745" i="1"/>
  <c r="C745" i="1"/>
  <c r="F742" i="1"/>
  <c r="D742" i="1"/>
  <c r="C742" i="1"/>
  <c r="F739" i="1"/>
  <c r="D739" i="1"/>
  <c r="C739" i="1"/>
  <c r="F736" i="1"/>
  <c r="D736" i="1"/>
  <c r="C736" i="1"/>
  <c r="F733" i="1"/>
  <c r="D733" i="1"/>
  <c r="C733" i="1"/>
  <c r="F730" i="1"/>
  <c r="D730" i="1"/>
  <c r="C730" i="1"/>
  <c r="F727" i="1"/>
  <c r="D727" i="1"/>
  <c r="C727" i="1"/>
  <c r="F724" i="1"/>
  <c r="D724" i="1"/>
  <c r="C724" i="1"/>
  <c r="F720" i="1"/>
  <c r="F719" i="1" s="1"/>
  <c r="D720" i="1"/>
  <c r="D719" i="1" s="1"/>
  <c r="C720" i="1"/>
  <c r="C719" i="1"/>
  <c r="F716" i="1"/>
  <c r="D716" i="1"/>
  <c r="D715" i="1" s="1"/>
  <c r="C716" i="1"/>
  <c r="C715" i="1" s="1"/>
  <c r="F715" i="1"/>
  <c r="F712" i="1"/>
  <c r="D712" i="1"/>
  <c r="C712" i="1"/>
  <c r="F711" i="1"/>
  <c r="D711" i="1"/>
  <c r="C711" i="1"/>
  <c r="F708" i="1"/>
  <c r="F707" i="1" s="1"/>
  <c r="D708" i="1"/>
  <c r="D707" i="1" s="1"/>
  <c r="C708" i="1"/>
  <c r="C707" i="1" s="1"/>
  <c r="F704" i="1"/>
  <c r="F703" i="1" s="1"/>
  <c r="D704" i="1"/>
  <c r="D703" i="1" s="1"/>
  <c r="C704" i="1"/>
  <c r="C703" i="1" s="1"/>
  <c r="F700" i="1"/>
  <c r="F699" i="1" s="1"/>
  <c r="D700" i="1"/>
  <c r="D699" i="1" s="1"/>
  <c r="C700" i="1"/>
  <c r="C699" i="1" s="1"/>
  <c r="F696" i="1"/>
  <c r="D696" i="1"/>
  <c r="C696" i="1"/>
  <c r="F693" i="1"/>
  <c r="D693" i="1"/>
  <c r="C693" i="1"/>
  <c r="F690" i="1"/>
  <c r="D690" i="1"/>
  <c r="C690" i="1"/>
  <c r="F687" i="1"/>
  <c r="D687" i="1"/>
  <c r="C687" i="1"/>
  <c r="F684" i="1"/>
  <c r="D684" i="1"/>
  <c r="C684" i="1"/>
  <c r="F681" i="1"/>
  <c r="D681" i="1"/>
  <c r="C681" i="1"/>
  <c r="F678" i="1"/>
  <c r="D678" i="1"/>
  <c r="C678" i="1"/>
  <c r="F675" i="1"/>
  <c r="D675" i="1"/>
  <c r="C675" i="1"/>
  <c r="F672" i="1"/>
  <c r="D672" i="1"/>
  <c r="C672" i="1"/>
  <c r="F669" i="1"/>
  <c r="D669" i="1"/>
  <c r="C669" i="1"/>
  <c r="F666" i="1"/>
  <c r="D666" i="1"/>
  <c r="C666" i="1"/>
  <c r="F663" i="1"/>
  <c r="D663" i="1"/>
  <c r="C663" i="1"/>
  <c r="F660" i="1"/>
  <c r="D660" i="1"/>
  <c r="C660" i="1"/>
  <c r="F657" i="1"/>
  <c r="D657" i="1"/>
  <c r="C657" i="1"/>
  <c r="F654" i="1"/>
  <c r="D654" i="1"/>
  <c r="C654" i="1"/>
  <c r="F651" i="1"/>
  <c r="D651" i="1"/>
  <c r="C651" i="1"/>
  <c r="F648" i="1"/>
  <c r="D648" i="1"/>
  <c r="C648" i="1"/>
  <c r="F645" i="1"/>
  <c r="D645" i="1"/>
  <c r="C645" i="1"/>
  <c r="F642" i="1"/>
  <c r="D642" i="1"/>
  <c r="C642" i="1"/>
  <c r="F639" i="1"/>
  <c r="D639" i="1"/>
  <c r="C639" i="1"/>
  <c r="F636" i="1"/>
  <c r="D636" i="1"/>
  <c r="C636" i="1"/>
  <c r="F633" i="1"/>
  <c r="D633" i="1"/>
  <c r="C633" i="1"/>
  <c r="F630" i="1"/>
  <c r="D630" i="1"/>
  <c r="C630" i="1"/>
  <c r="F627" i="1"/>
  <c r="D627" i="1"/>
  <c r="C627" i="1"/>
  <c r="F624" i="1"/>
  <c r="D624" i="1"/>
  <c r="C624" i="1"/>
  <c r="F621" i="1"/>
  <c r="D621" i="1"/>
  <c r="C621" i="1"/>
  <c r="F617" i="1"/>
  <c r="F616" i="1" s="1"/>
  <c r="D617" i="1"/>
  <c r="D616" i="1" s="1"/>
  <c r="C617" i="1"/>
  <c r="C616" i="1" s="1"/>
  <c r="F613" i="1"/>
  <c r="F612" i="1" s="1"/>
  <c r="D613" i="1"/>
  <c r="D612" i="1" s="1"/>
  <c r="C613" i="1"/>
  <c r="C612" i="1" s="1"/>
  <c r="F609" i="1"/>
  <c r="F608" i="1" s="1"/>
  <c r="D609" i="1"/>
  <c r="D608" i="1" s="1"/>
  <c r="C609" i="1"/>
  <c r="C608" i="1" s="1"/>
  <c r="F605" i="1"/>
  <c r="F604" i="1" s="1"/>
  <c r="D605" i="1"/>
  <c r="D604" i="1" s="1"/>
  <c r="C605" i="1"/>
  <c r="C604" i="1" s="1"/>
  <c r="F601" i="1"/>
  <c r="F600" i="1" s="1"/>
  <c r="D601" i="1"/>
  <c r="D600" i="1" s="1"/>
  <c r="C601" i="1"/>
  <c r="C600" i="1" s="1"/>
  <c r="F597" i="1"/>
  <c r="F596" i="1" s="1"/>
  <c r="D597" i="1"/>
  <c r="D596" i="1" s="1"/>
  <c r="C597" i="1"/>
  <c r="C596" i="1" s="1"/>
  <c r="F593" i="1"/>
  <c r="F592" i="1" s="1"/>
  <c r="D593" i="1"/>
  <c r="D592" i="1" s="1"/>
  <c r="C593" i="1"/>
  <c r="C592" i="1" s="1"/>
  <c r="F589" i="1"/>
  <c r="D589" i="1"/>
  <c r="C589" i="1"/>
  <c r="F586" i="1"/>
  <c r="D586" i="1"/>
  <c r="C586" i="1"/>
  <c r="F583" i="1"/>
  <c r="D583" i="1"/>
  <c r="C583" i="1"/>
  <c r="F580" i="1"/>
  <c r="D580" i="1"/>
  <c r="C580" i="1"/>
  <c r="F577" i="1"/>
  <c r="D577" i="1"/>
  <c r="C577" i="1"/>
  <c r="F574" i="1"/>
  <c r="D574" i="1"/>
  <c r="C574" i="1"/>
  <c r="F570" i="1"/>
  <c r="D570" i="1"/>
  <c r="C570" i="1"/>
  <c r="F567" i="1"/>
  <c r="D567" i="1"/>
  <c r="C567" i="1"/>
  <c r="F564" i="1"/>
  <c r="D564" i="1"/>
  <c r="C564" i="1"/>
  <c r="F561" i="1"/>
  <c r="D561" i="1"/>
  <c r="C561" i="1"/>
  <c r="F558" i="1"/>
  <c r="D558" i="1"/>
  <c r="C558" i="1"/>
  <c r="F555" i="1"/>
  <c r="D555" i="1"/>
  <c r="C555" i="1"/>
  <c r="F552" i="1"/>
  <c r="D552" i="1"/>
  <c r="C552" i="1"/>
  <c r="F549" i="1"/>
  <c r="D549" i="1"/>
  <c r="C549" i="1"/>
  <c r="F546" i="1"/>
  <c r="D546" i="1"/>
  <c r="C546" i="1"/>
  <c r="F543" i="1"/>
  <c r="D543" i="1"/>
  <c r="C543" i="1"/>
  <c r="F540" i="1"/>
  <c r="D540" i="1"/>
  <c r="C540" i="1"/>
  <c r="F536" i="1"/>
  <c r="D536" i="1"/>
  <c r="C536" i="1"/>
  <c r="F533" i="1"/>
  <c r="D533" i="1"/>
  <c r="C533" i="1"/>
  <c r="F530" i="1"/>
  <c r="D530" i="1"/>
  <c r="C530" i="1"/>
  <c r="F527" i="1"/>
  <c r="D527" i="1"/>
  <c r="C527" i="1"/>
  <c r="F524" i="1"/>
  <c r="D524" i="1"/>
  <c r="C524" i="1"/>
  <c r="F521" i="1"/>
  <c r="D521" i="1"/>
  <c r="C521" i="1"/>
  <c r="F518" i="1"/>
  <c r="D518" i="1"/>
  <c r="C518" i="1"/>
  <c r="F515" i="1"/>
  <c r="D515" i="1"/>
  <c r="C515" i="1"/>
  <c r="F512" i="1"/>
  <c r="D512" i="1"/>
  <c r="C512" i="1"/>
  <c r="F509" i="1"/>
  <c r="D509" i="1"/>
  <c r="C509" i="1"/>
  <c r="F506" i="1"/>
  <c r="D506" i="1"/>
  <c r="C506" i="1"/>
  <c r="F503" i="1"/>
  <c r="D503" i="1"/>
  <c r="C503" i="1"/>
  <c r="F499" i="1"/>
  <c r="D499" i="1"/>
  <c r="C499" i="1"/>
  <c r="F496" i="1"/>
  <c r="D496" i="1"/>
  <c r="C496" i="1"/>
  <c r="F492" i="1"/>
  <c r="D492" i="1"/>
  <c r="C492" i="1"/>
  <c r="F489" i="1"/>
  <c r="D489" i="1"/>
  <c r="C489" i="1"/>
  <c r="F486" i="1"/>
  <c r="D486" i="1"/>
  <c r="C486" i="1"/>
  <c r="F483" i="1"/>
  <c r="D483" i="1"/>
  <c r="C483" i="1"/>
  <c r="F480" i="1"/>
  <c r="D480" i="1"/>
  <c r="C480" i="1"/>
  <c r="F477" i="1"/>
  <c r="D477" i="1"/>
  <c r="C477" i="1"/>
  <c r="F474" i="1"/>
  <c r="D474" i="1"/>
  <c r="C474" i="1"/>
  <c r="F471" i="1"/>
  <c r="D471" i="1"/>
  <c r="C471" i="1"/>
  <c r="F467" i="1"/>
  <c r="D467" i="1"/>
  <c r="C467" i="1"/>
  <c r="F464" i="1"/>
  <c r="D464" i="1"/>
  <c r="C464" i="1"/>
  <c r="F461" i="1"/>
  <c r="D461" i="1"/>
  <c r="C461" i="1"/>
  <c r="F458" i="1"/>
  <c r="D458" i="1"/>
  <c r="C458" i="1"/>
  <c r="F455" i="1"/>
  <c r="D455" i="1"/>
  <c r="C455" i="1"/>
  <c r="F451" i="1"/>
  <c r="D451" i="1"/>
  <c r="C451" i="1"/>
  <c r="F448" i="1"/>
  <c r="D448" i="1"/>
  <c r="C448" i="1"/>
  <c r="F445" i="1"/>
  <c r="D445" i="1"/>
  <c r="C445" i="1"/>
  <c r="F441" i="1"/>
  <c r="F440" i="1" s="1"/>
  <c r="D441" i="1"/>
  <c r="C441" i="1"/>
  <c r="C440" i="1" s="1"/>
  <c r="D440" i="1"/>
  <c r="F437" i="1"/>
  <c r="D437" i="1"/>
  <c r="C437" i="1"/>
  <c r="F434" i="1"/>
  <c r="D434" i="1"/>
  <c r="C434" i="1"/>
  <c r="F431" i="1"/>
  <c r="D431" i="1"/>
  <c r="C431" i="1"/>
  <c r="F428" i="1"/>
  <c r="D428" i="1"/>
  <c r="C428" i="1"/>
  <c r="F425" i="1"/>
  <c r="D425" i="1"/>
  <c r="C425" i="1"/>
  <c r="F422" i="1"/>
  <c r="D422" i="1"/>
  <c r="C422" i="1"/>
  <c r="F419" i="1"/>
  <c r="D419" i="1"/>
  <c r="C419" i="1"/>
  <c r="F416" i="1"/>
  <c r="D416" i="1"/>
  <c r="C416" i="1"/>
  <c r="F413" i="1"/>
  <c r="D413" i="1"/>
  <c r="C413" i="1"/>
  <c r="F410" i="1"/>
  <c r="D410" i="1"/>
  <c r="C410" i="1"/>
  <c r="F407" i="1"/>
  <c r="D407" i="1"/>
  <c r="C407" i="1"/>
  <c r="F404" i="1"/>
  <c r="D404" i="1"/>
  <c r="C404" i="1"/>
  <c r="F401" i="1"/>
  <c r="D401" i="1"/>
  <c r="C401" i="1"/>
  <c r="F398" i="1"/>
  <c r="D398" i="1"/>
  <c r="C398" i="1"/>
  <c r="F395" i="1"/>
  <c r="D395" i="1"/>
  <c r="C395" i="1"/>
  <c r="F392" i="1"/>
  <c r="D392" i="1"/>
  <c r="C392" i="1"/>
  <c r="F389" i="1"/>
  <c r="D389" i="1"/>
  <c r="C389" i="1"/>
  <c r="F386" i="1"/>
  <c r="D386" i="1"/>
  <c r="C386" i="1"/>
  <c r="F383" i="1"/>
  <c r="D383" i="1"/>
  <c r="C383" i="1"/>
  <c r="F380" i="1"/>
  <c r="D380" i="1"/>
  <c r="C380" i="1"/>
  <c r="F377" i="1"/>
  <c r="D377" i="1"/>
  <c r="C377" i="1"/>
  <c r="F374" i="1"/>
  <c r="D374" i="1"/>
  <c r="C374" i="1"/>
  <c r="F371" i="1"/>
  <c r="D371" i="1"/>
  <c r="C371" i="1"/>
  <c r="F368" i="1"/>
  <c r="D368" i="1"/>
  <c r="C368" i="1"/>
  <c r="F365" i="1"/>
  <c r="D365" i="1"/>
  <c r="C365" i="1"/>
  <c r="F361" i="1"/>
  <c r="D361" i="1"/>
  <c r="C361" i="1"/>
  <c r="F358" i="1"/>
  <c r="D358" i="1"/>
  <c r="C358" i="1"/>
  <c r="F355" i="1"/>
  <c r="D355" i="1"/>
  <c r="C355" i="1"/>
  <c r="F352" i="1"/>
  <c r="D352" i="1"/>
  <c r="C352" i="1"/>
  <c r="F349" i="1"/>
  <c r="D349" i="1"/>
  <c r="C349" i="1"/>
  <c r="F346" i="1"/>
  <c r="D346" i="1"/>
  <c r="C346" i="1"/>
  <c r="F343" i="1"/>
  <c r="D343" i="1"/>
  <c r="C343" i="1"/>
  <c r="F340" i="1"/>
  <c r="D340" i="1"/>
  <c r="C340" i="1"/>
  <c r="F337" i="1"/>
  <c r="D337" i="1"/>
  <c r="C337" i="1"/>
  <c r="F334" i="1"/>
  <c r="D334" i="1"/>
  <c r="C334" i="1"/>
  <c r="F331" i="1"/>
  <c r="D331" i="1"/>
  <c r="C331" i="1"/>
  <c r="F328" i="1"/>
  <c r="D328" i="1"/>
  <c r="C328" i="1"/>
  <c r="F325" i="1"/>
  <c r="D325" i="1"/>
  <c r="C325" i="1"/>
  <c r="F322" i="1"/>
  <c r="D322" i="1"/>
  <c r="C322" i="1"/>
  <c r="F319" i="1"/>
  <c r="D319" i="1"/>
  <c r="C319" i="1"/>
  <c r="F316" i="1"/>
  <c r="D316" i="1"/>
  <c r="C316" i="1"/>
  <c r="F313" i="1"/>
  <c r="D313" i="1"/>
  <c r="C313" i="1"/>
  <c r="F310" i="1"/>
  <c r="D310" i="1"/>
  <c r="C310" i="1"/>
  <c r="F307" i="1"/>
  <c r="D307" i="1"/>
  <c r="C307" i="1"/>
  <c r="F304" i="1"/>
  <c r="D304" i="1"/>
  <c r="C304" i="1"/>
  <c r="F301" i="1"/>
  <c r="D301" i="1"/>
  <c r="C301" i="1"/>
  <c r="F298" i="1"/>
  <c r="D298" i="1"/>
  <c r="C298" i="1"/>
  <c r="F295" i="1"/>
  <c r="D295" i="1"/>
  <c r="C295" i="1"/>
  <c r="F292" i="1"/>
  <c r="D292" i="1"/>
  <c r="C292" i="1"/>
  <c r="F289" i="1"/>
  <c r="D289" i="1"/>
  <c r="C289" i="1"/>
  <c r="F286" i="1"/>
  <c r="D286" i="1"/>
  <c r="C286" i="1"/>
  <c r="F283" i="1"/>
  <c r="D283" i="1"/>
  <c r="C283" i="1"/>
  <c r="F280" i="1"/>
  <c r="D280" i="1"/>
  <c r="C280" i="1"/>
  <c r="F277" i="1"/>
  <c r="D277" i="1"/>
  <c r="C277" i="1"/>
  <c r="F274" i="1"/>
  <c r="D274" i="1"/>
  <c r="C274" i="1"/>
  <c r="F271" i="1"/>
  <c r="D271" i="1"/>
  <c r="C271" i="1"/>
  <c r="F268" i="1"/>
  <c r="D268" i="1"/>
  <c r="C268" i="1"/>
  <c r="F265" i="1"/>
  <c r="D265" i="1"/>
  <c r="C265" i="1"/>
  <c r="F262" i="1"/>
  <c r="D262" i="1"/>
  <c r="C262" i="1"/>
  <c r="F258" i="1"/>
  <c r="D258" i="1"/>
  <c r="C258" i="1"/>
  <c r="F255" i="1"/>
  <c r="D255" i="1"/>
  <c r="C255" i="1"/>
  <c r="F252" i="1"/>
  <c r="D252" i="1"/>
  <c r="C252" i="1"/>
  <c r="F249" i="1"/>
  <c r="D249" i="1"/>
  <c r="C249" i="1"/>
  <c r="F246" i="1"/>
  <c r="D246" i="1"/>
  <c r="C246" i="1"/>
  <c r="F243" i="1"/>
  <c r="D243" i="1"/>
  <c r="C243" i="1"/>
  <c r="F240" i="1"/>
  <c r="D240" i="1"/>
  <c r="C240" i="1"/>
  <c r="F236" i="1"/>
  <c r="D236" i="1"/>
  <c r="C236" i="1"/>
  <c r="F233" i="1"/>
  <c r="D233" i="1"/>
  <c r="C233" i="1"/>
  <c r="F230" i="1"/>
  <c r="D230" i="1"/>
  <c r="C230" i="1"/>
  <c r="F227" i="1"/>
  <c r="D227" i="1"/>
  <c r="C227" i="1"/>
  <c r="F224" i="1"/>
  <c r="D224" i="1"/>
  <c r="C224" i="1"/>
  <c r="F221" i="1"/>
  <c r="D221" i="1"/>
  <c r="C221" i="1"/>
  <c r="F218" i="1"/>
  <c r="D218" i="1"/>
  <c r="C218" i="1"/>
  <c r="F215" i="1"/>
  <c r="D215" i="1"/>
  <c r="C215" i="1"/>
  <c r="F212" i="1"/>
  <c r="D212" i="1"/>
  <c r="C212" i="1"/>
  <c r="F209" i="1"/>
  <c r="D209" i="1"/>
  <c r="C209" i="1"/>
  <c r="F206" i="1"/>
  <c r="D206" i="1"/>
  <c r="C206" i="1"/>
  <c r="F203" i="1"/>
  <c r="D203" i="1"/>
  <c r="C203" i="1"/>
  <c r="F200" i="1"/>
  <c r="D200" i="1"/>
  <c r="C200" i="1"/>
  <c r="F197" i="1"/>
  <c r="D197" i="1"/>
  <c r="C197" i="1"/>
  <c r="F194" i="1"/>
  <c r="D194" i="1"/>
  <c r="C194" i="1"/>
  <c r="F191" i="1"/>
  <c r="D191" i="1"/>
  <c r="C191" i="1"/>
  <c r="F188" i="1"/>
  <c r="D188" i="1"/>
  <c r="C188" i="1"/>
  <c r="F185" i="1"/>
  <c r="D185" i="1"/>
  <c r="C185" i="1"/>
  <c r="F182" i="1"/>
  <c r="D182" i="1"/>
  <c r="C182" i="1"/>
  <c r="F179" i="1"/>
  <c r="D179" i="1"/>
  <c r="C179" i="1"/>
  <c r="F176" i="1"/>
  <c r="D176" i="1"/>
  <c r="C176" i="1"/>
  <c r="F173" i="1"/>
  <c r="D173" i="1"/>
  <c r="C173" i="1"/>
  <c r="F169" i="1"/>
  <c r="D169" i="1"/>
  <c r="C169" i="1"/>
  <c r="F163" i="1"/>
  <c r="D163" i="1"/>
  <c r="C163" i="1"/>
  <c r="F160" i="1"/>
  <c r="D160" i="1"/>
  <c r="C160" i="1"/>
  <c r="F157" i="1"/>
  <c r="D157" i="1"/>
  <c r="C157" i="1"/>
  <c r="F154" i="1"/>
  <c r="D154" i="1"/>
  <c r="C154" i="1"/>
  <c r="F151" i="1"/>
  <c r="D151" i="1"/>
  <c r="C151" i="1"/>
  <c r="F148" i="1"/>
  <c r="D148" i="1"/>
  <c r="C148" i="1"/>
  <c r="F145" i="1"/>
  <c r="D145" i="1"/>
  <c r="C145" i="1"/>
  <c r="F142" i="1"/>
  <c r="D142" i="1"/>
  <c r="C142" i="1"/>
  <c r="F139" i="1"/>
  <c r="D139" i="1"/>
  <c r="C139" i="1"/>
  <c r="F136" i="1"/>
  <c r="D136" i="1"/>
  <c r="C136" i="1"/>
  <c r="F133" i="1"/>
  <c r="D133" i="1"/>
  <c r="C133" i="1"/>
  <c r="F130" i="1"/>
  <c r="D130" i="1"/>
  <c r="C130" i="1"/>
  <c r="F127" i="1"/>
  <c r="D127" i="1"/>
  <c r="C127" i="1"/>
  <c r="F124" i="1"/>
  <c r="D124" i="1"/>
  <c r="C124" i="1"/>
  <c r="F120" i="1"/>
  <c r="D120" i="1"/>
  <c r="C120" i="1"/>
  <c r="F117" i="1"/>
  <c r="D117" i="1"/>
  <c r="C117" i="1"/>
  <c r="F113" i="1"/>
  <c r="D113" i="1"/>
  <c r="C113" i="1"/>
  <c r="F110" i="1"/>
  <c r="D110" i="1"/>
  <c r="C110" i="1"/>
  <c r="F107" i="1"/>
  <c r="D107" i="1"/>
  <c r="C107" i="1"/>
  <c r="F104" i="1"/>
  <c r="D104" i="1"/>
  <c r="C104" i="1"/>
  <c r="F101" i="1"/>
  <c r="D101" i="1"/>
  <c r="C101" i="1"/>
  <c r="F98" i="1"/>
  <c r="D98" i="1"/>
  <c r="C98" i="1"/>
  <c r="F95" i="1"/>
  <c r="D95" i="1"/>
  <c r="C95" i="1"/>
  <c r="F92" i="1"/>
  <c r="D92" i="1"/>
  <c r="C92" i="1"/>
  <c r="F89" i="1"/>
  <c r="D89" i="1"/>
  <c r="C89" i="1"/>
  <c r="F86" i="1"/>
  <c r="D86" i="1"/>
  <c r="C86" i="1"/>
  <c r="F83" i="1"/>
  <c r="D83" i="1"/>
  <c r="C83" i="1"/>
  <c r="F80" i="1"/>
  <c r="D80" i="1"/>
  <c r="C80" i="1"/>
  <c r="F77" i="1"/>
  <c r="D77" i="1"/>
  <c r="C77" i="1"/>
  <c r="F74" i="1"/>
  <c r="D74" i="1"/>
  <c r="C74" i="1"/>
  <c r="F71" i="1"/>
  <c r="D71" i="1"/>
  <c r="C71" i="1"/>
  <c r="F68" i="1"/>
  <c r="D68" i="1"/>
  <c r="C68" i="1"/>
  <c r="F65" i="1"/>
  <c r="D65" i="1"/>
  <c r="C65" i="1"/>
  <c r="F62" i="1"/>
  <c r="D62" i="1"/>
  <c r="C62" i="1"/>
  <c r="F59" i="1"/>
  <c r="D59" i="1"/>
  <c r="C59" i="1"/>
  <c r="F56" i="1"/>
  <c r="D56" i="1"/>
  <c r="C56" i="1"/>
  <c r="F53" i="1"/>
  <c r="D53" i="1"/>
  <c r="C53" i="1"/>
  <c r="F50" i="1"/>
  <c r="D50" i="1"/>
  <c r="C50" i="1"/>
  <c r="F46" i="1"/>
  <c r="F45" i="1" s="1"/>
  <c r="D46" i="1"/>
  <c r="D45" i="1" s="1"/>
  <c r="C46" i="1"/>
  <c r="C45" i="1" s="1"/>
  <c r="F42" i="1"/>
  <c r="D42" i="1"/>
  <c r="C42" i="1"/>
  <c r="F39" i="1"/>
  <c r="D39" i="1"/>
  <c r="C39" i="1"/>
  <c r="F36" i="1"/>
  <c r="D36" i="1"/>
  <c r="C36" i="1"/>
  <c r="F33" i="1"/>
  <c r="D33" i="1"/>
  <c r="C33" i="1"/>
  <c r="F29" i="1"/>
  <c r="D29" i="1"/>
  <c r="C29" i="1"/>
  <c r="F26" i="1"/>
  <c r="D26" i="1"/>
  <c r="C26" i="1"/>
  <c r="F23" i="1"/>
  <c r="D23" i="1"/>
  <c r="C23" i="1"/>
  <c r="F19" i="1"/>
  <c r="F18" i="1" s="1"/>
  <c r="D19" i="1"/>
  <c r="D18" i="1" s="1"/>
  <c r="C19" i="1"/>
  <c r="C18" i="1" s="1"/>
  <c r="F15" i="1"/>
  <c r="D15" i="1"/>
  <c r="C15" i="1"/>
  <c r="F12" i="1"/>
  <c r="D12" i="1"/>
  <c r="C12" i="1"/>
  <c r="F9" i="1"/>
  <c r="D9" i="1"/>
  <c r="C9" i="1"/>
  <c r="C444" i="1" l="1"/>
  <c r="F454" i="1"/>
  <c r="C495" i="1"/>
  <c r="D444" i="1"/>
  <c r="F444" i="1"/>
  <c r="D495" i="1"/>
  <c r="D116" i="1"/>
  <c r="D8" i="1"/>
  <c r="C116" i="1"/>
  <c r="D172" i="1"/>
  <c r="D168" i="1" s="1"/>
  <c r="D166" i="1" s="1"/>
  <c r="D123" i="1" s="1"/>
  <c r="F261" i="1"/>
  <c r="D620" i="1"/>
  <c r="C22" i="1"/>
  <c r="D470" i="1"/>
  <c r="C8" i="1"/>
  <c r="D22" i="1"/>
  <c r="F573" i="1"/>
  <c r="C32" i="1"/>
  <c r="F116" i="1"/>
  <c r="D32" i="1"/>
  <c r="F32" i="1"/>
  <c r="D502" i="1"/>
  <c r="C261" i="1"/>
  <c r="D748" i="1"/>
  <c r="F49" i="1"/>
  <c r="D723" i="1"/>
  <c r="F239" i="1"/>
  <c r="F495" i="1"/>
  <c r="C539" i="1"/>
  <c r="C239" i="1"/>
  <c r="F539" i="1"/>
  <c r="F8" i="1"/>
  <c r="F22" i="1"/>
  <c r="F364" i="1"/>
  <c r="C454" i="1"/>
  <c r="C470" i="1"/>
  <c r="F502" i="1"/>
  <c r="F620" i="1"/>
  <c r="D239" i="1"/>
  <c r="C573" i="1"/>
  <c r="F748" i="1"/>
  <c r="D49" i="1"/>
  <c r="D573" i="1"/>
  <c r="C723" i="1"/>
  <c r="C364" i="1"/>
  <c r="F470" i="1"/>
  <c r="D539" i="1"/>
  <c r="F172" i="1"/>
  <c r="F168" i="1" s="1"/>
  <c r="F166" i="1" s="1"/>
  <c r="F123" i="1" s="1"/>
  <c r="D364" i="1"/>
  <c r="F723" i="1"/>
  <c r="C49" i="1"/>
  <c r="C172" i="1"/>
  <c r="C168" i="1" s="1"/>
  <c r="C166" i="1" s="1"/>
  <c r="C123" i="1" s="1"/>
  <c r="D261" i="1"/>
  <c r="D454" i="1"/>
  <c r="C502" i="1"/>
  <c r="C620" i="1"/>
</calcChain>
</file>

<file path=xl/sharedStrings.xml><?xml version="1.0" encoding="utf-8"?>
<sst xmlns="http://schemas.openxmlformats.org/spreadsheetml/2006/main" count="780" uniqueCount="265">
  <si>
    <t>Informes sobre la Situación Económica,
las Finanzas Públicas y la Deuda Pública</t>
  </si>
  <si>
    <t>Segundo Trimestre de 2016</t>
  </si>
  <si>
    <t>ENERO-JUNIO DE 2016</t>
  </si>
  <si>
    <t>MONTO EROGADO SOBRE CONTRATOS PLURIANUALES DE OBRA, ADQUISICIONES Y ARRENDAMIENTOS O SERVICIOS
Enero-junio de 2016
(Miles de pesos)</t>
  </si>
  <si>
    <t>Enero-junio</t>
  </si>
  <si>
    <t>Programado</t>
  </si>
  <si>
    <t>Ejercido</t>
  </si>
  <si>
    <t>01 Poder Legislativo</t>
  </si>
  <si>
    <t>H. Cámara de Diputados</t>
  </si>
  <si>
    <t>Gasto Corriente</t>
  </si>
  <si>
    <t>Gasto de Inversión</t>
  </si>
  <si>
    <t>H. Cámara de Senadores</t>
  </si>
  <si>
    <t>Auditoría Superior de la Federación</t>
  </si>
  <si>
    <t>02 Oficina de la Presidencia de la República</t>
  </si>
  <si>
    <t>Sector Central</t>
  </si>
  <si>
    <t>03 Poder Judicial</t>
  </si>
  <si>
    <t>Suprema Corte de Justicia de la Nación</t>
  </si>
  <si>
    <t>Consejo de la Judicatura Federal</t>
  </si>
  <si>
    <t>Tribunal Electoral del Poder Judicial de la Federación</t>
  </si>
  <si>
    <t>04 Gobernación</t>
  </si>
  <si>
    <t>Archivo General de la Nación</t>
  </si>
  <si>
    <t>Consejo Nacional para Prevenir la Discriminación</t>
  </si>
  <si>
    <t>Talleres Gráficos de México</t>
  </si>
  <si>
    <t>05 Relaciones Exteriores</t>
  </si>
  <si>
    <t>06 Hacienda y Crédito Público</t>
  </si>
  <si>
    <t>Comisión Nacional Bancaria y de Valores</t>
  </si>
  <si>
    <t xml:space="preserve">Comisión Nacional de Seguros y Fianzas </t>
  </si>
  <si>
    <t>Comisión Nacional del Sistema de Ahorro para el Retiro</t>
  </si>
  <si>
    <t>Servicio de Administración Tributaria</t>
  </si>
  <si>
    <t>Casa de Moneda de México</t>
  </si>
  <si>
    <t>Comisión Nacional para la Protección y Defensa de los Usuarios de Servicios Financieros</t>
  </si>
  <si>
    <t>Financiera Nacional de Desarrollo Agropecuario, Rural, Forestal y Pesquero</t>
  </si>
  <si>
    <t>Instituto para la Protección del Ahorro Bancario</t>
  </si>
  <si>
    <t>Lotería Nacional para la Asistencia Pública</t>
  </si>
  <si>
    <t>Pronósticos para la Asistencia Pública</t>
  </si>
  <si>
    <t>Servicio de Administración y Enajenación de Bienes</t>
  </si>
  <si>
    <t>Banco Nacional de Comercio Exterior, S.N.C.</t>
  </si>
  <si>
    <t>Banco Nacional de Obras y Servicios Públicos, S.N.C.</t>
  </si>
  <si>
    <t>Nacional Financiera, S.N.C.</t>
  </si>
  <si>
    <t>Banco del Ahorro Nacional y Servicios Financieros, S.N.C.</t>
  </si>
  <si>
    <t>Sociedad Hipotecaria Federal, S.N.C</t>
  </si>
  <si>
    <t>Fondo Especial de Asistencia Técnica y Garantía para Créditos Agropecuarios</t>
  </si>
  <si>
    <t>Fondo de Capitalización e Inversión del Sector Rural</t>
  </si>
  <si>
    <t>Fondo de Garantía y Fomento para la Agricultura, Ganadería y Avicultura</t>
  </si>
  <si>
    <t>Fondo de Garantía y Fomento para las Actividades Pesqueras</t>
  </si>
  <si>
    <t>Fondo Especial para Financiamientos Agropecuarios</t>
  </si>
  <si>
    <t>07 Defensa Nacional</t>
  </si>
  <si>
    <t>Instituto de Seguridad Social para las Fuerzas Armadas Mexicanas</t>
  </si>
  <si>
    <t>08 Agricultura, Ganadería, Desarrollo Rural, Pesca y Alimentación</t>
  </si>
  <si>
    <t>Servicio Nacional de Sanidad, Inocuidad y Calidad Agroalimentaria</t>
  </si>
  <si>
    <t>Servicio Nacional de Inspección y Certificación de Semillas</t>
  </si>
  <si>
    <t>Agencia de Servicios a la Comercialización y Desarrollo de Mercados Agropecuarios</t>
  </si>
  <si>
    <t>Comité Nacional para el Desarrollo Sustentable de la Caña de Azúcar</t>
  </si>
  <si>
    <t>Instituto Nacional de Investigaciones Forestales, Agrícolas y Pecuarias</t>
  </si>
  <si>
    <t>Instituto Nacional para el Desarrollo de Capacidades del Sector Rural, A.C.</t>
  </si>
  <si>
    <t>Fideicomiso de Riesgo Compartido</t>
  </si>
  <si>
    <t>Fondo de Empresas Expropiadas del Sector Azucarero</t>
  </si>
  <si>
    <t>Productora Nacional de Biológicos Veterinarios</t>
  </si>
  <si>
    <t>Colegio Superior Agropecuario del Estado de Guerrero</t>
  </si>
  <si>
    <t>Servicio de Información Agroalimentaria y Pesquera</t>
  </si>
  <si>
    <t>Comisión Nacional de Acuacultura y Pesca</t>
  </si>
  <si>
    <t>Colegio de Postgraduados</t>
  </si>
  <si>
    <t>Comisión Nacional de las Zonas Áridas</t>
  </si>
  <si>
    <t>Instituto Nacional de Pesca</t>
  </si>
  <si>
    <t>09 Comunicaciones y Transportes</t>
  </si>
  <si>
    <t>Aeropuertos y Servicios Auxiliares</t>
  </si>
  <si>
    <t>Agencia Espacial Mexicana</t>
  </si>
  <si>
    <t>Caminos y Puentes Federales de Ingresos y Servicios Conexos</t>
  </si>
  <si>
    <t>Administración Portuaria Integral de Dos Bocas, S.A. de C.V.</t>
  </si>
  <si>
    <t>Administración Portuaria Integral de Ensenada, S.A. de C.V.</t>
  </si>
  <si>
    <t>Administración Portuaria Integral de Mazatlán, S.A. de C.V.</t>
  </si>
  <si>
    <t>Administración Portuaria Integral de Progreso, S.A. de C.V.</t>
  </si>
  <si>
    <t>Administración Portuaria Integral de Puerto Vallarta, S.A. de C.V.</t>
  </si>
  <si>
    <t>Administración Portuaria Integral de Topolobampo, S.A. de C.V.</t>
  </si>
  <si>
    <t>Administración Portuaria Integral de Tuxpan, S.A. de C.V.</t>
  </si>
  <si>
    <t>Administración Portuaria Integral de Altamira, S.A. de C.V.</t>
  </si>
  <si>
    <t>Administración Portuaria Integral de Lázaro Cárdenas, S.A. de C.V.</t>
  </si>
  <si>
    <t>Administración Portuaria Integral de Manzanillo, S.A. de C.V.</t>
  </si>
  <si>
    <t>Administración Portuaria Integral de Tampico, S.A. de C.V.</t>
  </si>
  <si>
    <t>Administración Portuaria Integral de Veracruz, S.A. de C.V.</t>
  </si>
  <si>
    <t>Administración Portuaria Integral de Salina Cruz, S.A. de C.V.</t>
  </si>
  <si>
    <t>Servicio Postal Mexicano</t>
  </si>
  <si>
    <t>Instituto Mexicano del Transporte</t>
  </si>
  <si>
    <t>Servicios a la Navegación en el Espacio Aéreo Mexicano</t>
  </si>
  <si>
    <t>Grupo Aeroportuario de la Ciudad de México, S.A. de C.V.</t>
  </si>
  <si>
    <t>Aeropuerto Internacional de la Ciudad de México, S.A. de C.V.</t>
  </si>
  <si>
    <t>10 Economía</t>
  </si>
  <si>
    <t>Centro Nacional de Metrología</t>
  </si>
  <si>
    <t>Fideicomiso de Fomento Minero</t>
  </si>
  <si>
    <t>ProMéxico</t>
  </si>
  <si>
    <t>Instituto Mexicano de la Propiedad Industrial</t>
  </si>
  <si>
    <t>Procuraduría Federal del Consumidor</t>
  </si>
  <si>
    <t>Exportadora de Sal, S.A. de C.V.</t>
  </si>
  <si>
    <t>11 Educación Pública</t>
  </si>
  <si>
    <t>Universidad Pedagógica Nacional</t>
  </si>
  <si>
    <t>Universidad Nacional Autónoma de México</t>
  </si>
  <si>
    <t>Instituto Politécnico Nacional</t>
  </si>
  <si>
    <t>XE-IPN Canal 11</t>
  </si>
  <si>
    <t>Instituto Nacional de Antropología e Historia</t>
  </si>
  <si>
    <t>Instituto Nacional de Bellas Artes y Literatura</t>
  </si>
  <si>
    <t>Radio Educación</t>
  </si>
  <si>
    <t>Consejo Nacional para la Cultura y las Artes</t>
  </si>
  <si>
    <t>Instituto Nacional del Derecho de Autor</t>
  </si>
  <si>
    <t>Universidad Abierta y a Distancia de México</t>
  </si>
  <si>
    <t>Centro de Capacitación Cinematográfica, A.C.</t>
  </si>
  <si>
    <t>Centro de Enseñanza Técnica Industrial</t>
  </si>
  <si>
    <t>Colegio de Bachilleres</t>
  </si>
  <si>
    <t>Colegio Nacional de Educación Profesional Técnica</t>
  </si>
  <si>
    <t>Comisión de Operación y Fomento de Actividades Académicas del Instituto Politécnico Nacional</t>
  </si>
  <si>
    <t>Comisión Nacional de Cultura Física y Deporte</t>
  </si>
  <si>
    <t>Comisión Nacional de Libros de Texto Gratuitos</t>
  </si>
  <si>
    <t>Consejo Nacional de Fomento Educativo</t>
  </si>
  <si>
    <t>El Colegio de México, A.C.</t>
  </si>
  <si>
    <t>Estudios Churubusco Azteca, S.A.</t>
  </si>
  <si>
    <t>Fideicomiso de los Sistemas Normalizado de Competencia Laboral y de Certificación de Competencia Laboral</t>
  </si>
  <si>
    <t>Fideicomiso para la Cineteca Nacional</t>
  </si>
  <si>
    <t>Impresora y Encuadernadora Progreso, S.A. de C.V.</t>
  </si>
  <si>
    <t>Instituto Nacional para la Educación de los Adultos</t>
  </si>
  <si>
    <t>Instituto Nacional de Lenguas Indígenas</t>
  </si>
  <si>
    <t>Instituto Mexicano de Cinematografía</t>
  </si>
  <si>
    <t>Instituto Nacional de la Infraestructura Física Educativa</t>
  </si>
  <si>
    <t>Instituto Mexicano de la Radio</t>
  </si>
  <si>
    <t>Patronato de Obras e Instalaciones del Instituto Politécnico Nacional</t>
  </si>
  <si>
    <t>Televisión Metropolitana, S.A. de C.V.</t>
  </si>
  <si>
    <t>Centro de Estudios Avanzados del Instituto Politécnico Nacional</t>
  </si>
  <si>
    <t>Fondo de Cultura Económica</t>
  </si>
  <si>
    <t>Tecnológico Nacional de México</t>
  </si>
  <si>
    <t>12 Salud</t>
  </si>
  <si>
    <t>Centro Regional de Alta Especialidad de Chiapas</t>
  </si>
  <si>
    <t>Instituto Nacional de Psiquiatría Ramón de la Fuente Muñiz</t>
  </si>
  <si>
    <t>Centros de Integración Juvenil, A.C.</t>
  </si>
  <si>
    <t>Hospital Juárez de México</t>
  </si>
  <si>
    <t>Hospital General "Dr. Manuel Gea González"</t>
  </si>
  <si>
    <t>Hospital General de México "Dr. Eduardo Liceaga"</t>
  </si>
  <si>
    <t>Hospital Infantil de México Federico Gómez</t>
  </si>
  <si>
    <t>Hospital Regional de Alta Especialidad del Bajío</t>
  </si>
  <si>
    <t>Hospital Regional de Alta Especialidad de Oaxaca</t>
  </si>
  <si>
    <t>Hospital Regional de Alta Especialidad de la Península de Yucatán</t>
  </si>
  <si>
    <t>Hospital Regional de Alta Especialidad de Ciudad Victoria "Bicentenario 2010"</t>
  </si>
  <si>
    <t>Hospital Regional de Alta Especialidad de Ixtapaluca</t>
  </si>
  <si>
    <t>Instituto Nacional de Cancerología</t>
  </si>
  <si>
    <t>Instituto Nacional de Cardiología Ignacio Chávez</t>
  </si>
  <si>
    <t>Instituto Nacional de Enfermedades Respiratorias Ismael Cosío Villegas</t>
  </si>
  <si>
    <t>Instituto Nacional de Geriatría</t>
  </si>
  <si>
    <t>Instituto Nacional de Ciencias Médicas y Nutrición Salvador Zubirán</t>
  </si>
  <si>
    <t>Instituto Nacional de Medicina Genómica</t>
  </si>
  <si>
    <t>Instituto Nacional de Neurología y Neurocirugía Manuel Velasco Suárez</t>
  </si>
  <si>
    <t>Instituto Nacional de Pediatría</t>
  </si>
  <si>
    <t>Instituto Nacional de Perinatología Isidro Espinosa de los Reyes</t>
  </si>
  <si>
    <t>Instituto Nacional de Rehabilitación</t>
  </si>
  <si>
    <t>Instituto Nacional de Salud Pública</t>
  </si>
  <si>
    <t>Sistema Nacional para el Desarrollo Integral de la Familia</t>
  </si>
  <si>
    <t>13 Marina</t>
  </si>
  <si>
    <t>14 Trabajo y Previsión Social</t>
  </si>
  <si>
    <t>Comisión Nacional de los Salarios Mínimos</t>
  </si>
  <si>
    <t>Instituto del Fondo Nacional para el Consumo de los Trabajadores</t>
  </si>
  <si>
    <t>15 Desarrollo Agrario, Territorial y Urbano</t>
  </si>
  <si>
    <t>Registro Agrario Nacional</t>
  </si>
  <si>
    <t>Comisión Nacional de Vivienda</t>
  </si>
  <si>
    <t>Procuraduría Agraria</t>
  </si>
  <si>
    <t>Fideicomiso Fondo Nacional de Habitaciones Populares</t>
  </si>
  <si>
    <t>16 Medio Ambiente y Recursos Naturales</t>
  </si>
  <si>
    <t xml:space="preserve">Comisión Nacional del Agua </t>
  </si>
  <si>
    <t>Instituto Nacional de Ecología y Cambio Climático</t>
  </si>
  <si>
    <t>Procuraduría Federal de Protección al Medio Ambiente</t>
  </si>
  <si>
    <t>Comisión Nacional de Áreas Naturales Protegidas</t>
  </si>
  <si>
    <t xml:space="preserve">Comisión Nacional Forestal </t>
  </si>
  <si>
    <t>Instituto Mexicano de Tecnología del Agua</t>
  </si>
  <si>
    <t>Agencia de Seguridad, Energía y Ambiente</t>
  </si>
  <si>
    <t>17 Procuraduría General de la República</t>
  </si>
  <si>
    <t>Instituto Nacional de Ciencias Penales</t>
  </si>
  <si>
    <t>18 Energía</t>
  </si>
  <si>
    <t>Comisión Nacional de Seguridad Nuclear y Salvaguardias</t>
  </si>
  <si>
    <t>Comisión Nacional para el Uso Eficiente de la Energía</t>
  </si>
  <si>
    <t>Compañía Mexicana de Exploraciones, S.A. de C.V.</t>
  </si>
  <si>
    <r>
      <t xml:space="preserve">Instituto Nacional de Electricidad y Energías Limpias </t>
    </r>
    <r>
      <rPr>
        <b/>
        <vertAlign val="superscript"/>
        <sz val="8"/>
        <color rgb="FF000000"/>
        <rFont val="Arial Unicode MS"/>
        <family val="2"/>
      </rPr>
      <t>1_/</t>
    </r>
  </si>
  <si>
    <t>Instituto Mexicano del Petróleo</t>
  </si>
  <si>
    <t>Instituto Nacional de Investigaciones Nucleares</t>
  </si>
  <si>
    <t>Centro Nacional de Control de Energía</t>
  </si>
  <si>
    <t>Centro Nacional de Control del Gas Natural</t>
  </si>
  <si>
    <t>I.I.I. Servicios, S.A. de C.V.</t>
  </si>
  <si>
    <t>Instalaciones Inmobiliarias para Industrias, S.A. de C.V.</t>
  </si>
  <si>
    <t>P.M.I. Comercio Internacional, S.A. de C.V.</t>
  </si>
  <si>
    <t>20 Desarrollo Social</t>
  </si>
  <si>
    <t>Instituto Nacional de Desarrollo Social</t>
  </si>
  <si>
    <t>Coordinación Nacional de PROSPERA Programa de Inclusión Social</t>
  </si>
  <si>
    <t>Instituto Mexicano de la Juventud</t>
  </si>
  <si>
    <t>Instituto Nacional de las Personas Adultas Mayores</t>
  </si>
  <si>
    <t>Consejo Nacional de Evaluación de la Política de Desarrollo Social</t>
  </si>
  <si>
    <t>Diconsa, S.A. de C.V.</t>
  </si>
  <si>
    <t>Liconsa, S.A. de C.V.</t>
  </si>
  <si>
    <t>Fondo Nacional para el Fomento de las Artesanías</t>
  </si>
  <si>
    <t>Consejo Nacional para el Desarrollo y la Inclusión de las Personas con Discapacidad</t>
  </si>
  <si>
    <t>Instituto Nacional de la Económia Social</t>
  </si>
  <si>
    <t>21 Turismo</t>
  </si>
  <si>
    <t>FONATUR Constructora, S.A. de C.V.</t>
  </si>
  <si>
    <t>Consejo de Promoción Turística de México, S.A. de C.V.</t>
  </si>
  <si>
    <t>Fondo Nacional de Fomento al Turismo</t>
  </si>
  <si>
    <t>FONATUR Mantenimiento Turístico, S.A. de C.V.</t>
  </si>
  <si>
    <t>FONATUR Operadora Portuaria, S.A. de C.V.</t>
  </si>
  <si>
    <t>22  Instituto Nacional Electoral</t>
  </si>
  <si>
    <t>25 Previsiones y Aportaciones para los Sistemas de Educación Básica, Normal, Tecnológica y de Adultos</t>
  </si>
  <si>
    <t>27 Función Pública</t>
  </si>
  <si>
    <t>31 Tribunales Agrarios</t>
  </si>
  <si>
    <t>32 Tribunal Federal de Justicia Fiscal y Administrativa</t>
  </si>
  <si>
    <t>35 Comisión Nacional de los Derechos Humanos</t>
  </si>
  <si>
    <t>37 Consejería Jurídica del Ejecutivo Federal</t>
  </si>
  <si>
    <t>38 Consejo Nacional de Ciencia y Tecnología</t>
  </si>
  <si>
    <t>Centro de Investigación en Química Aplicada</t>
  </si>
  <si>
    <t>Centro de Investigaciones y Estudios Superiores en Antropología Social</t>
  </si>
  <si>
    <t>Consejo Nacional de Ciencia y Tecnología</t>
  </si>
  <si>
    <t>El Colegio de la Frontera Sur</t>
  </si>
  <si>
    <t>Instituto de Investigaciones "Dr. José María Luis Mora"</t>
  </si>
  <si>
    <t xml:space="preserve">Instituto Nacional de Astrofísica Óptica y Electrónica </t>
  </si>
  <si>
    <t>Centro de Ingeniería y Desarrollo Industrial</t>
  </si>
  <si>
    <t>Centro de Investigación Científica y de Educación Superior de Ensenada, Baja California</t>
  </si>
  <si>
    <t>Centro de Investigación en Geografía y Geomática "Ing. Jorge L. Tamayo", A.C.</t>
  </si>
  <si>
    <t>Centro de Investigación en Materiales Avanzados, S.C.</t>
  </si>
  <si>
    <t>CIATEC, A.C. "Centro de Innovación Aplicada en Tecnologías Competitivas"</t>
  </si>
  <si>
    <t>Centro de Investigación y Asistencia en Tecnología y Diseño del Estado de Jalisco, A.C.</t>
  </si>
  <si>
    <t>Centro de Investigación y Docencia Económicas, A.C.</t>
  </si>
  <si>
    <t>Centro de Investigaciones Biológicas del Noroeste, S.C.</t>
  </si>
  <si>
    <t>Centro de Investigación Científica de Yucatán, A.C.</t>
  </si>
  <si>
    <t>Centro de Investigaciones en Óptica, A.C.</t>
  </si>
  <si>
    <t>CIATEQ, A.C. Centro de Tecnología Avanzada</t>
  </si>
  <si>
    <t>Corporación Mexicana de Investigación en Materiales, S.A. de C.V.</t>
  </si>
  <si>
    <t xml:space="preserve"> El Colegio de la Frontera Norte, A.C.</t>
  </si>
  <si>
    <t>El Colegio de San Luis, A.C.</t>
  </si>
  <si>
    <t>Instituto de Ecología, A.C.</t>
  </si>
  <si>
    <t>Instituto Potosino de Investigación Científica y Tecnológica, A.C.</t>
  </si>
  <si>
    <t>Centro de Investigación en Alimentación y Desarrollo, A.C.</t>
  </si>
  <si>
    <t>INFOTEC Centro de Investigación e Innovación en Tecnologías de la Información y Comunicación</t>
  </si>
  <si>
    <t>El Colegio de Michoacán, A.C.</t>
  </si>
  <si>
    <t>Centro de Investigación y Desarrollo Tecnológico en Electroquímica, S.C.</t>
  </si>
  <si>
    <t>41 Comisión Federal de Competencia Económica</t>
  </si>
  <si>
    <t>42 Instituto Nacional para la Evaluación de la Educación</t>
  </si>
  <si>
    <t>43 Instituto Federal de Telecomunicaciones</t>
  </si>
  <si>
    <t>44 Instituto Nacional de Transparencia, Acceso a la Información y Protección de Datos Personales</t>
  </si>
  <si>
    <t>45 Comisión Reguladora de Energía</t>
  </si>
  <si>
    <t>46 Comisión Nacional de Hidrocarburos</t>
  </si>
  <si>
    <t>47 Entidades no Sectorizadas</t>
  </si>
  <si>
    <t>Comisión Nacional para el Desarrollo de los Pueblos Indígenas</t>
  </si>
  <si>
    <t>Instituto Nacional de las Mujeres</t>
  </si>
  <si>
    <t>Procuraduría de la Defensa del Contribuyente</t>
  </si>
  <si>
    <t>Comisión Ejecutiva de Atención a Víctimas</t>
  </si>
  <si>
    <t>Notimex, Agencia de Noticias del Estado Mexicano</t>
  </si>
  <si>
    <t>Sistema Público de Radiodifusión del Estado Mexicano</t>
  </si>
  <si>
    <t>50 Instituto Mexicano del Seguro Social</t>
  </si>
  <si>
    <t>51 Instituto de Seguridad y Servicios Sociales de los Trabajadores del Estado</t>
  </si>
  <si>
    <t>52  Petróleos Mexicanos</t>
  </si>
  <si>
    <t>Pemex-Exploración y Producción</t>
  </si>
  <si>
    <t>Pemex-Fertilizantes</t>
  </si>
  <si>
    <t>Pemex-Etileno</t>
  </si>
  <si>
    <t>Pemex Logística</t>
  </si>
  <si>
    <t>Pemex Perforación y Servicios</t>
  </si>
  <si>
    <t>Pemex Transformación Industrial</t>
  </si>
  <si>
    <t>Pemex Corporativo</t>
  </si>
  <si>
    <t>53  Comisión Federal de Electricidad</t>
  </si>
  <si>
    <t>Notas: Incluye información revisada del trimestre anterior.</t>
  </si>
  <si>
    <t xml:space="preserve">             En algunos casos los gastos reportados pueden ser menores al periodo inmediato anterior, en virtud de ajustes presupuestarios.</t>
  </si>
  <si>
    <r>
      <rPr>
        <vertAlign val="superscript"/>
        <sz val="8"/>
        <rFont val="Soberana Sans"/>
        <family val="3"/>
      </rPr>
      <t>1_/</t>
    </r>
    <r>
      <rPr>
        <sz val="8"/>
        <rFont val="Soberana Sans"/>
        <family val="3"/>
      </rPr>
      <t xml:space="preserve"> Conforme al Decreto publicado en el Diario Oficial de la Federación el 24 de junio de 2016, el Instituto de Investigaciones Eléctricas (IIE) se convierte en el Instituto Nacional de Electricidad y Energías Limpias (INEEL).</t>
    </r>
  </si>
  <si>
    <t>Fuente: Dependencias y entidades de la Administración Pública Federal.</t>
  </si>
  <si>
    <r>
      <rPr>
        <b/>
        <sz val="14"/>
        <rFont val="Soberana Titular"/>
        <family val="3"/>
      </rPr>
      <t xml:space="preserve">IV. </t>
    </r>
    <r>
      <rPr>
        <b/>
        <sz val="14"/>
        <color rgb="FF000000"/>
        <rFont val="Soberana Titular"/>
        <family val="3"/>
      </rPr>
      <t>MONTO EROGADO SOBRE CONTRATOS PLURIANUALES DE OBRA, ADQUISICIONES Y ARRENDAMIENTOS O SERVICIOS</t>
    </r>
  </si>
  <si>
    <t>Monto anual autorizado o modificado
 2016</t>
  </si>
  <si>
    <t>Dependencia / Entidad /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</si>
</sst>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_ ;\-#,##0\ "/>
  </numFmts>
  <fonts count="17" x14ac:knownFonts="1">
    <font>
      <sz val="11"/>
      <color theme="1"/>
      <name val="Calibri"/>
      <family val="2"/>
      <scheme val="minor"/>
    </font>
    <font>
      <b/>
      <sz val="14"/>
      <name val="Soberana Titular"/>
      <family val="3"/>
    </font>
    <font>
      <b/>
      <sz val="12"/>
      <color rgb="FF808080"/>
      <name val="Soberana Titular"/>
      <family val="3"/>
    </font>
    <font>
      <sz val="10"/>
      <name val="Arial"/>
      <family val="2"/>
    </font>
    <font>
      <b/>
      <sz val="14"/>
      <color rgb="FF000000"/>
      <name val="Soberana Titular"/>
      <family val="3"/>
    </font>
    <font>
      <b/>
      <sz val="12"/>
      <color rgb="FF000000"/>
      <name val="Soberana Titular"/>
      <family val="3"/>
    </font>
    <font>
      <b/>
      <sz val="10"/>
      <name val="Soberana Sans"/>
      <family val="3"/>
    </font>
    <font>
      <sz val="10"/>
      <name val="Soberana Sans"/>
      <family val="3"/>
    </font>
    <font>
      <b/>
      <sz val="8"/>
      <color rgb="FF000000"/>
      <name val="Arial Unicode MS"/>
      <family val="2"/>
    </font>
    <font>
      <sz val="8"/>
      <color rgb="FF000000"/>
      <name val="Arial Unicode MS"/>
      <family val="2"/>
    </font>
    <font>
      <sz val="8"/>
      <color rgb="FF000000"/>
      <name val="Soberana Sans"/>
      <family val="3"/>
    </font>
    <font>
      <sz val="8"/>
      <name val="Soberana Sans"/>
      <family val="3"/>
    </font>
    <font>
      <sz val="8"/>
      <name val="Arial"/>
      <family val="2"/>
    </font>
    <font>
      <sz val="9"/>
      <color theme="1"/>
      <name val="Calibri"/>
      <family val="2"/>
      <scheme val="minor"/>
    </font>
    <font>
      <b/>
      <vertAlign val="superscript"/>
      <sz val="8"/>
      <color rgb="FF000000"/>
      <name val="Arial Unicode MS"/>
      <family val="2"/>
    </font>
    <font>
      <sz val="8"/>
      <name val="Arial Unicode MS"/>
      <family val="2"/>
    </font>
    <font>
      <vertAlign val="superscript"/>
      <sz val="8"/>
      <name val="Soberana Sans"/>
      <family val="3"/>
    </font>
  </fonts>
  <fills count="6">
    <fill>
      <patternFill patternType="none"/>
    </fill>
    <fill>
      <patternFill patternType="gray125"/>
    </fill>
    <fill>
      <patternFill patternType="solid">
        <fgColor rgb="FFC4D79B"/>
        <bgColor rgb="FF000000"/>
      </patternFill>
    </fill>
    <fill>
      <patternFill patternType="solid">
        <fgColor rgb="FFFFFFFF"/>
        <bgColor rgb="FF000000"/>
      </patternFill>
    </fill>
    <fill>
      <patternFill patternType="solid">
        <fgColor rgb="FFEEECE1"/>
        <bgColor rgb="FF000000"/>
      </patternFill>
    </fill>
    <fill>
      <patternFill patternType="solid">
        <fgColor rgb="FFEEECE1"/>
        <bgColor indexed="64"/>
      </patternFill>
    </fill>
  </fills>
  <borders count="3">
    <border>
      <left/>
      <right/>
      <top/>
      <bottom/>
      <diagonal/>
    </border>
    <border>
      <left/>
      <right/>
      <top/>
      <bottom style="thin">
        <color indexed="64"/>
      </bottom>
      <diagonal/>
    </border>
    <border>
      <left/>
      <right/>
      <top style="medium">
        <color auto="1"/>
      </top>
      <bottom/>
      <diagonal/>
    </border>
  </borders>
  <cellStyleXfs count="5">
    <xf numFmtId="0" fontId="0" fillId="0" borderId="0"/>
    <xf numFmtId="0" fontId="3" fillId="0" borderId="0"/>
    <xf numFmtId="0" fontId="3" fillId="0" borderId="0"/>
    <xf numFmtId="43" fontId="3" fillId="0" borderId="0" applyFont="0" applyFill="0" applyBorder="0" applyAlignment="0" applyProtection="0"/>
    <xf numFmtId="0" fontId="3" fillId="0" borderId="0"/>
  </cellStyleXfs>
  <cellXfs count="60">
    <xf numFmtId="0" fontId="0" fillId="0" borderId="0" xfId="0"/>
    <xf numFmtId="0" fontId="2" fillId="0" borderId="0" xfId="0" applyFont="1" applyFill="1" applyBorder="1" applyAlignment="1">
      <alignment vertical="center"/>
    </xf>
    <xf numFmtId="164" fontId="3" fillId="0" borderId="0" xfId="1" applyNumberFormat="1" applyFont="1" applyFill="1" applyBorder="1"/>
    <xf numFmtId="164" fontId="7" fillId="3" borderId="1" xfId="1" applyNumberFormat="1" applyFont="1" applyFill="1" applyBorder="1" applyAlignment="1">
      <alignment horizontal="center" vertical="center" wrapText="1"/>
    </xf>
    <xf numFmtId="164" fontId="7" fillId="3" borderId="1" xfId="1" applyNumberFormat="1" applyFont="1" applyFill="1" applyBorder="1" applyAlignment="1">
      <alignment vertical="center"/>
    </xf>
    <xf numFmtId="165" fontId="8" fillId="4" borderId="0" xfId="0" applyNumberFormat="1" applyFont="1" applyFill="1" applyBorder="1" applyAlignment="1">
      <alignment horizontal="left" vertical="top"/>
    </xf>
    <xf numFmtId="49" fontId="8" fillId="4" borderId="0" xfId="0" applyNumberFormat="1" applyFont="1" applyFill="1" applyBorder="1" applyAlignment="1">
      <alignment vertical="top" wrapText="1"/>
    </xf>
    <xf numFmtId="164" fontId="8" fillId="4" borderId="0" xfId="3" applyNumberFormat="1" applyFont="1" applyFill="1" applyBorder="1" applyAlignment="1">
      <alignment horizontal="right" vertical="top"/>
    </xf>
    <xf numFmtId="165" fontId="8" fillId="0" borderId="0" xfId="0" applyNumberFormat="1" applyFont="1" applyFill="1" applyBorder="1" applyAlignment="1">
      <alignment horizontal="left" vertical="top"/>
    </xf>
    <xf numFmtId="49" fontId="8" fillId="0" borderId="0" xfId="0" applyNumberFormat="1" applyFont="1" applyFill="1" applyBorder="1" applyAlignment="1">
      <alignment vertical="top" wrapText="1"/>
    </xf>
    <xf numFmtId="164" fontId="8" fillId="0" borderId="0" xfId="3" applyNumberFormat="1" applyFont="1" applyFill="1" applyBorder="1" applyAlignment="1">
      <alignment horizontal="right" vertical="top"/>
    </xf>
    <xf numFmtId="165" fontId="9" fillId="0" borderId="0" xfId="0" applyNumberFormat="1" applyFont="1" applyFill="1" applyBorder="1" applyAlignment="1">
      <alignment horizontal="left" vertical="top" indent="2"/>
    </xf>
    <xf numFmtId="49" fontId="9" fillId="0" borderId="0" xfId="0" applyNumberFormat="1" applyFont="1" applyFill="1" applyBorder="1" applyAlignment="1">
      <alignment horizontal="left" vertical="top" wrapText="1" indent="3"/>
    </xf>
    <xf numFmtId="164" fontId="9" fillId="0" borderId="0" xfId="3" applyNumberFormat="1" applyFont="1" applyFill="1" applyBorder="1" applyAlignment="1">
      <alignment horizontal="right" vertical="top"/>
    </xf>
    <xf numFmtId="165" fontId="8" fillId="0" borderId="1" xfId="0" applyNumberFormat="1" applyFont="1" applyFill="1" applyBorder="1" applyAlignment="1">
      <alignment horizontal="left" vertical="top"/>
    </xf>
    <xf numFmtId="49" fontId="8" fillId="0" borderId="1" xfId="0" applyNumberFormat="1" applyFont="1" applyFill="1" applyBorder="1" applyAlignment="1">
      <alignment vertical="top" wrapText="1"/>
    </xf>
    <xf numFmtId="164" fontId="8" fillId="0" borderId="1" xfId="3" applyNumberFormat="1" applyFont="1" applyFill="1" applyBorder="1" applyAlignment="1">
      <alignment horizontal="right" vertical="top"/>
    </xf>
    <xf numFmtId="165" fontId="9" fillId="0" borderId="1" xfId="0" applyNumberFormat="1" applyFont="1" applyFill="1" applyBorder="1" applyAlignment="1">
      <alignment horizontal="left" vertical="top" indent="2"/>
    </xf>
    <xf numFmtId="49" fontId="9" fillId="0" borderId="1" xfId="0" applyNumberFormat="1" applyFont="1" applyFill="1" applyBorder="1" applyAlignment="1">
      <alignment horizontal="left" vertical="top" wrapText="1" indent="3"/>
    </xf>
    <xf numFmtId="164" fontId="9" fillId="0" borderId="1" xfId="3" applyNumberFormat="1" applyFont="1" applyFill="1" applyBorder="1" applyAlignment="1">
      <alignment horizontal="right" vertical="top"/>
    </xf>
    <xf numFmtId="164" fontId="8" fillId="5" borderId="0" xfId="3" applyNumberFormat="1" applyFont="1" applyFill="1" applyBorder="1" applyAlignment="1">
      <alignment horizontal="right" vertical="top"/>
    </xf>
    <xf numFmtId="164" fontId="10" fillId="0" borderId="0" xfId="0" applyNumberFormat="1" applyFont="1" applyFill="1" applyBorder="1" applyAlignment="1">
      <alignment vertical="top" wrapText="1"/>
    </xf>
    <xf numFmtId="164" fontId="11" fillId="0" borderId="0" xfId="0" applyNumberFormat="1" applyFont="1" applyFill="1" applyBorder="1" applyAlignment="1">
      <alignment vertical="top" wrapText="1"/>
    </xf>
    <xf numFmtId="3" fontId="11" fillId="0" borderId="0" xfId="4" applyNumberFormat="1" applyFont="1" applyFill="1" applyBorder="1" applyAlignment="1" applyProtection="1">
      <alignment vertical="top" wrapText="1"/>
      <protection locked="0"/>
    </xf>
    <xf numFmtId="3" fontId="10" fillId="0" borderId="0" xfId="0" applyNumberFormat="1" applyFont="1" applyFill="1" applyBorder="1" applyAlignment="1">
      <alignment vertical="top" wrapText="1"/>
    </xf>
    <xf numFmtId="1" fontId="9" fillId="0" borderId="0" xfId="0" applyNumberFormat="1" applyFont="1" applyFill="1" applyBorder="1" applyAlignment="1">
      <alignment horizontal="left" vertical="top" indent="2"/>
    </xf>
    <xf numFmtId="1" fontId="8" fillId="0" borderId="0" xfId="0" applyNumberFormat="1" applyFont="1" applyFill="1" applyBorder="1" applyAlignment="1">
      <alignment horizontal="left" vertical="top"/>
    </xf>
    <xf numFmtId="1" fontId="8" fillId="0" borderId="1" xfId="0" applyNumberFormat="1" applyFont="1" applyFill="1" applyBorder="1" applyAlignment="1">
      <alignment horizontal="left" vertical="top"/>
    </xf>
    <xf numFmtId="1" fontId="8" fillId="4" borderId="0" xfId="0" applyNumberFormat="1" applyFont="1" applyFill="1" applyBorder="1" applyAlignment="1">
      <alignment horizontal="left" vertical="top"/>
    </xf>
    <xf numFmtId="164" fontId="10" fillId="0" borderId="0" xfId="3" applyNumberFormat="1" applyFont="1" applyFill="1" applyBorder="1" applyAlignment="1">
      <alignment horizontal="right" vertical="top"/>
    </xf>
    <xf numFmtId="164" fontId="12" fillId="0" borderId="0" xfId="0" applyNumberFormat="1" applyFont="1" applyFill="1" applyBorder="1" applyAlignment="1">
      <alignment horizontal="right" vertical="top" wrapText="1"/>
    </xf>
    <xf numFmtId="164" fontId="10" fillId="0" borderId="0" xfId="3" applyNumberFormat="1" applyFont="1" applyBorder="1" applyAlignment="1">
      <alignment horizontal="right" vertical="top"/>
    </xf>
    <xf numFmtId="1" fontId="9" fillId="0" borderId="1" xfId="0" applyNumberFormat="1" applyFont="1" applyFill="1" applyBorder="1" applyAlignment="1">
      <alignment horizontal="left" vertical="top" indent="2"/>
    </xf>
    <xf numFmtId="164" fontId="9" fillId="0" borderId="0" xfId="3" applyNumberFormat="1" applyFont="1" applyFill="1" applyBorder="1" applyAlignment="1" applyProtection="1">
      <alignment horizontal="right" vertical="top"/>
      <protection locked="0"/>
    </xf>
    <xf numFmtId="164" fontId="12" fillId="0" borderId="0" xfId="0" applyNumberFormat="1" applyFont="1" applyFill="1" applyBorder="1" applyAlignment="1" applyProtection="1">
      <alignment horizontal="right" vertical="top" wrapText="1"/>
      <protection locked="0"/>
    </xf>
    <xf numFmtId="164" fontId="12" fillId="0" borderId="0" xfId="3" applyNumberFormat="1" applyFont="1" applyFill="1" applyBorder="1" applyAlignment="1">
      <alignment horizontal="right" vertical="top" wrapText="1"/>
    </xf>
    <xf numFmtId="1" fontId="8" fillId="5" borderId="0" xfId="0" applyNumberFormat="1" applyFont="1" applyFill="1" applyBorder="1" applyAlignment="1">
      <alignment horizontal="left" vertical="top"/>
    </xf>
    <xf numFmtId="49" fontId="8" fillId="5" borderId="0" xfId="0" applyNumberFormat="1" applyFont="1" applyFill="1" applyBorder="1" applyAlignment="1">
      <alignment vertical="top" wrapText="1"/>
    </xf>
    <xf numFmtId="164" fontId="15" fillId="0" borderId="0" xfId="1" applyNumberFormat="1" applyFont="1" applyFill="1" applyBorder="1" applyAlignment="1">
      <alignment horizontal="right" vertical="top" wrapText="1"/>
    </xf>
    <xf numFmtId="0" fontId="11" fillId="0" borderId="2" xfId="0" applyFont="1" applyFill="1" applyBorder="1" applyAlignment="1">
      <alignment horizontal="left"/>
    </xf>
    <xf numFmtId="0" fontId="11" fillId="0" borderId="2"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1" fillId="0" borderId="0" xfId="0" applyFont="1" applyFill="1" applyBorder="1" applyAlignment="1">
      <alignment horizontal="center" vertical="center" wrapText="1"/>
    </xf>
    <xf numFmtId="0" fontId="0" fillId="0" borderId="0" xfId="0" applyBorder="1"/>
    <xf numFmtId="0" fontId="0" fillId="0" borderId="0" xfId="0" applyFill="1" applyBorder="1"/>
    <xf numFmtId="3" fontId="11" fillId="0" borderId="0" xfId="0" applyNumberFormat="1" applyFont="1" applyFill="1" applyBorder="1" applyAlignment="1" applyProtection="1">
      <alignment vertical="top" wrapText="1"/>
      <protection locked="0"/>
    </xf>
    <xf numFmtId="166" fontId="13" fillId="0" borderId="0" xfId="3" applyNumberFormat="1" applyFont="1" applyFill="1" applyBorder="1"/>
    <xf numFmtId="164" fontId="10" fillId="0" borderId="1" xfId="3" applyNumberFormat="1" applyFont="1" applyBorder="1" applyAlignment="1">
      <alignment horizontal="right" vertical="top"/>
    </xf>
    <xf numFmtId="164" fontId="12" fillId="0" borderId="1" xfId="0" applyNumberFormat="1" applyFont="1" applyFill="1" applyBorder="1" applyAlignment="1">
      <alignment horizontal="right" vertical="top" wrapText="1"/>
    </xf>
    <xf numFmtId="1" fontId="8" fillId="5" borderId="0" xfId="0" applyNumberFormat="1" applyFont="1" applyFill="1" applyBorder="1" applyAlignment="1">
      <alignment horizontal="left" vertical="top" wrapText="1"/>
    </xf>
    <xf numFmtId="3" fontId="7" fillId="3" borderId="0" xfId="1" applyNumberFormat="1" applyFont="1" applyFill="1" applyBorder="1" applyAlignment="1">
      <alignment horizontal="center" vertical="center" wrapText="1"/>
    </xf>
    <xf numFmtId="3" fontId="7" fillId="3" borderId="1" xfId="1"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6" fillId="2" borderId="0" xfId="2" applyFont="1" applyFill="1" applyBorder="1" applyAlignment="1">
      <alignment horizontal="left" vertical="top" wrapText="1"/>
    </xf>
    <xf numFmtId="164" fontId="7" fillId="3" borderId="0"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xf>
  </cellXfs>
  <cellStyles count="5">
    <cellStyle name="Millares 2 2" xfId="3"/>
    <cellStyle name="Normal" xfId="0" builtinId="0"/>
    <cellStyle name="Normal 11" xfId="1"/>
    <cellStyle name="Normal 2 10"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
  <sheetViews>
    <sheetView showGridLines="0" tabSelected="1" zoomScale="115" zoomScaleNormal="115" workbookViewId="0">
      <selection sqref="A1:C1"/>
    </sheetView>
  </sheetViews>
  <sheetFormatPr baseColWidth="10" defaultRowHeight="15" x14ac:dyDescent="0.25"/>
  <cols>
    <col min="1" max="1" width="7.85546875" customWidth="1"/>
    <col min="2" max="2" width="57.28515625" customWidth="1"/>
    <col min="3" max="4" width="20.28515625" customWidth="1"/>
    <col min="5" max="5" width="2.28515625" customWidth="1"/>
    <col min="6" max="6" width="20.28515625" customWidth="1"/>
    <col min="7" max="16384" width="11.42578125" style="44"/>
  </cols>
  <sheetData>
    <row r="1" spans="1:6" ht="62.25" customHeight="1" x14ac:dyDescent="0.25">
      <c r="A1" s="53" t="s">
        <v>0</v>
      </c>
      <c r="B1" s="53"/>
      <c r="C1" s="53"/>
      <c r="D1" s="1" t="s">
        <v>1</v>
      </c>
      <c r="E1" s="2"/>
      <c r="F1" s="1"/>
    </row>
    <row r="2" spans="1:6" s="45" customFormat="1" ht="19.5" customHeight="1" x14ac:dyDescent="0.25">
      <c r="A2" s="43"/>
      <c r="B2" s="43"/>
      <c r="C2" s="43"/>
      <c r="D2" s="1"/>
      <c r="E2" s="2"/>
      <c r="F2" s="1"/>
    </row>
    <row r="3" spans="1:6" ht="40.5" customHeight="1" x14ac:dyDescent="0.3">
      <c r="A3" s="54" t="s">
        <v>262</v>
      </c>
      <c r="B3" s="54"/>
      <c r="C3" s="54"/>
      <c r="D3" s="54"/>
      <c r="E3" s="54"/>
      <c r="F3" s="54"/>
    </row>
    <row r="4" spans="1:6" ht="15.75" x14ac:dyDescent="0.25">
      <c r="A4" s="55" t="s">
        <v>2</v>
      </c>
      <c r="B4" s="55"/>
      <c r="C4" s="55"/>
      <c r="D4" s="55"/>
      <c r="E4" s="55"/>
      <c r="F4" s="55"/>
    </row>
    <row r="5" spans="1:6" ht="45.75" customHeight="1" x14ac:dyDescent="0.25">
      <c r="A5" s="56" t="s">
        <v>3</v>
      </c>
      <c r="B5" s="56"/>
      <c r="C5" s="56"/>
      <c r="D5" s="56"/>
      <c r="E5" s="56"/>
      <c r="F5" s="56"/>
    </row>
    <row r="6" spans="1:6" x14ac:dyDescent="0.25">
      <c r="A6" s="51" t="s">
        <v>264</v>
      </c>
      <c r="B6" s="51"/>
      <c r="C6" s="57" t="s">
        <v>263</v>
      </c>
      <c r="D6" s="59" t="s">
        <v>4</v>
      </c>
      <c r="E6" s="59"/>
      <c r="F6" s="59"/>
    </row>
    <row r="7" spans="1:6" ht="39" customHeight="1" x14ac:dyDescent="0.25">
      <c r="A7" s="52"/>
      <c r="B7" s="52"/>
      <c r="C7" s="58"/>
      <c r="D7" s="3" t="s">
        <v>5</v>
      </c>
      <c r="E7" s="4"/>
      <c r="F7" s="3" t="s">
        <v>6</v>
      </c>
    </row>
    <row r="8" spans="1:6" x14ac:dyDescent="0.25">
      <c r="A8" s="5" t="s">
        <v>7</v>
      </c>
      <c r="B8" s="6"/>
      <c r="C8" s="7">
        <f>+C15+C9+C12</f>
        <v>631604.14523999998</v>
      </c>
      <c r="D8" s="7">
        <f t="shared" ref="D8:F8" si="0">+D15+D9+D12</f>
        <v>429566.80458</v>
      </c>
      <c r="E8" s="7"/>
      <c r="F8" s="7">
        <f t="shared" si="0"/>
        <v>177105.87858999998</v>
      </c>
    </row>
    <row r="9" spans="1:6" x14ac:dyDescent="0.25">
      <c r="A9" s="8"/>
      <c r="B9" s="9" t="s">
        <v>8</v>
      </c>
      <c r="C9" s="10">
        <f>+C10+C11</f>
        <v>186280.68723999997</v>
      </c>
      <c r="D9" s="10">
        <f>+D10+D11</f>
        <v>81894.724579999995</v>
      </c>
      <c r="E9" s="10"/>
      <c r="F9" s="10">
        <f>+F10+F11</f>
        <v>53787.216590000004</v>
      </c>
    </row>
    <row r="10" spans="1:6" x14ac:dyDescent="0.25">
      <c r="A10" s="11"/>
      <c r="B10" s="12" t="s">
        <v>9</v>
      </c>
      <c r="C10" s="13">
        <v>186280.68723999997</v>
      </c>
      <c r="D10" s="13">
        <v>81894.724579999995</v>
      </c>
      <c r="E10" s="13"/>
      <c r="F10" s="13">
        <v>53787.216590000004</v>
      </c>
    </row>
    <row r="11" spans="1:6" x14ac:dyDescent="0.25">
      <c r="A11" s="11"/>
      <c r="B11" s="12" t="s">
        <v>10</v>
      </c>
      <c r="C11" s="13">
        <v>0</v>
      </c>
      <c r="D11" s="13">
        <v>0</v>
      </c>
      <c r="E11" s="13"/>
      <c r="F11" s="13">
        <v>0</v>
      </c>
    </row>
    <row r="12" spans="1:6" x14ac:dyDescent="0.25">
      <c r="A12" s="8"/>
      <c r="B12" s="9" t="s">
        <v>11</v>
      </c>
      <c r="C12" s="10">
        <f>+C13+C14</f>
        <v>112421.12699999999</v>
      </c>
      <c r="D12" s="10">
        <f>+D13+D14</f>
        <v>57484.875999999997</v>
      </c>
      <c r="E12" s="10"/>
      <c r="F12" s="10">
        <f>+F13+F14</f>
        <v>57484.875999999997</v>
      </c>
    </row>
    <row r="13" spans="1:6" x14ac:dyDescent="0.25">
      <c r="A13" s="11"/>
      <c r="B13" s="12" t="s">
        <v>9</v>
      </c>
      <c r="C13" s="13">
        <v>112421.12699999999</v>
      </c>
      <c r="D13" s="13">
        <v>57484.875999999997</v>
      </c>
      <c r="E13" s="13"/>
      <c r="F13" s="13">
        <v>57484.875999999997</v>
      </c>
    </row>
    <row r="14" spans="1:6" x14ac:dyDescent="0.25">
      <c r="A14" s="11"/>
      <c r="B14" s="12" t="s">
        <v>10</v>
      </c>
      <c r="C14" s="13">
        <v>0</v>
      </c>
      <c r="D14" s="13">
        <v>0</v>
      </c>
      <c r="E14" s="13"/>
      <c r="F14" s="13">
        <v>0</v>
      </c>
    </row>
    <row r="15" spans="1:6" x14ac:dyDescent="0.25">
      <c r="A15" s="8"/>
      <c r="B15" s="9" t="s">
        <v>12</v>
      </c>
      <c r="C15" s="10">
        <f>+C16+C17</f>
        <v>332902.33100000001</v>
      </c>
      <c r="D15" s="10">
        <f>+D16+D17</f>
        <v>290187.20400000003</v>
      </c>
      <c r="E15" s="10"/>
      <c r="F15" s="10">
        <f>+F16+F17</f>
        <v>65833.785999999993</v>
      </c>
    </row>
    <row r="16" spans="1:6" x14ac:dyDescent="0.25">
      <c r="A16" s="11"/>
      <c r="B16" s="12" t="s">
        <v>9</v>
      </c>
      <c r="C16" s="13">
        <v>61338.286</v>
      </c>
      <c r="D16" s="13">
        <v>35716.821000000004</v>
      </c>
      <c r="E16" s="13"/>
      <c r="F16" s="13">
        <v>22469.656999999999</v>
      </c>
    </row>
    <row r="17" spans="1:6" x14ac:dyDescent="0.25">
      <c r="A17" s="11"/>
      <c r="B17" s="12" t="s">
        <v>10</v>
      </c>
      <c r="C17" s="13">
        <v>271564.04499999998</v>
      </c>
      <c r="D17" s="13">
        <v>254470.383</v>
      </c>
      <c r="E17" s="13"/>
      <c r="F17" s="13">
        <v>43364.129000000001</v>
      </c>
    </row>
    <row r="18" spans="1:6" x14ac:dyDescent="0.25">
      <c r="A18" s="5" t="s">
        <v>13</v>
      </c>
      <c r="B18" s="6"/>
      <c r="C18" s="7">
        <f>+C19</f>
        <v>228504.26745999997</v>
      </c>
      <c r="D18" s="7">
        <f t="shared" ref="D18:F18" si="1">+D19</f>
        <v>79778.928</v>
      </c>
      <c r="E18" s="7"/>
      <c r="F18" s="7">
        <f t="shared" si="1"/>
        <v>79762.666079999995</v>
      </c>
    </row>
    <row r="19" spans="1:6" x14ac:dyDescent="0.25">
      <c r="A19" s="8"/>
      <c r="B19" s="9" t="s">
        <v>14</v>
      </c>
      <c r="C19" s="10">
        <f>+C20+C21</f>
        <v>228504.26745999997</v>
      </c>
      <c r="D19" s="10">
        <f t="shared" ref="D19:F19" si="2">+D20+D21</f>
        <v>79778.928</v>
      </c>
      <c r="E19" s="10"/>
      <c r="F19" s="10">
        <f t="shared" si="2"/>
        <v>79762.666079999995</v>
      </c>
    </row>
    <row r="20" spans="1:6" x14ac:dyDescent="0.25">
      <c r="A20" s="11"/>
      <c r="B20" s="12" t="s">
        <v>9</v>
      </c>
      <c r="C20" s="13">
        <v>228504.26745999997</v>
      </c>
      <c r="D20" s="13">
        <v>79778.928</v>
      </c>
      <c r="E20" s="13"/>
      <c r="F20" s="13">
        <v>79762.666079999995</v>
      </c>
    </row>
    <row r="21" spans="1:6" x14ac:dyDescent="0.25">
      <c r="A21" s="11"/>
      <c r="B21" s="12" t="s">
        <v>10</v>
      </c>
      <c r="C21" s="13">
        <v>0</v>
      </c>
      <c r="D21" s="13">
        <v>0</v>
      </c>
      <c r="E21" s="13"/>
      <c r="F21" s="13">
        <v>0</v>
      </c>
    </row>
    <row r="22" spans="1:6" x14ac:dyDescent="0.25">
      <c r="A22" s="5" t="s">
        <v>15</v>
      </c>
      <c r="B22" s="6"/>
      <c r="C22" s="7">
        <f>+C29+C26+C23</f>
        <v>1296267.2109999999</v>
      </c>
      <c r="D22" s="7">
        <f t="shared" ref="D22:F22" si="3">+D29+D26+D23</f>
        <v>603001.19146</v>
      </c>
      <c r="E22" s="7"/>
      <c r="F22" s="7">
        <f t="shared" si="3"/>
        <v>490726.85399999993</v>
      </c>
    </row>
    <row r="23" spans="1:6" x14ac:dyDescent="0.25">
      <c r="A23" s="8"/>
      <c r="B23" s="9" t="s">
        <v>16</v>
      </c>
      <c r="C23" s="10">
        <f>+C24+C25</f>
        <v>18337.39</v>
      </c>
      <c r="D23" s="10">
        <f>+D24+D25</f>
        <v>11970.731</v>
      </c>
      <c r="E23" s="10"/>
      <c r="F23" s="10">
        <f>+F24+F25</f>
        <v>11570.894</v>
      </c>
    </row>
    <row r="24" spans="1:6" x14ac:dyDescent="0.25">
      <c r="A24" s="11"/>
      <c r="B24" s="12" t="s">
        <v>9</v>
      </c>
      <c r="C24" s="13">
        <v>1906.405</v>
      </c>
      <c r="D24" s="13">
        <v>1603.809</v>
      </c>
      <c r="E24" s="13"/>
      <c r="F24" s="13">
        <v>1465.4349999999999</v>
      </c>
    </row>
    <row r="25" spans="1:6" x14ac:dyDescent="0.25">
      <c r="A25" s="11"/>
      <c r="B25" s="12" t="s">
        <v>10</v>
      </c>
      <c r="C25" s="13">
        <v>16430.985000000001</v>
      </c>
      <c r="D25" s="13">
        <v>10366.922</v>
      </c>
      <c r="E25" s="13"/>
      <c r="F25" s="13">
        <v>10105.459000000001</v>
      </c>
    </row>
    <row r="26" spans="1:6" x14ac:dyDescent="0.25">
      <c r="A26" s="8"/>
      <c r="B26" s="9" t="s">
        <v>17</v>
      </c>
      <c r="C26" s="10">
        <f>+C27+C28</f>
        <v>1214118.7790000001</v>
      </c>
      <c r="D26" s="10">
        <f>+D27+D28</f>
        <v>557272.49300000002</v>
      </c>
      <c r="E26" s="10"/>
      <c r="F26" s="10">
        <f>+F27+F28</f>
        <v>453795.40899999999</v>
      </c>
    </row>
    <row r="27" spans="1:6" x14ac:dyDescent="0.25">
      <c r="A27" s="11"/>
      <c r="B27" s="12" t="s">
        <v>9</v>
      </c>
      <c r="C27" s="13">
        <v>1034047.34</v>
      </c>
      <c r="D27" s="13">
        <v>557272.49300000002</v>
      </c>
      <c r="E27" s="13"/>
      <c r="F27" s="13">
        <v>453795.40899999999</v>
      </c>
    </row>
    <row r="28" spans="1:6" x14ac:dyDescent="0.25">
      <c r="A28" s="11"/>
      <c r="B28" s="12" t="s">
        <v>10</v>
      </c>
      <c r="C28" s="13">
        <v>180071.43900000001</v>
      </c>
      <c r="D28" s="13">
        <v>0</v>
      </c>
      <c r="E28" s="13"/>
      <c r="F28" s="13">
        <v>0</v>
      </c>
    </row>
    <row r="29" spans="1:6" x14ac:dyDescent="0.25">
      <c r="A29" s="8"/>
      <c r="B29" s="9" t="s">
        <v>18</v>
      </c>
      <c r="C29" s="10">
        <f>+C30+C31</f>
        <v>63811.042000000001</v>
      </c>
      <c r="D29" s="10">
        <f>+D30+D31</f>
        <v>33757.96746</v>
      </c>
      <c r="E29" s="10"/>
      <c r="F29" s="10">
        <f>+F30+F31</f>
        <v>25360.550999999999</v>
      </c>
    </row>
    <row r="30" spans="1:6" x14ac:dyDescent="0.25">
      <c r="A30" s="11"/>
      <c r="B30" s="12" t="s">
        <v>9</v>
      </c>
      <c r="C30" s="13">
        <v>63811.042000000001</v>
      </c>
      <c r="D30" s="13">
        <v>33757.96746</v>
      </c>
      <c r="E30" s="13"/>
      <c r="F30" s="13">
        <v>25360.550999999999</v>
      </c>
    </row>
    <row r="31" spans="1:6" x14ac:dyDescent="0.25">
      <c r="A31" s="11"/>
      <c r="B31" s="12" t="s">
        <v>10</v>
      </c>
      <c r="C31" s="13">
        <v>0</v>
      </c>
      <c r="D31" s="13">
        <v>0</v>
      </c>
      <c r="E31" s="13"/>
      <c r="F31" s="13">
        <v>0</v>
      </c>
    </row>
    <row r="32" spans="1:6" x14ac:dyDescent="0.25">
      <c r="A32" s="5" t="s">
        <v>19</v>
      </c>
      <c r="B32" s="6"/>
      <c r="C32" s="7">
        <f>+C33+C36+C39+C42</f>
        <v>15189217.399999999</v>
      </c>
      <c r="D32" s="7">
        <f t="shared" ref="D32:F32" si="4">+D33+D36+D39+D42</f>
        <v>7176823.7380999969</v>
      </c>
      <c r="E32" s="7"/>
      <c r="F32" s="7">
        <f t="shared" si="4"/>
        <v>7131460.2404799974</v>
      </c>
    </row>
    <row r="33" spans="1:6" x14ac:dyDescent="0.25">
      <c r="A33" s="8"/>
      <c r="B33" s="9" t="s">
        <v>14</v>
      </c>
      <c r="C33" s="10">
        <f>+C34+C35</f>
        <v>15168633.199999999</v>
      </c>
      <c r="D33" s="10">
        <f>+D34+D35</f>
        <v>7168252.9581199968</v>
      </c>
      <c r="E33" s="10"/>
      <c r="F33" s="10">
        <f>+F34+F35</f>
        <v>7124213.3948599976</v>
      </c>
    </row>
    <row r="34" spans="1:6" x14ac:dyDescent="0.25">
      <c r="A34" s="11"/>
      <c r="B34" s="12" t="s">
        <v>9</v>
      </c>
      <c r="C34" s="13">
        <v>15168633.199999999</v>
      </c>
      <c r="D34" s="13">
        <v>7168252.9581199968</v>
      </c>
      <c r="E34" s="13"/>
      <c r="F34" s="13">
        <v>7124213.3948599976</v>
      </c>
    </row>
    <row r="35" spans="1:6" x14ac:dyDescent="0.25">
      <c r="A35" s="11"/>
      <c r="B35" s="12" t="s">
        <v>10</v>
      </c>
      <c r="C35" s="13">
        <v>0</v>
      </c>
      <c r="D35" s="13">
        <v>0</v>
      </c>
      <c r="E35" s="13"/>
      <c r="F35" s="13">
        <v>0</v>
      </c>
    </row>
    <row r="36" spans="1:6" x14ac:dyDescent="0.25">
      <c r="A36" s="8"/>
      <c r="B36" s="9" t="s">
        <v>20</v>
      </c>
      <c r="C36" s="10">
        <f>+C37+C38</f>
        <v>3866.2</v>
      </c>
      <c r="D36" s="10">
        <f>+D37+D38</f>
        <v>1971.1871099999998</v>
      </c>
      <c r="E36" s="10"/>
      <c r="F36" s="10">
        <f>+F37+F38</f>
        <v>1624.8197500000001</v>
      </c>
    </row>
    <row r="37" spans="1:6" x14ac:dyDescent="0.25">
      <c r="A37" s="11"/>
      <c r="B37" s="12" t="s">
        <v>9</v>
      </c>
      <c r="C37" s="13">
        <v>3866.2</v>
      </c>
      <c r="D37" s="13">
        <v>1971.1871099999998</v>
      </c>
      <c r="E37" s="13"/>
      <c r="F37" s="13">
        <v>1624.8197500000001</v>
      </c>
    </row>
    <row r="38" spans="1:6" x14ac:dyDescent="0.25">
      <c r="A38" s="11"/>
      <c r="B38" s="12" t="s">
        <v>10</v>
      </c>
      <c r="C38" s="13">
        <v>0</v>
      </c>
      <c r="D38" s="13">
        <v>0</v>
      </c>
      <c r="E38" s="13"/>
      <c r="F38" s="13">
        <v>0</v>
      </c>
    </row>
    <row r="39" spans="1:6" x14ac:dyDescent="0.25">
      <c r="A39" s="8"/>
      <c r="B39" s="9" t="s">
        <v>21</v>
      </c>
      <c r="C39" s="10">
        <f>+C40+C41</f>
        <v>11083.7</v>
      </c>
      <c r="D39" s="10">
        <f>+D40+D41</f>
        <v>3608.1578699999995</v>
      </c>
      <c r="E39" s="10"/>
      <c r="F39" s="10">
        <f>+F40+F41</f>
        <v>3608.1578699999995</v>
      </c>
    </row>
    <row r="40" spans="1:6" x14ac:dyDescent="0.25">
      <c r="A40" s="11"/>
      <c r="B40" s="12" t="s">
        <v>9</v>
      </c>
      <c r="C40" s="13">
        <v>11083.7</v>
      </c>
      <c r="D40" s="13">
        <v>3608.1578699999995</v>
      </c>
      <c r="E40" s="13"/>
      <c r="F40" s="13">
        <v>3608.1578699999995</v>
      </c>
    </row>
    <row r="41" spans="1:6" x14ac:dyDescent="0.25">
      <c r="A41" s="11"/>
      <c r="B41" s="12" t="s">
        <v>10</v>
      </c>
      <c r="C41" s="13">
        <v>0</v>
      </c>
      <c r="D41" s="13">
        <v>0</v>
      </c>
      <c r="E41" s="13"/>
      <c r="F41" s="13">
        <v>0</v>
      </c>
    </row>
    <row r="42" spans="1:6" x14ac:dyDescent="0.25">
      <c r="A42" s="8"/>
      <c r="B42" s="9" t="s">
        <v>22</v>
      </c>
      <c r="C42" s="10">
        <f>+C43+C44</f>
        <v>5634.3</v>
      </c>
      <c r="D42" s="10">
        <f>+D43+D44</f>
        <v>2991.4349999999999</v>
      </c>
      <c r="E42" s="10"/>
      <c r="F42" s="10">
        <f>+F43+F44</f>
        <v>2013.8679999999999</v>
      </c>
    </row>
    <row r="43" spans="1:6" x14ac:dyDescent="0.25">
      <c r="A43" s="11"/>
      <c r="B43" s="12" t="s">
        <v>9</v>
      </c>
      <c r="C43" s="13">
        <v>5634.3</v>
      </c>
      <c r="D43" s="13">
        <v>2991.4349999999999</v>
      </c>
      <c r="E43" s="13"/>
      <c r="F43" s="13">
        <v>2013.8679999999999</v>
      </c>
    </row>
    <row r="44" spans="1:6" x14ac:dyDescent="0.25">
      <c r="A44" s="11"/>
      <c r="B44" s="12" t="s">
        <v>10</v>
      </c>
      <c r="C44" s="13">
        <v>0</v>
      </c>
      <c r="D44" s="13">
        <v>0</v>
      </c>
      <c r="E44" s="13"/>
      <c r="F44" s="13">
        <v>0</v>
      </c>
    </row>
    <row r="45" spans="1:6" x14ac:dyDescent="0.25">
      <c r="A45" s="5" t="s">
        <v>23</v>
      </c>
      <c r="B45" s="6"/>
      <c r="C45" s="7">
        <f>+C46</f>
        <v>1631566.2</v>
      </c>
      <c r="D45" s="7">
        <f t="shared" ref="D45:F45" si="5">+D46</f>
        <v>840122.522</v>
      </c>
      <c r="E45" s="7"/>
      <c r="F45" s="7">
        <f t="shared" si="5"/>
        <v>840122.522</v>
      </c>
    </row>
    <row r="46" spans="1:6" x14ac:dyDescent="0.25">
      <c r="A46" s="8"/>
      <c r="B46" s="9" t="s">
        <v>14</v>
      </c>
      <c r="C46" s="10">
        <f>+C47+C48</f>
        <v>1631566.2</v>
      </c>
      <c r="D46" s="10">
        <f>+D47+D48</f>
        <v>840122.522</v>
      </c>
      <c r="E46" s="10"/>
      <c r="F46" s="10">
        <f>+F47+F48</f>
        <v>840122.522</v>
      </c>
    </row>
    <row r="47" spans="1:6" x14ac:dyDescent="0.25">
      <c r="A47" s="11"/>
      <c r="B47" s="12" t="s">
        <v>9</v>
      </c>
      <c r="C47" s="13">
        <v>1531566.2</v>
      </c>
      <c r="D47" s="13">
        <v>788646.68</v>
      </c>
      <c r="E47" s="13"/>
      <c r="F47" s="13">
        <v>788646.68</v>
      </c>
    </row>
    <row r="48" spans="1:6" x14ac:dyDescent="0.25">
      <c r="A48" s="11"/>
      <c r="B48" s="12" t="s">
        <v>10</v>
      </c>
      <c r="C48" s="13">
        <v>100000</v>
      </c>
      <c r="D48" s="13">
        <v>51475.841999999997</v>
      </c>
      <c r="E48" s="13"/>
      <c r="F48" s="13">
        <v>51475.841999999997</v>
      </c>
    </row>
    <row r="49" spans="1:6" x14ac:dyDescent="0.25">
      <c r="A49" s="5" t="s">
        <v>24</v>
      </c>
      <c r="B49" s="6"/>
      <c r="C49" s="7">
        <f>+C50+C53+C56+C59+C62+C65+C68+C71+C74+C77+C80+C83+C86+C89+C92+C95+C98+C101+C104+C107+C110+C113</f>
        <v>9195355.7317293808</v>
      </c>
      <c r="D49" s="7">
        <f t="shared" ref="D49:F49" si="6">+D50+D53+D56+D59+D62+D65+D68+D71+D74+D77+D80+D83+D86+D89+D92+D95+D98+D101+D104+D107+D110+D113</f>
        <v>3893912.4522182005</v>
      </c>
      <c r="E49" s="7"/>
      <c r="F49" s="7">
        <f t="shared" si="6"/>
        <v>2257265.4812073326</v>
      </c>
    </row>
    <row r="50" spans="1:6" x14ac:dyDescent="0.25">
      <c r="A50" s="8"/>
      <c r="B50" s="9" t="s">
        <v>14</v>
      </c>
      <c r="C50" s="10">
        <f>+C51+C52</f>
        <v>2159230.2000000002</v>
      </c>
      <c r="D50" s="10">
        <f>+D51+D52</f>
        <v>210078.93471999993</v>
      </c>
      <c r="E50" s="10"/>
      <c r="F50" s="10">
        <f>+F51+F52</f>
        <v>209180.55450999996</v>
      </c>
    </row>
    <row r="51" spans="1:6" x14ac:dyDescent="0.25">
      <c r="A51" s="11"/>
      <c r="B51" s="12" t="s">
        <v>9</v>
      </c>
      <c r="C51" s="13">
        <v>2159230.2000000002</v>
      </c>
      <c r="D51" s="13">
        <v>210078.93471999993</v>
      </c>
      <c r="E51" s="13"/>
      <c r="F51" s="13">
        <v>209180.55450999996</v>
      </c>
    </row>
    <row r="52" spans="1:6" x14ac:dyDescent="0.25">
      <c r="A52" s="11"/>
      <c r="B52" s="12" t="s">
        <v>10</v>
      </c>
      <c r="C52" s="13">
        <v>0</v>
      </c>
      <c r="D52" s="13">
        <v>0</v>
      </c>
      <c r="E52" s="13"/>
      <c r="F52" s="13">
        <v>0</v>
      </c>
    </row>
    <row r="53" spans="1:6" x14ac:dyDescent="0.25">
      <c r="A53" s="8"/>
      <c r="B53" s="9" t="s">
        <v>25</v>
      </c>
      <c r="C53" s="10">
        <f>+C54+C55</f>
        <v>434405.27995999996</v>
      </c>
      <c r="D53" s="10">
        <f>+D54+D55</f>
        <v>209643.34909999999</v>
      </c>
      <c r="E53" s="10"/>
      <c r="F53" s="10">
        <f>+F54+F55</f>
        <v>179533.78951</v>
      </c>
    </row>
    <row r="54" spans="1:6" x14ac:dyDescent="0.25">
      <c r="A54" s="11"/>
      <c r="B54" s="12" t="s">
        <v>9</v>
      </c>
      <c r="C54" s="13">
        <v>434405.27995999996</v>
      </c>
      <c r="D54" s="13">
        <v>209643.34909999999</v>
      </c>
      <c r="E54" s="13"/>
      <c r="F54" s="13">
        <v>179533.78951</v>
      </c>
    </row>
    <row r="55" spans="1:6" x14ac:dyDescent="0.25">
      <c r="A55" s="11"/>
      <c r="B55" s="12" t="s">
        <v>10</v>
      </c>
      <c r="C55" s="13">
        <v>0</v>
      </c>
      <c r="D55" s="13">
        <v>0</v>
      </c>
      <c r="E55" s="13"/>
      <c r="F55" s="13">
        <v>0</v>
      </c>
    </row>
    <row r="56" spans="1:6" x14ac:dyDescent="0.25">
      <c r="A56" s="8"/>
      <c r="B56" s="9" t="s">
        <v>26</v>
      </c>
      <c r="C56" s="10">
        <f>+C57+C58</f>
        <v>112208.86767000001</v>
      </c>
      <c r="D56" s="10">
        <f>+D57+D58</f>
        <v>59267.152430000002</v>
      </c>
      <c r="E56" s="10"/>
      <c r="F56" s="10">
        <f>+F57+F58</f>
        <v>24618.25995</v>
      </c>
    </row>
    <row r="57" spans="1:6" x14ac:dyDescent="0.25">
      <c r="A57" s="11"/>
      <c r="B57" s="12" t="s">
        <v>9</v>
      </c>
      <c r="C57" s="13">
        <v>112208.86767000001</v>
      </c>
      <c r="D57" s="13">
        <v>59267.152430000002</v>
      </c>
      <c r="E57" s="13"/>
      <c r="F57" s="13">
        <v>24618.25995</v>
      </c>
    </row>
    <row r="58" spans="1:6" x14ac:dyDescent="0.25">
      <c r="A58" s="11"/>
      <c r="B58" s="12" t="s">
        <v>10</v>
      </c>
      <c r="C58" s="13">
        <v>0</v>
      </c>
      <c r="D58" s="13">
        <v>0</v>
      </c>
      <c r="E58" s="13"/>
      <c r="F58" s="13">
        <v>0</v>
      </c>
    </row>
    <row r="59" spans="1:6" x14ac:dyDescent="0.25">
      <c r="A59" s="14"/>
      <c r="B59" s="15" t="s">
        <v>27</v>
      </c>
      <c r="C59" s="16">
        <f>+C60+C61</f>
        <v>72243.267739999996</v>
      </c>
      <c r="D59" s="16">
        <f>+D60+D61</f>
        <v>35478.047030000002</v>
      </c>
      <c r="E59" s="16"/>
      <c r="F59" s="16">
        <f>+F60+F61</f>
        <v>16058.19679</v>
      </c>
    </row>
    <row r="60" spans="1:6" x14ac:dyDescent="0.25">
      <c r="A60" s="11"/>
      <c r="B60" s="12" t="s">
        <v>9</v>
      </c>
      <c r="C60" s="13">
        <v>72243.267739999996</v>
      </c>
      <c r="D60" s="13">
        <v>35478.047030000002</v>
      </c>
      <c r="E60" s="13"/>
      <c r="F60" s="13">
        <v>16058.19679</v>
      </c>
    </row>
    <row r="61" spans="1:6" x14ac:dyDescent="0.25">
      <c r="A61" s="11"/>
      <c r="B61" s="12" t="s">
        <v>10</v>
      </c>
      <c r="C61" s="13">
        <v>0</v>
      </c>
      <c r="D61" s="13">
        <v>0</v>
      </c>
      <c r="E61" s="13"/>
      <c r="F61" s="13">
        <v>0</v>
      </c>
    </row>
    <row r="62" spans="1:6" x14ac:dyDescent="0.25">
      <c r="A62" s="8"/>
      <c r="B62" s="9" t="s">
        <v>28</v>
      </c>
      <c r="C62" s="10">
        <f>+C63+C64</f>
        <v>860299.49100000004</v>
      </c>
      <c r="D62" s="10">
        <f>+D63+D64</f>
        <v>163317.45699999999</v>
      </c>
      <c r="E62" s="10"/>
      <c r="F62" s="10">
        <f>+F63+F64</f>
        <v>113193.32661962273</v>
      </c>
    </row>
    <row r="63" spans="1:6" x14ac:dyDescent="0.25">
      <c r="A63" s="11"/>
      <c r="B63" s="12" t="s">
        <v>9</v>
      </c>
      <c r="C63" s="13">
        <v>860299.49100000004</v>
      </c>
      <c r="D63" s="13">
        <v>163317.45699999999</v>
      </c>
      <c r="E63" s="13"/>
      <c r="F63" s="13">
        <v>113193.32661962273</v>
      </c>
    </row>
    <row r="64" spans="1:6" x14ac:dyDescent="0.25">
      <c r="A64" s="11"/>
      <c r="B64" s="12" t="s">
        <v>10</v>
      </c>
      <c r="C64" s="13">
        <v>0</v>
      </c>
      <c r="D64" s="13">
        <v>0</v>
      </c>
      <c r="E64" s="13"/>
      <c r="F64" s="13">
        <v>0</v>
      </c>
    </row>
    <row r="65" spans="1:6" x14ac:dyDescent="0.25">
      <c r="A65" s="8"/>
      <c r="B65" s="9" t="s">
        <v>29</v>
      </c>
      <c r="C65" s="10">
        <f>+C66+C67</f>
        <v>137984.6128</v>
      </c>
      <c r="D65" s="10">
        <f>+D66+D67</f>
        <v>52653.893469999995</v>
      </c>
      <c r="E65" s="10"/>
      <c r="F65" s="10">
        <f>+F66+F67</f>
        <v>52539.773259999994</v>
      </c>
    </row>
    <row r="66" spans="1:6" x14ac:dyDescent="0.25">
      <c r="A66" s="11"/>
      <c r="B66" s="12" t="s">
        <v>9</v>
      </c>
      <c r="C66" s="13">
        <v>69922.53770999999</v>
      </c>
      <c r="D66" s="13">
        <v>35348.393849999993</v>
      </c>
      <c r="E66" s="13"/>
      <c r="F66" s="13">
        <v>35348.393849999993</v>
      </c>
    </row>
    <row r="67" spans="1:6" x14ac:dyDescent="0.25">
      <c r="A67" s="11"/>
      <c r="B67" s="12" t="s">
        <v>10</v>
      </c>
      <c r="C67" s="13">
        <v>68062.075089999998</v>
      </c>
      <c r="D67" s="13">
        <v>17305.499620000002</v>
      </c>
      <c r="E67" s="13"/>
      <c r="F67" s="13">
        <v>17191.379410000001</v>
      </c>
    </row>
    <row r="68" spans="1:6" ht="25.5" x14ac:dyDescent="0.25">
      <c r="A68" s="8"/>
      <c r="B68" s="9" t="s">
        <v>30</v>
      </c>
      <c r="C68" s="10">
        <f>+C69+C70</f>
        <v>50166.69</v>
      </c>
      <c r="D68" s="10">
        <f>+D69+D70</f>
        <v>17803.583999999999</v>
      </c>
      <c r="E68" s="10"/>
      <c r="F68" s="10">
        <f>+F69+F70</f>
        <v>17510.762999999999</v>
      </c>
    </row>
    <row r="69" spans="1:6" x14ac:dyDescent="0.25">
      <c r="A69" s="11"/>
      <c r="B69" s="12" t="s">
        <v>9</v>
      </c>
      <c r="C69" s="13">
        <v>50166.69</v>
      </c>
      <c r="D69" s="13">
        <v>17803.583999999999</v>
      </c>
      <c r="E69" s="13"/>
      <c r="F69" s="13">
        <v>17510.762999999999</v>
      </c>
    </row>
    <row r="70" spans="1:6" x14ac:dyDescent="0.25">
      <c r="A70" s="11"/>
      <c r="B70" s="12" t="s">
        <v>10</v>
      </c>
      <c r="C70" s="13">
        <v>0</v>
      </c>
      <c r="D70" s="13">
        <v>0</v>
      </c>
      <c r="E70" s="13"/>
      <c r="F70" s="13">
        <v>0</v>
      </c>
    </row>
    <row r="71" spans="1:6" ht="25.5" x14ac:dyDescent="0.25">
      <c r="A71" s="8"/>
      <c r="B71" s="9" t="s">
        <v>31</v>
      </c>
      <c r="C71" s="10">
        <f>+C72+C73</f>
        <v>362551</v>
      </c>
      <c r="D71" s="10">
        <f>+D72+D73</f>
        <v>181275.5</v>
      </c>
      <c r="E71" s="10"/>
      <c r="F71" s="10">
        <f>+F72+F73</f>
        <v>36919.111959999995</v>
      </c>
    </row>
    <row r="72" spans="1:6" x14ac:dyDescent="0.25">
      <c r="A72" s="11"/>
      <c r="B72" s="12" t="s">
        <v>9</v>
      </c>
      <c r="C72" s="13">
        <v>362551</v>
      </c>
      <c r="D72" s="13">
        <v>181275.5</v>
      </c>
      <c r="E72" s="13"/>
      <c r="F72" s="13">
        <v>36919.111959999995</v>
      </c>
    </row>
    <row r="73" spans="1:6" x14ac:dyDescent="0.25">
      <c r="A73" s="11"/>
      <c r="B73" s="12" t="s">
        <v>10</v>
      </c>
      <c r="C73" s="13">
        <v>0</v>
      </c>
      <c r="D73" s="13">
        <v>0</v>
      </c>
      <c r="E73" s="13"/>
      <c r="F73" s="13">
        <v>0</v>
      </c>
    </row>
    <row r="74" spans="1:6" x14ac:dyDescent="0.25">
      <c r="A74" s="8"/>
      <c r="B74" s="9" t="s">
        <v>32</v>
      </c>
      <c r="C74" s="10">
        <f>+C75+C76</f>
        <v>92694.028999999995</v>
      </c>
      <c r="D74" s="10">
        <f>+D75+D76</f>
        <v>44045.686999999998</v>
      </c>
      <c r="E74" s="10"/>
      <c r="F74" s="10">
        <f>+F75+F76</f>
        <v>34860.612999999998</v>
      </c>
    </row>
    <row r="75" spans="1:6" x14ac:dyDescent="0.25">
      <c r="A75" s="11"/>
      <c r="B75" s="12" t="s">
        <v>9</v>
      </c>
      <c r="C75" s="13">
        <v>92694.028999999995</v>
      </c>
      <c r="D75" s="13">
        <v>44045.686999999998</v>
      </c>
      <c r="E75" s="13"/>
      <c r="F75" s="13">
        <v>34860.612999999998</v>
      </c>
    </row>
    <row r="76" spans="1:6" x14ac:dyDescent="0.25">
      <c r="A76" s="11"/>
      <c r="B76" s="12" t="s">
        <v>10</v>
      </c>
      <c r="C76" s="13">
        <v>0</v>
      </c>
      <c r="D76" s="13">
        <v>0</v>
      </c>
      <c r="E76" s="13"/>
      <c r="F76" s="13">
        <v>0</v>
      </c>
    </row>
    <row r="77" spans="1:6" x14ac:dyDescent="0.25">
      <c r="A77" s="8"/>
      <c r="B77" s="9" t="s">
        <v>33</v>
      </c>
      <c r="C77" s="10">
        <f>+C78+C79</f>
        <v>124669.988</v>
      </c>
      <c r="D77" s="10">
        <f>+D78+D79</f>
        <v>52283.629000000001</v>
      </c>
      <c r="E77" s="10"/>
      <c r="F77" s="10">
        <f>+F78+F79</f>
        <v>51736.078000000001</v>
      </c>
    </row>
    <row r="78" spans="1:6" x14ac:dyDescent="0.25">
      <c r="A78" s="11"/>
      <c r="B78" s="12" t="s">
        <v>9</v>
      </c>
      <c r="C78" s="13">
        <v>124669.988</v>
      </c>
      <c r="D78" s="13">
        <v>52283.629000000001</v>
      </c>
      <c r="E78" s="13"/>
      <c r="F78" s="13">
        <v>51736.078000000001</v>
      </c>
    </row>
    <row r="79" spans="1:6" x14ac:dyDescent="0.25">
      <c r="A79" s="11"/>
      <c r="B79" s="12" t="s">
        <v>10</v>
      </c>
      <c r="C79" s="13">
        <v>0</v>
      </c>
      <c r="D79" s="13">
        <v>0</v>
      </c>
      <c r="E79" s="13"/>
      <c r="F79" s="13">
        <v>0</v>
      </c>
    </row>
    <row r="80" spans="1:6" x14ac:dyDescent="0.25">
      <c r="A80" s="8"/>
      <c r="B80" s="9" t="s">
        <v>34</v>
      </c>
      <c r="C80" s="10">
        <f>+C81+C82</f>
        <v>232006.2</v>
      </c>
      <c r="D80" s="10">
        <f>+D81+D82</f>
        <v>135910.64499999999</v>
      </c>
      <c r="E80" s="10"/>
      <c r="F80" s="10">
        <f>+F81+F82</f>
        <v>121321.65965</v>
      </c>
    </row>
    <row r="81" spans="1:6" x14ac:dyDescent="0.25">
      <c r="A81" s="11"/>
      <c r="B81" s="12" t="s">
        <v>9</v>
      </c>
      <c r="C81" s="13">
        <v>232006.2</v>
      </c>
      <c r="D81" s="13">
        <v>135910.64499999999</v>
      </c>
      <c r="E81" s="13"/>
      <c r="F81" s="13">
        <v>121321.65965</v>
      </c>
    </row>
    <row r="82" spans="1:6" x14ac:dyDescent="0.25">
      <c r="A82" s="11"/>
      <c r="B82" s="12" t="s">
        <v>10</v>
      </c>
      <c r="C82" s="13">
        <v>0</v>
      </c>
      <c r="D82" s="13">
        <v>0</v>
      </c>
      <c r="E82" s="13"/>
      <c r="F82" s="13">
        <v>0</v>
      </c>
    </row>
    <row r="83" spans="1:6" x14ac:dyDescent="0.25">
      <c r="A83" s="8"/>
      <c r="B83" s="9" t="s">
        <v>35</v>
      </c>
      <c r="C83" s="10">
        <f>+C84+C85</f>
        <v>1606656.03229</v>
      </c>
      <c r="D83" s="10">
        <f>+D84+D85</f>
        <v>938351.70472000015</v>
      </c>
      <c r="E83" s="10"/>
      <c r="F83" s="10">
        <f>+F84+F85</f>
        <v>389860.59670000017</v>
      </c>
    </row>
    <row r="84" spans="1:6" x14ac:dyDescent="0.25">
      <c r="A84" s="11"/>
      <c r="B84" s="12" t="s">
        <v>9</v>
      </c>
      <c r="C84" s="13">
        <v>1606656.03229</v>
      </c>
      <c r="D84" s="13">
        <v>938351.70472000015</v>
      </c>
      <c r="E84" s="13"/>
      <c r="F84" s="13">
        <v>389860.59670000017</v>
      </c>
    </row>
    <row r="85" spans="1:6" x14ac:dyDescent="0.25">
      <c r="A85" s="11"/>
      <c r="B85" s="12" t="s">
        <v>10</v>
      </c>
      <c r="C85" s="13">
        <v>0</v>
      </c>
      <c r="D85" s="13">
        <v>0</v>
      </c>
      <c r="E85" s="13"/>
      <c r="F85" s="13">
        <v>0</v>
      </c>
    </row>
    <row r="86" spans="1:6" x14ac:dyDescent="0.25">
      <c r="A86" s="8"/>
      <c r="B86" s="9" t="s">
        <v>36</v>
      </c>
      <c r="C86" s="10">
        <f>+C87+C88</f>
        <v>255378.34099999999</v>
      </c>
      <c r="D86" s="10">
        <f>+D87+D88</f>
        <v>127689.17</v>
      </c>
      <c r="E86" s="10"/>
      <c r="F86" s="10">
        <f>+F87+F88</f>
        <v>86582.789000000004</v>
      </c>
    </row>
    <row r="87" spans="1:6" x14ac:dyDescent="0.25">
      <c r="A87" s="11"/>
      <c r="B87" s="12" t="s">
        <v>9</v>
      </c>
      <c r="C87" s="13">
        <v>255378.34099999999</v>
      </c>
      <c r="D87" s="13">
        <v>127689.17</v>
      </c>
      <c r="E87" s="13"/>
      <c r="F87" s="13">
        <v>86582.789000000004</v>
      </c>
    </row>
    <row r="88" spans="1:6" x14ac:dyDescent="0.25">
      <c r="A88" s="11"/>
      <c r="B88" s="12" t="s">
        <v>10</v>
      </c>
      <c r="C88" s="13">
        <v>0</v>
      </c>
      <c r="D88" s="13">
        <v>0</v>
      </c>
      <c r="E88" s="13"/>
      <c r="F88" s="13">
        <v>0</v>
      </c>
    </row>
    <row r="89" spans="1:6" x14ac:dyDescent="0.25">
      <c r="A89" s="8"/>
      <c r="B89" s="9" t="s">
        <v>37</v>
      </c>
      <c r="C89" s="10">
        <f>+C90+C91</f>
        <v>723037.43002999993</v>
      </c>
      <c r="D89" s="10">
        <f>+D90+D91</f>
        <v>679212.06400000001</v>
      </c>
      <c r="E89" s="10"/>
      <c r="F89" s="10">
        <f>+F90+F91</f>
        <v>147107.73797999998</v>
      </c>
    </row>
    <row r="90" spans="1:6" x14ac:dyDescent="0.25">
      <c r="A90" s="11"/>
      <c r="B90" s="12" t="s">
        <v>9</v>
      </c>
      <c r="C90" s="13">
        <v>723037.43002999993</v>
      </c>
      <c r="D90" s="13">
        <v>679212.06400000001</v>
      </c>
      <c r="E90" s="13"/>
      <c r="F90" s="13">
        <v>147107.73797999998</v>
      </c>
    </row>
    <row r="91" spans="1:6" x14ac:dyDescent="0.25">
      <c r="A91" s="11"/>
      <c r="B91" s="12" t="s">
        <v>10</v>
      </c>
      <c r="C91" s="13">
        <v>0</v>
      </c>
      <c r="D91" s="13">
        <v>0</v>
      </c>
      <c r="E91" s="13"/>
      <c r="F91" s="13">
        <v>0</v>
      </c>
    </row>
    <row r="92" spans="1:6" x14ac:dyDescent="0.25">
      <c r="A92" s="8"/>
      <c r="B92" s="9" t="s">
        <v>38</v>
      </c>
      <c r="C92" s="10">
        <f>+C93+C94</f>
        <v>446689.55744999996</v>
      </c>
      <c r="D92" s="10">
        <f>+D93+D94</f>
        <v>220214.57327000002</v>
      </c>
      <c r="E92" s="10"/>
      <c r="F92" s="10">
        <f>+F93+F94</f>
        <v>190679.16960000002</v>
      </c>
    </row>
    <row r="93" spans="1:6" x14ac:dyDescent="0.25">
      <c r="A93" s="11"/>
      <c r="B93" s="12" t="s">
        <v>9</v>
      </c>
      <c r="C93" s="13">
        <v>446689.55744999996</v>
      </c>
      <c r="D93" s="13">
        <v>220214.57327000002</v>
      </c>
      <c r="E93" s="13"/>
      <c r="F93" s="13">
        <v>190679.16960000002</v>
      </c>
    </row>
    <row r="94" spans="1:6" x14ac:dyDescent="0.25">
      <c r="A94" s="11"/>
      <c r="B94" s="12" t="s">
        <v>10</v>
      </c>
      <c r="C94" s="13">
        <v>0</v>
      </c>
      <c r="D94" s="13">
        <v>0</v>
      </c>
      <c r="E94" s="13"/>
      <c r="F94" s="13">
        <v>0</v>
      </c>
    </row>
    <row r="95" spans="1:6" x14ac:dyDescent="0.25">
      <c r="A95" s="8"/>
      <c r="B95" s="9" t="s">
        <v>39</v>
      </c>
      <c r="C95" s="10">
        <f>+C96+C97</f>
        <v>1160016.4102413794</v>
      </c>
      <c r="D95" s="10">
        <f>+D96+D97</f>
        <v>560600</v>
      </c>
      <c r="E95" s="10"/>
      <c r="F95" s="10">
        <f>+F96+F97</f>
        <v>439036.22378450981</v>
      </c>
    </row>
    <row r="96" spans="1:6" x14ac:dyDescent="0.25">
      <c r="A96" s="11"/>
      <c r="B96" s="12" t="s">
        <v>9</v>
      </c>
      <c r="C96" s="13">
        <v>1030483.8272413793</v>
      </c>
      <c r="D96" s="13">
        <v>445000</v>
      </c>
      <c r="E96" s="13"/>
      <c r="F96" s="13">
        <v>338478.53226450982</v>
      </c>
    </row>
    <row r="97" spans="1:6" x14ac:dyDescent="0.25">
      <c r="A97" s="11"/>
      <c r="B97" s="12" t="s">
        <v>10</v>
      </c>
      <c r="C97" s="13">
        <v>129532.583</v>
      </c>
      <c r="D97" s="13">
        <v>115600</v>
      </c>
      <c r="E97" s="13"/>
      <c r="F97" s="13">
        <v>100557.69151999999</v>
      </c>
    </row>
    <row r="98" spans="1:6" x14ac:dyDescent="0.25">
      <c r="A98" s="8"/>
      <c r="B98" s="9" t="s">
        <v>40</v>
      </c>
      <c r="C98" s="10">
        <f>+C99+C100</f>
        <v>115662.8</v>
      </c>
      <c r="D98" s="10">
        <f>+D99+D100</f>
        <v>68481.424804999988</v>
      </c>
      <c r="E98" s="10"/>
      <c r="F98" s="10">
        <f>+F99+F100</f>
        <v>41875.112219999995</v>
      </c>
    </row>
    <row r="99" spans="1:6" x14ac:dyDescent="0.25">
      <c r="A99" s="11"/>
      <c r="B99" s="12" t="s">
        <v>9</v>
      </c>
      <c r="C99" s="13">
        <v>115662.8</v>
      </c>
      <c r="D99" s="13">
        <v>68481.424804999988</v>
      </c>
      <c r="E99" s="13"/>
      <c r="F99" s="13">
        <v>41875.112219999995</v>
      </c>
    </row>
    <row r="100" spans="1:6" x14ac:dyDescent="0.25">
      <c r="A100" s="11"/>
      <c r="B100" s="12" t="s">
        <v>10</v>
      </c>
      <c r="C100" s="13">
        <v>0</v>
      </c>
      <c r="D100" s="13">
        <v>0</v>
      </c>
      <c r="E100" s="13"/>
      <c r="F100" s="13">
        <v>0</v>
      </c>
    </row>
    <row r="101" spans="1:6" ht="25.5" x14ac:dyDescent="0.25">
      <c r="A101" s="8"/>
      <c r="B101" s="9" t="s">
        <v>41</v>
      </c>
      <c r="C101" s="10">
        <f>+C102+C103</f>
        <v>51206.574999999997</v>
      </c>
      <c r="D101" s="10">
        <f>+D102+D103</f>
        <v>28746.27</v>
      </c>
      <c r="E101" s="10"/>
      <c r="F101" s="10">
        <f>+F102+F103</f>
        <v>21721.673999999999</v>
      </c>
    </row>
    <row r="102" spans="1:6" x14ac:dyDescent="0.25">
      <c r="A102" s="11"/>
      <c r="B102" s="12" t="s">
        <v>9</v>
      </c>
      <c r="C102" s="13">
        <v>51206.574999999997</v>
      </c>
      <c r="D102" s="13">
        <v>28746.27</v>
      </c>
      <c r="E102" s="13"/>
      <c r="F102" s="13">
        <v>21721.673999999999</v>
      </c>
    </row>
    <row r="103" spans="1:6" x14ac:dyDescent="0.25">
      <c r="A103" s="11"/>
      <c r="B103" s="12" t="s">
        <v>10</v>
      </c>
      <c r="C103" s="13">
        <v>0</v>
      </c>
      <c r="D103" s="13">
        <v>0</v>
      </c>
      <c r="E103" s="13"/>
      <c r="F103" s="13">
        <v>0</v>
      </c>
    </row>
    <row r="104" spans="1:6" x14ac:dyDescent="0.25">
      <c r="A104" s="8"/>
      <c r="B104" s="9" t="s">
        <v>42</v>
      </c>
      <c r="C104" s="10">
        <f>+C105+C106</f>
        <v>13494.562547999998</v>
      </c>
      <c r="D104" s="10">
        <f>+D105+D106</f>
        <v>5323.6316732000014</v>
      </c>
      <c r="E104" s="10"/>
      <c r="F104" s="10">
        <f>+F105+F106</f>
        <v>5323.6316732000014</v>
      </c>
    </row>
    <row r="105" spans="1:6" x14ac:dyDescent="0.25">
      <c r="A105" s="11"/>
      <c r="B105" s="12" t="s">
        <v>9</v>
      </c>
      <c r="C105" s="13">
        <v>13494.562547999998</v>
      </c>
      <c r="D105" s="13">
        <v>5323.6316732000014</v>
      </c>
      <c r="E105" s="13"/>
      <c r="F105" s="13">
        <v>5323.6316732000014</v>
      </c>
    </row>
    <row r="106" spans="1:6" x14ac:dyDescent="0.25">
      <c r="A106" s="11"/>
      <c r="B106" s="12" t="s">
        <v>10</v>
      </c>
      <c r="C106" s="13">
        <v>0</v>
      </c>
      <c r="D106" s="13">
        <v>0</v>
      </c>
      <c r="E106" s="13"/>
      <c r="F106" s="13">
        <v>0</v>
      </c>
    </row>
    <row r="107" spans="1:6" ht="25.5" x14ac:dyDescent="0.25">
      <c r="A107" s="8"/>
      <c r="B107" s="9" t="s">
        <v>43</v>
      </c>
      <c r="C107" s="10">
        <f>+C108+C109</f>
        <v>30258.43</v>
      </c>
      <c r="D107" s="10">
        <f>+D108+D109</f>
        <v>16986.432000000001</v>
      </c>
      <c r="E107" s="10"/>
      <c r="F107" s="10">
        <f>+F108+F109</f>
        <v>12835.535</v>
      </c>
    </row>
    <row r="108" spans="1:6" x14ac:dyDescent="0.25">
      <c r="A108" s="17"/>
      <c r="B108" s="18" t="s">
        <v>9</v>
      </c>
      <c r="C108" s="19">
        <v>30258.43</v>
      </c>
      <c r="D108" s="19">
        <v>16986.432000000001</v>
      </c>
      <c r="E108" s="19"/>
      <c r="F108" s="19">
        <v>12835.535</v>
      </c>
    </row>
    <row r="109" spans="1:6" x14ac:dyDescent="0.25">
      <c r="A109" s="11"/>
      <c r="B109" s="12" t="s">
        <v>10</v>
      </c>
      <c r="C109" s="13">
        <v>0</v>
      </c>
      <c r="D109" s="13">
        <v>0</v>
      </c>
      <c r="E109" s="13"/>
      <c r="F109" s="13">
        <v>0</v>
      </c>
    </row>
    <row r="110" spans="1:6" x14ac:dyDescent="0.25">
      <c r="A110" s="8"/>
      <c r="B110" s="9" t="s">
        <v>44</v>
      </c>
      <c r="C110" s="10">
        <f>+C111+C112</f>
        <v>4655.1419999999998</v>
      </c>
      <c r="D110" s="10">
        <f>+D111+D112</f>
        <v>2613.2959999999998</v>
      </c>
      <c r="E110" s="10"/>
      <c r="F110" s="10">
        <f>+F111+F112</f>
        <v>1974.6980000000001</v>
      </c>
    </row>
    <row r="111" spans="1:6" x14ac:dyDescent="0.25">
      <c r="A111" s="11"/>
      <c r="B111" s="12" t="s">
        <v>9</v>
      </c>
      <c r="C111" s="13">
        <v>4655.1419999999998</v>
      </c>
      <c r="D111" s="13">
        <v>2613.2959999999998</v>
      </c>
      <c r="E111" s="13"/>
      <c r="F111" s="13">
        <v>1974.6980000000001</v>
      </c>
    </row>
    <row r="112" spans="1:6" x14ac:dyDescent="0.25">
      <c r="A112" s="11"/>
      <c r="B112" s="12" t="s">
        <v>10</v>
      </c>
      <c r="C112" s="13">
        <v>0</v>
      </c>
      <c r="D112" s="13">
        <v>0</v>
      </c>
      <c r="E112" s="13"/>
      <c r="F112" s="13">
        <v>0</v>
      </c>
    </row>
    <row r="113" spans="1:7" x14ac:dyDescent="0.25">
      <c r="A113" s="8"/>
      <c r="B113" s="9" t="s">
        <v>45</v>
      </c>
      <c r="C113" s="10">
        <f>+C114+C115</f>
        <v>149840.82500000001</v>
      </c>
      <c r="D113" s="10">
        <f>+D114+D115</f>
        <v>83936.006999999998</v>
      </c>
      <c r="E113" s="10"/>
      <c r="F113" s="10">
        <f>+F114+F115</f>
        <v>62796.186999999998</v>
      </c>
    </row>
    <row r="114" spans="1:7" x14ac:dyDescent="0.25">
      <c r="A114" s="11"/>
      <c r="B114" s="12" t="s">
        <v>9</v>
      </c>
      <c r="C114" s="13">
        <v>149840.82500000001</v>
      </c>
      <c r="D114" s="13">
        <v>83936.006999999998</v>
      </c>
      <c r="E114" s="13"/>
      <c r="F114" s="13">
        <v>62796.186999999998</v>
      </c>
    </row>
    <row r="115" spans="1:7" x14ac:dyDescent="0.25">
      <c r="A115" s="11"/>
      <c r="B115" s="12" t="s">
        <v>10</v>
      </c>
      <c r="C115" s="13">
        <v>0</v>
      </c>
      <c r="D115" s="13">
        <v>0</v>
      </c>
      <c r="E115" s="13"/>
      <c r="F115" s="13">
        <v>0</v>
      </c>
    </row>
    <row r="116" spans="1:7" x14ac:dyDescent="0.25">
      <c r="A116" s="5" t="s">
        <v>46</v>
      </c>
      <c r="B116" s="6"/>
      <c r="C116" s="7">
        <f>+C117+C120</f>
        <v>9323265</v>
      </c>
      <c r="D116" s="7">
        <f t="shared" ref="D116:F116" si="7">+D117+D120</f>
        <v>2584821.4863299998</v>
      </c>
      <c r="E116" s="7"/>
      <c r="F116" s="7">
        <f t="shared" si="7"/>
        <v>2567983.5723299999</v>
      </c>
    </row>
    <row r="117" spans="1:7" x14ac:dyDescent="0.25">
      <c r="A117" s="8"/>
      <c r="B117" s="9" t="s">
        <v>14</v>
      </c>
      <c r="C117" s="10">
        <f>+C118+C119</f>
        <v>9130130.3000000007</v>
      </c>
      <c r="D117" s="10">
        <f>+D118+D119</f>
        <v>2446360.3053299999</v>
      </c>
      <c r="E117" s="10"/>
      <c r="F117" s="10">
        <f>+F118+F119</f>
        <v>2446360.3053299999</v>
      </c>
    </row>
    <row r="118" spans="1:7" x14ac:dyDescent="0.25">
      <c r="A118" s="11"/>
      <c r="B118" s="12" t="s">
        <v>9</v>
      </c>
      <c r="C118" s="13">
        <v>3142520.5</v>
      </c>
      <c r="D118" s="13">
        <v>759573.31841999991</v>
      </c>
      <c r="E118" s="13"/>
      <c r="F118" s="13">
        <v>759573.31841999991</v>
      </c>
    </row>
    <row r="119" spans="1:7" x14ac:dyDescent="0.25">
      <c r="A119" s="11"/>
      <c r="B119" s="12" t="s">
        <v>10</v>
      </c>
      <c r="C119" s="13">
        <v>5987609.7999999998</v>
      </c>
      <c r="D119" s="13">
        <v>1686786.98691</v>
      </c>
      <c r="E119" s="13"/>
      <c r="F119" s="13">
        <v>1686786.98691</v>
      </c>
    </row>
    <row r="120" spans="1:7" ht="25.5" x14ac:dyDescent="0.25">
      <c r="A120" s="8"/>
      <c r="B120" s="9" t="s">
        <v>47</v>
      </c>
      <c r="C120" s="10">
        <f>+C121+C122</f>
        <v>193134.69999999998</v>
      </c>
      <c r="D120" s="10">
        <f>+D121+D122</f>
        <v>138461.18100000001</v>
      </c>
      <c r="E120" s="10"/>
      <c r="F120" s="10">
        <f>+F121+F122</f>
        <v>121623.26699999999</v>
      </c>
    </row>
    <row r="121" spans="1:7" x14ac:dyDescent="0.25">
      <c r="A121" s="11"/>
      <c r="B121" s="12" t="s">
        <v>9</v>
      </c>
      <c r="C121" s="13">
        <v>23848.799999999999</v>
      </c>
      <c r="D121" s="13">
        <v>13561.021000000001</v>
      </c>
      <c r="E121" s="13"/>
      <c r="F121" s="13">
        <v>5061.7529999999997</v>
      </c>
      <c r="G121" s="45"/>
    </row>
    <row r="122" spans="1:7" x14ac:dyDescent="0.25">
      <c r="A122" s="11"/>
      <c r="B122" s="12" t="s">
        <v>10</v>
      </c>
      <c r="C122" s="13">
        <v>169285.9</v>
      </c>
      <c r="D122" s="13">
        <v>124900.16</v>
      </c>
      <c r="E122" s="13"/>
      <c r="F122" s="13">
        <v>116561.514</v>
      </c>
      <c r="G122" s="45"/>
    </row>
    <row r="123" spans="1:7" x14ac:dyDescent="0.25">
      <c r="A123" s="5" t="s">
        <v>48</v>
      </c>
      <c r="B123" s="6"/>
      <c r="C123" s="20">
        <f>+C124+C127+C130+C133+C136+C139+C142+C145+C148+C151+C154+C157+C160+C163+C166+C169</f>
        <v>51621777.73643335</v>
      </c>
      <c r="D123" s="20">
        <f t="shared" ref="D123:F123" si="8">+D124+D127+D130+D133+D136+D139+D142+D145+D148+D151+D154+D157+D160+D163+D166+D169</f>
        <v>26529954.95549586</v>
      </c>
      <c r="E123" s="20"/>
      <c r="F123" s="20">
        <f t="shared" si="8"/>
        <v>22998587.17907171</v>
      </c>
    </row>
    <row r="124" spans="1:7" x14ac:dyDescent="0.25">
      <c r="A124" s="8"/>
      <c r="B124" s="9" t="s">
        <v>14</v>
      </c>
      <c r="C124" s="10">
        <f>+C125+C126</f>
        <v>301775.69799999997</v>
      </c>
      <c r="D124" s="10">
        <f>+D125+D126</f>
        <v>135632.26863666665</v>
      </c>
      <c r="E124" s="10"/>
      <c r="F124" s="10">
        <f>+F125+F126</f>
        <v>97718.502410000001</v>
      </c>
    </row>
    <row r="125" spans="1:7" x14ac:dyDescent="0.25">
      <c r="A125" s="11"/>
      <c r="B125" s="12" t="s">
        <v>9</v>
      </c>
      <c r="C125" s="13">
        <v>301775.69799999997</v>
      </c>
      <c r="D125" s="13">
        <v>135632.26863666665</v>
      </c>
      <c r="E125" s="13"/>
      <c r="F125" s="13">
        <v>97718.502410000001</v>
      </c>
    </row>
    <row r="126" spans="1:7" x14ac:dyDescent="0.25">
      <c r="A126" s="11"/>
      <c r="B126" s="12" t="s">
        <v>10</v>
      </c>
      <c r="C126" s="13">
        <v>0</v>
      </c>
      <c r="D126" s="13">
        <v>0</v>
      </c>
      <c r="E126" s="13"/>
      <c r="F126" s="13">
        <v>0</v>
      </c>
    </row>
    <row r="127" spans="1:7" x14ac:dyDescent="0.25">
      <c r="A127" s="8"/>
      <c r="B127" s="9" t="s">
        <v>49</v>
      </c>
      <c r="C127" s="10">
        <f>+C128+C129</f>
        <v>589200</v>
      </c>
      <c r="D127" s="10">
        <f>+D128+D129</f>
        <v>340600</v>
      </c>
      <c r="E127" s="10"/>
      <c r="F127" s="10">
        <f>+F128+F129</f>
        <v>307000</v>
      </c>
    </row>
    <row r="128" spans="1:7" x14ac:dyDescent="0.25">
      <c r="A128" s="11"/>
      <c r="B128" s="12" t="s">
        <v>9</v>
      </c>
      <c r="C128" s="13">
        <v>345000</v>
      </c>
      <c r="D128" s="13">
        <v>162200</v>
      </c>
      <c r="E128" s="13"/>
      <c r="F128" s="13">
        <v>128600</v>
      </c>
    </row>
    <row r="129" spans="1:7" x14ac:dyDescent="0.25">
      <c r="A129" s="11"/>
      <c r="B129" s="12" t="s">
        <v>10</v>
      </c>
      <c r="C129" s="13">
        <v>244200</v>
      </c>
      <c r="D129" s="13">
        <v>178400</v>
      </c>
      <c r="E129" s="13"/>
      <c r="F129" s="13">
        <v>178400</v>
      </c>
    </row>
    <row r="130" spans="1:7" x14ac:dyDescent="0.25">
      <c r="A130" s="8"/>
      <c r="B130" s="9" t="s">
        <v>50</v>
      </c>
      <c r="C130" s="10">
        <f>+C131+C132</f>
        <v>5075.2071999999998</v>
      </c>
      <c r="D130" s="10">
        <f>+D131+D132</f>
        <v>1050.9996999999998</v>
      </c>
      <c r="E130" s="10"/>
      <c r="F130" s="10">
        <f>+F131+F132</f>
        <v>1050.9994299999998</v>
      </c>
    </row>
    <row r="131" spans="1:7" x14ac:dyDescent="0.25">
      <c r="A131" s="11"/>
      <c r="B131" s="12" t="s">
        <v>9</v>
      </c>
      <c r="C131" s="13">
        <v>5075.2071999999998</v>
      </c>
      <c r="D131" s="13">
        <v>1050.9996999999998</v>
      </c>
      <c r="E131" s="13"/>
      <c r="F131" s="13">
        <v>1050.9994299999998</v>
      </c>
      <c r="G131" s="45"/>
    </row>
    <row r="132" spans="1:7" x14ac:dyDescent="0.25">
      <c r="A132" s="11"/>
      <c r="B132" s="12" t="s">
        <v>10</v>
      </c>
      <c r="C132" s="13">
        <v>0</v>
      </c>
      <c r="D132" s="13">
        <v>0</v>
      </c>
      <c r="E132" s="13"/>
      <c r="F132" s="13">
        <v>0</v>
      </c>
    </row>
    <row r="133" spans="1:7" ht="25.5" x14ac:dyDescent="0.25">
      <c r="A133" s="8"/>
      <c r="B133" s="9" t="s">
        <v>51</v>
      </c>
      <c r="C133" s="10">
        <f>+C134+C135</f>
        <v>64215.649179999993</v>
      </c>
      <c r="D133" s="10">
        <f>+D134+D135</f>
        <v>23030.770980000005</v>
      </c>
      <c r="E133" s="10"/>
      <c r="F133" s="10">
        <f>+F134+F135</f>
        <v>15861.219570000001</v>
      </c>
    </row>
    <row r="134" spans="1:7" x14ac:dyDescent="0.25">
      <c r="A134" s="11"/>
      <c r="B134" s="12" t="s">
        <v>9</v>
      </c>
      <c r="C134" s="13">
        <v>64215.649179999993</v>
      </c>
      <c r="D134" s="13">
        <v>23030.770980000005</v>
      </c>
      <c r="E134" s="13"/>
      <c r="F134" s="13">
        <v>15861.219570000001</v>
      </c>
    </row>
    <row r="135" spans="1:7" x14ac:dyDescent="0.25">
      <c r="A135" s="11"/>
      <c r="B135" s="12" t="s">
        <v>10</v>
      </c>
      <c r="C135" s="13">
        <v>0</v>
      </c>
      <c r="D135" s="13">
        <v>0</v>
      </c>
      <c r="E135" s="13"/>
      <c r="F135" s="13">
        <v>0</v>
      </c>
    </row>
    <row r="136" spans="1:7" ht="25.5" x14ac:dyDescent="0.25">
      <c r="A136" s="8"/>
      <c r="B136" s="9" t="s">
        <v>52</v>
      </c>
      <c r="C136" s="10">
        <f>+C137+C138</f>
        <v>733.4</v>
      </c>
      <c r="D136" s="10">
        <f>+D137+D138</f>
        <v>271.33385999999996</v>
      </c>
      <c r="E136" s="10"/>
      <c r="F136" s="10">
        <f>+F137+F138</f>
        <v>271.33385999999996</v>
      </c>
    </row>
    <row r="137" spans="1:7" x14ac:dyDescent="0.25">
      <c r="A137" s="11"/>
      <c r="B137" s="12" t="s">
        <v>9</v>
      </c>
      <c r="C137" s="13">
        <v>733.4</v>
      </c>
      <c r="D137" s="13">
        <v>271.33385999999996</v>
      </c>
      <c r="E137" s="13"/>
      <c r="F137" s="13">
        <v>271.33385999999996</v>
      </c>
    </row>
    <row r="138" spans="1:7" x14ac:dyDescent="0.25">
      <c r="A138" s="11"/>
      <c r="B138" s="12" t="s">
        <v>10</v>
      </c>
      <c r="C138" s="13">
        <v>0</v>
      </c>
      <c r="D138" s="13">
        <v>0</v>
      </c>
      <c r="E138" s="13"/>
      <c r="F138" s="13">
        <v>0</v>
      </c>
    </row>
    <row r="139" spans="1:7" ht="25.5" x14ac:dyDescent="0.25">
      <c r="A139" s="8"/>
      <c r="B139" s="9" t="s">
        <v>53</v>
      </c>
      <c r="C139" s="10">
        <f>+C140+C141</f>
        <v>141099.20000000001</v>
      </c>
      <c r="D139" s="10">
        <f>+D140+D141</f>
        <v>42.744349999999997</v>
      </c>
      <c r="E139" s="10"/>
      <c r="F139" s="10">
        <f>+F140+F141</f>
        <v>42.744349999999997</v>
      </c>
    </row>
    <row r="140" spans="1:7" x14ac:dyDescent="0.25">
      <c r="A140" s="11"/>
      <c r="B140" s="12" t="s">
        <v>9</v>
      </c>
      <c r="C140" s="13">
        <v>141099.20000000001</v>
      </c>
      <c r="D140" s="13">
        <v>42.744349999999997</v>
      </c>
      <c r="E140" s="13"/>
      <c r="F140" s="13">
        <v>42.744349999999997</v>
      </c>
    </row>
    <row r="141" spans="1:7" x14ac:dyDescent="0.25">
      <c r="A141" s="11"/>
      <c r="B141" s="12" t="s">
        <v>10</v>
      </c>
      <c r="C141" s="13">
        <v>0</v>
      </c>
      <c r="D141" s="13">
        <v>0</v>
      </c>
      <c r="E141" s="13"/>
      <c r="F141" s="13">
        <v>0</v>
      </c>
    </row>
    <row r="142" spans="1:7" ht="25.5" x14ac:dyDescent="0.25">
      <c r="A142" s="8"/>
      <c r="B142" s="9" t="s">
        <v>54</v>
      </c>
      <c r="C142" s="10">
        <f>+C143+C144</f>
        <v>4555.1689999999999</v>
      </c>
      <c r="D142" s="10">
        <f>+D143+D144</f>
        <v>2408.9430000000002</v>
      </c>
      <c r="E142" s="10"/>
      <c r="F142" s="10">
        <f>+F143+F144</f>
        <v>1481.559</v>
      </c>
    </row>
    <row r="143" spans="1:7" x14ac:dyDescent="0.25">
      <c r="A143" s="11"/>
      <c r="B143" s="12" t="s">
        <v>9</v>
      </c>
      <c r="C143" s="13">
        <v>4555.1689999999999</v>
      </c>
      <c r="D143" s="13">
        <v>2408.9430000000002</v>
      </c>
      <c r="E143" s="13"/>
      <c r="F143" s="13">
        <v>1481.559</v>
      </c>
    </row>
    <row r="144" spans="1:7" x14ac:dyDescent="0.25">
      <c r="A144" s="11"/>
      <c r="B144" s="12" t="s">
        <v>10</v>
      </c>
      <c r="C144" s="13">
        <v>0</v>
      </c>
      <c r="D144" s="13">
        <v>0</v>
      </c>
      <c r="E144" s="13"/>
      <c r="F144" s="13">
        <v>0</v>
      </c>
    </row>
    <row r="145" spans="1:6" x14ac:dyDescent="0.25">
      <c r="A145" s="8"/>
      <c r="B145" s="9" t="s">
        <v>55</v>
      </c>
      <c r="C145" s="10">
        <f>+C146+C147</f>
        <v>13247.794310000001</v>
      </c>
      <c r="D145" s="10">
        <f>+D146+D147</f>
        <v>7202.8634400000001</v>
      </c>
      <c r="E145" s="10"/>
      <c r="F145" s="10">
        <f>+F146+F147</f>
        <v>5652.4142499999998</v>
      </c>
    </row>
    <row r="146" spans="1:6" x14ac:dyDescent="0.25">
      <c r="A146" s="11"/>
      <c r="B146" s="12" t="s">
        <v>9</v>
      </c>
      <c r="C146" s="13">
        <v>13247.794310000001</v>
      </c>
      <c r="D146" s="13">
        <v>7202.8634400000001</v>
      </c>
      <c r="E146" s="13"/>
      <c r="F146" s="13">
        <v>5652.4142499999998</v>
      </c>
    </row>
    <row r="147" spans="1:6" x14ac:dyDescent="0.25">
      <c r="A147" s="11"/>
      <c r="B147" s="12" t="s">
        <v>10</v>
      </c>
      <c r="C147" s="13">
        <v>0</v>
      </c>
      <c r="D147" s="13">
        <v>0</v>
      </c>
      <c r="E147" s="13"/>
      <c r="F147" s="13">
        <v>0</v>
      </c>
    </row>
    <row r="148" spans="1:6" x14ac:dyDescent="0.25">
      <c r="A148" s="8"/>
      <c r="B148" s="9" t="s">
        <v>56</v>
      </c>
      <c r="C148" s="10">
        <f>+C149+C150</f>
        <v>184.49299999999999</v>
      </c>
      <c r="D148" s="10">
        <f>+D149+D150</f>
        <v>109.88301999999999</v>
      </c>
      <c r="E148" s="10"/>
      <c r="F148" s="10">
        <f>+F149+F150</f>
        <v>111.56282</v>
      </c>
    </row>
    <row r="149" spans="1:6" x14ac:dyDescent="0.25">
      <c r="A149" s="11"/>
      <c r="B149" s="12" t="s">
        <v>9</v>
      </c>
      <c r="C149" s="13">
        <v>184.49299999999999</v>
      </c>
      <c r="D149" s="13">
        <v>109.88301999999999</v>
      </c>
      <c r="E149" s="13"/>
      <c r="F149" s="13">
        <v>111.56282</v>
      </c>
    </row>
    <row r="150" spans="1:6" x14ac:dyDescent="0.25">
      <c r="A150" s="11"/>
      <c r="B150" s="12" t="s">
        <v>10</v>
      </c>
      <c r="C150" s="13">
        <v>0</v>
      </c>
      <c r="D150" s="13">
        <v>0</v>
      </c>
      <c r="E150" s="13"/>
      <c r="F150" s="13">
        <v>0</v>
      </c>
    </row>
    <row r="151" spans="1:6" x14ac:dyDescent="0.25">
      <c r="A151" s="8"/>
      <c r="B151" s="9" t="s">
        <v>57</v>
      </c>
      <c r="C151" s="10">
        <f>+C152+C153</f>
        <v>2521.56495</v>
      </c>
      <c r="D151" s="10">
        <f>+D152+D153</f>
        <v>1798.15076</v>
      </c>
      <c r="E151" s="10"/>
      <c r="F151" s="10">
        <f>+F152+F153</f>
        <v>1002.92021</v>
      </c>
    </row>
    <row r="152" spans="1:6" x14ac:dyDescent="0.25">
      <c r="A152" s="11"/>
      <c r="B152" s="12" t="s">
        <v>9</v>
      </c>
      <c r="C152" s="13">
        <v>2521.56495</v>
      </c>
      <c r="D152" s="13">
        <v>1798.15076</v>
      </c>
      <c r="E152" s="13"/>
      <c r="F152" s="13">
        <v>1002.92021</v>
      </c>
    </row>
    <row r="153" spans="1:6" x14ac:dyDescent="0.25">
      <c r="A153" s="11"/>
      <c r="B153" s="12" t="s">
        <v>10</v>
      </c>
      <c r="C153" s="13">
        <v>0</v>
      </c>
      <c r="D153" s="13">
        <v>0</v>
      </c>
      <c r="E153" s="13"/>
      <c r="F153" s="13">
        <v>0</v>
      </c>
    </row>
    <row r="154" spans="1:6" x14ac:dyDescent="0.25">
      <c r="A154" s="8"/>
      <c r="B154" s="9" t="s">
        <v>58</v>
      </c>
      <c r="C154" s="10">
        <f>+C155+C156</f>
        <v>4815.3052600000001</v>
      </c>
      <c r="D154" s="10">
        <f>+D155+D156</f>
        <v>1742.8533600000001</v>
      </c>
      <c r="E154" s="10"/>
      <c r="F154" s="10">
        <f>+F155+F156</f>
        <v>1672.3357599999999</v>
      </c>
    </row>
    <row r="155" spans="1:6" x14ac:dyDescent="0.25">
      <c r="A155" s="11"/>
      <c r="B155" s="12" t="s">
        <v>9</v>
      </c>
      <c r="C155" s="21">
        <v>4815.3052600000001</v>
      </c>
      <c r="D155" s="21">
        <v>1742.8533600000001</v>
      </c>
      <c r="E155" s="22"/>
      <c r="F155" s="22">
        <v>1672.3357599999999</v>
      </c>
    </row>
    <row r="156" spans="1:6" x14ac:dyDescent="0.25">
      <c r="A156" s="11"/>
      <c r="B156" s="12" t="s">
        <v>10</v>
      </c>
      <c r="C156" s="13">
        <v>0</v>
      </c>
      <c r="D156" s="13">
        <v>0</v>
      </c>
      <c r="E156" s="13"/>
      <c r="F156" s="13">
        <v>0</v>
      </c>
    </row>
    <row r="157" spans="1:6" x14ac:dyDescent="0.25">
      <c r="A157" s="14"/>
      <c r="B157" s="15" t="s">
        <v>59</v>
      </c>
      <c r="C157" s="16">
        <f>+C158+C159</f>
        <v>10162.575419999997</v>
      </c>
      <c r="D157" s="16">
        <f>+D158+D159</f>
        <v>5817.1412332</v>
      </c>
      <c r="E157" s="16"/>
      <c r="F157" s="16">
        <f>+F158+F159</f>
        <v>4433.5639783759989</v>
      </c>
    </row>
    <row r="158" spans="1:6" x14ac:dyDescent="0.25">
      <c r="A158" s="11"/>
      <c r="B158" s="12" t="s">
        <v>9</v>
      </c>
      <c r="C158" s="21">
        <v>10162.575419999997</v>
      </c>
      <c r="D158" s="21">
        <v>5817.1412332</v>
      </c>
      <c r="E158" s="22"/>
      <c r="F158" s="22">
        <v>4433.5639783759989</v>
      </c>
    </row>
    <row r="159" spans="1:6" x14ac:dyDescent="0.25">
      <c r="A159" s="11"/>
      <c r="B159" s="12" t="s">
        <v>10</v>
      </c>
      <c r="C159" s="13">
        <v>0</v>
      </c>
      <c r="D159" s="13">
        <v>0</v>
      </c>
      <c r="E159" s="13"/>
      <c r="F159" s="13">
        <v>0</v>
      </c>
    </row>
    <row r="160" spans="1:6" x14ac:dyDescent="0.25">
      <c r="A160" s="8"/>
      <c r="B160" s="9" t="s">
        <v>60</v>
      </c>
      <c r="C160" s="10">
        <f>+C161+C162</f>
        <v>10553.386360000015</v>
      </c>
      <c r="D160" s="10">
        <f>+D161+D162</f>
        <v>80958.410439999992</v>
      </c>
      <c r="E160" s="10"/>
      <c r="F160" s="10">
        <f>+F161+F162</f>
        <v>47379.58271000001</v>
      </c>
    </row>
    <row r="161" spans="1:7" x14ac:dyDescent="0.25">
      <c r="A161" s="11"/>
      <c r="B161" s="12" t="s">
        <v>9</v>
      </c>
      <c r="C161" s="21">
        <v>10553.386360000015</v>
      </c>
      <c r="D161" s="21">
        <v>80958.410439999992</v>
      </c>
      <c r="E161" s="22"/>
      <c r="F161" s="22">
        <v>47379.58271000001</v>
      </c>
      <c r="G161" s="45"/>
    </row>
    <row r="162" spans="1:7" x14ac:dyDescent="0.25">
      <c r="A162" s="11"/>
      <c r="B162" s="12" t="s">
        <v>10</v>
      </c>
      <c r="C162" s="13">
        <v>0</v>
      </c>
      <c r="D162" s="13">
        <v>0</v>
      </c>
      <c r="E162" s="13"/>
      <c r="F162" s="13">
        <v>0</v>
      </c>
      <c r="G162" s="45"/>
    </row>
    <row r="163" spans="1:7" x14ac:dyDescent="0.25">
      <c r="A163" s="8"/>
      <c r="B163" s="9" t="s">
        <v>61</v>
      </c>
      <c r="C163" s="10">
        <f>+C164+C165</f>
        <v>145538.68869000001</v>
      </c>
      <c r="D163" s="10">
        <f>+D164+D165</f>
        <v>99188.627435999995</v>
      </c>
      <c r="E163" s="10"/>
      <c r="F163" s="10">
        <f>+F164+F165</f>
        <v>73539.420333333328</v>
      </c>
    </row>
    <row r="164" spans="1:7" x14ac:dyDescent="0.25">
      <c r="A164" s="11"/>
      <c r="B164" s="12" t="s">
        <v>9</v>
      </c>
      <c r="C164" s="21">
        <v>145538.68869000001</v>
      </c>
      <c r="D164" s="21">
        <v>99188.627435999995</v>
      </c>
      <c r="E164" s="22"/>
      <c r="F164" s="22">
        <v>73539.420333333328</v>
      </c>
    </row>
    <row r="165" spans="1:7" x14ac:dyDescent="0.25">
      <c r="A165" s="11"/>
      <c r="B165" s="12" t="s">
        <v>10</v>
      </c>
      <c r="C165" s="13">
        <v>0</v>
      </c>
      <c r="D165" s="13">
        <v>0</v>
      </c>
      <c r="E165" s="13"/>
      <c r="F165" s="13">
        <v>0</v>
      </c>
    </row>
    <row r="166" spans="1:7" x14ac:dyDescent="0.25">
      <c r="A166" s="8"/>
      <c r="B166" s="9" t="s">
        <v>62</v>
      </c>
      <c r="C166" s="10">
        <f>+C167+C168</f>
        <v>50179549.405063346</v>
      </c>
      <c r="D166" s="10">
        <f>+D167+D168</f>
        <v>25819419.258959994</v>
      </c>
      <c r="E166" s="10"/>
      <c r="F166" s="10">
        <f>+F167+F168</f>
        <v>22431765.373190001</v>
      </c>
    </row>
    <row r="167" spans="1:7" x14ac:dyDescent="0.25">
      <c r="A167" s="11"/>
      <c r="B167" s="12" t="s">
        <v>9</v>
      </c>
      <c r="C167" s="23">
        <v>3777</v>
      </c>
      <c r="D167" s="23">
        <v>2094</v>
      </c>
      <c r="E167" s="23"/>
      <c r="F167" s="23">
        <v>1724</v>
      </c>
    </row>
    <row r="168" spans="1:7" x14ac:dyDescent="0.25">
      <c r="A168" s="11"/>
      <c r="B168" s="12" t="s">
        <v>10</v>
      </c>
      <c r="C168" s="23">
        <f>+C172+C173</f>
        <v>50175772.405063346</v>
      </c>
      <c r="D168" s="23">
        <f>+D172+D173</f>
        <v>25817325.258959994</v>
      </c>
      <c r="E168" s="23"/>
      <c r="F168" s="23">
        <f>+F172+F173</f>
        <v>22430041.373190001</v>
      </c>
    </row>
    <row r="169" spans="1:7" x14ac:dyDescent="0.25">
      <c r="A169" s="8"/>
      <c r="B169" s="9" t="s">
        <v>63</v>
      </c>
      <c r="C169" s="10">
        <f>+C170+C171</f>
        <v>148550.20000000001</v>
      </c>
      <c r="D169" s="10">
        <f>+D170+D171</f>
        <v>10680.706320000001</v>
      </c>
      <c r="E169" s="10"/>
      <c r="F169" s="10">
        <f>+F170+F171</f>
        <v>9603.6471999999994</v>
      </c>
    </row>
    <row r="170" spans="1:7" x14ac:dyDescent="0.25">
      <c r="A170" s="11"/>
      <c r="B170" s="12" t="s">
        <v>9</v>
      </c>
      <c r="C170" s="23">
        <v>148550.20000000001</v>
      </c>
      <c r="D170" s="23">
        <v>10680.706320000001</v>
      </c>
      <c r="E170" s="23"/>
      <c r="F170" s="23">
        <v>9603.6471999999994</v>
      </c>
    </row>
    <row r="171" spans="1:7" x14ac:dyDescent="0.25">
      <c r="A171" s="11"/>
      <c r="B171" s="12" t="s">
        <v>10</v>
      </c>
      <c r="C171" s="23">
        <v>0</v>
      </c>
      <c r="D171" s="23">
        <v>0</v>
      </c>
      <c r="E171" s="23"/>
      <c r="F171" s="23">
        <v>0</v>
      </c>
    </row>
    <row r="172" spans="1:7" x14ac:dyDescent="0.25">
      <c r="A172" s="5" t="s">
        <v>64</v>
      </c>
      <c r="B172" s="6"/>
      <c r="C172" s="7">
        <f>+C173+C176+C179+C182+C185+C188+C191+C194+C197+C200+C203+C206+C209+C212+C215+C218+C221+C224+C227+C230+C233+C236</f>
        <v>28391573.757606674</v>
      </c>
      <c r="D172" s="7">
        <f t="shared" ref="D172:F172" si="9">+D173+D176+D179+D182+D185+D188+D191+D194+D197+D200+D203+D206+D209+D212+D215+D218+D221+D224+D227+D230+D233+D236</f>
        <v>14331257.924789993</v>
      </c>
      <c r="E172" s="7"/>
      <c r="F172" s="7">
        <f t="shared" si="9"/>
        <v>12543807.566770002</v>
      </c>
    </row>
    <row r="173" spans="1:7" x14ac:dyDescent="0.25">
      <c r="A173" s="8"/>
      <c r="B173" s="9" t="s">
        <v>14</v>
      </c>
      <c r="C173" s="10">
        <f>+C174+C175</f>
        <v>21784198.647456672</v>
      </c>
      <c r="D173" s="10">
        <f>+D174+D175</f>
        <v>11486067.334170001</v>
      </c>
      <c r="E173" s="10"/>
      <c r="F173" s="10">
        <f>+F174+F175</f>
        <v>9886233.8064200003</v>
      </c>
    </row>
    <row r="174" spans="1:7" x14ac:dyDescent="0.25">
      <c r="A174" s="11"/>
      <c r="B174" s="12" t="s">
        <v>9</v>
      </c>
      <c r="C174" s="13">
        <v>185933.90093999999</v>
      </c>
      <c r="D174" s="13">
        <v>71080.467179999992</v>
      </c>
      <c r="E174" s="13"/>
      <c r="F174" s="13">
        <v>62739.794479999997</v>
      </c>
    </row>
    <row r="175" spans="1:7" x14ac:dyDescent="0.25">
      <c r="A175" s="11"/>
      <c r="B175" s="12" t="s">
        <v>10</v>
      </c>
      <c r="C175" s="13">
        <v>21598264.746516671</v>
      </c>
      <c r="D175" s="13">
        <v>11414986.86699</v>
      </c>
      <c r="E175" s="13"/>
      <c r="F175" s="13">
        <v>9823494.0119400006</v>
      </c>
    </row>
    <row r="176" spans="1:7" x14ac:dyDescent="0.25">
      <c r="A176" s="8"/>
      <c r="B176" s="9" t="s">
        <v>65</v>
      </c>
      <c r="C176" s="10">
        <f>+C177+C178</f>
        <v>240000.3</v>
      </c>
      <c r="D176" s="10">
        <f>+D177+D178</f>
        <v>106266.11199999999</v>
      </c>
      <c r="E176" s="10"/>
      <c r="F176" s="10">
        <f>+F177+F178</f>
        <v>106266.11199999999</v>
      </c>
    </row>
    <row r="177" spans="1:6" x14ac:dyDescent="0.25">
      <c r="A177" s="11"/>
      <c r="B177" s="12" t="s">
        <v>9</v>
      </c>
      <c r="C177" s="13">
        <v>183890</v>
      </c>
      <c r="D177" s="13">
        <v>84408.803</v>
      </c>
      <c r="E177" s="13"/>
      <c r="F177" s="13">
        <v>84408.803</v>
      </c>
    </row>
    <row r="178" spans="1:6" x14ac:dyDescent="0.25">
      <c r="A178" s="11"/>
      <c r="B178" s="12" t="s">
        <v>10</v>
      </c>
      <c r="C178" s="13">
        <v>56110.3</v>
      </c>
      <c r="D178" s="13">
        <v>21857.309000000001</v>
      </c>
      <c r="E178" s="13"/>
      <c r="F178" s="13">
        <v>21857.309000000001</v>
      </c>
    </row>
    <row r="179" spans="1:6" x14ac:dyDescent="0.25">
      <c r="A179" s="8"/>
      <c r="B179" s="9" t="s">
        <v>66</v>
      </c>
      <c r="C179" s="10">
        <f>+C180+C181</f>
        <v>23624.1</v>
      </c>
      <c r="D179" s="10">
        <f>+D180+D181</f>
        <v>10108.662259999999</v>
      </c>
      <c r="E179" s="10"/>
      <c r="F179" s="10">
        <f>+F180+F181</f>
        <v>10108.662259999999</v>
      </c>
    </row>
    <row r="180" spans="1:6" x14ac:dyDescent="0.25">
      <c r="A180" s="11"/>
      <c r="B180" s="12" t="s">
        <v>9</v>
      </c>
      <c r="C180" s="13">
        <v>23624.1</v>
      </c>
      <c r="D180" s="13">
        <v>10108.662259999999</v>
      </c>
      <c r="E180" s="13"/>
      <c r="F180" s="13">
        <v>10108.662259999999</v>
      </c>
    </row>
    <row r="181" spans="1:6" x14ac:dyDescent="0.25">
      <c r="A181" s="11"/>
      <c r="B181" s="12" t="s">
        <v>10</v>
      </c>
      <c r="C181" s="13">
        <v>0</v>
      </c>
      <c r="D181" s="13">
        <v>0</v>
      </c>
      <c r="E181" s="13"/>
      <c r="F181" s="13">
        <v>0</v>
      </c>
    </row>
    <row r="182" spans="1:6" x14ac:dyDescent="0.25">
      <c r="A182" s="8"/>
      <c r="B182" s="9" t="s">
        <v>67</v>
      </c>
      <c r="C182" s="10">
        <f>+C183+C184</f>
        <v>247334.7</v>
      </c>
      <c r="D182" s="10">
        <f>+D183+D184</f>
        <v>125345.077</v>
      </c>
      <c r="E182" s="10"/>
      <c r="F182" s="10">
        <f>+F183+F184</f>
        <v>90571.326000000001</v>
      </c>
    </row>
    <row r="183" spans="1:6" x14ac:dyDescent="0.25">
      <c r="A183" s="11"/>
      <c r="B183" s="12" t="s">
        <v>9</v>
      </c>
      <c r="C183" s="13">
        <v>247334.7</v>
      </c>
      <c r="D183" s="13">
        <v>125345.077</v>
      </c>
      <c r="E183" s="13"/>
      <c r="F183" s="13">
        <v>90571.326000000001</v>
      </c>
    </row>
    <row r="184" spans="1:6" x14ac:dyDescent="0.25">
      <c r="A184" s="11"/>
      <c r="B184" s="12" t="s">
        <v>10</v>
      </c>
      <c r="C184" s="13">
        <v>0</v>
      </c>
      <c r="D184" s="13">
        <v>0</v>
      </c>
      <c r="E184" s="13"/>
      <c r="F184" s="13">
        <v>0</v>
      </c>
    </row>
    <row r="185" spans="1:6" x14ac:dyDescent="0.25">
      <c r="A185" s="8"/>
      <c r="B185" s="9" t="s">
        <v>68</v>
      </c>
      <c r="C185" s="10">
        <f>+C186+C187</f>
        <v>629.20000000000005</v>
      </c>
      <c r="D185" s="10">
        <f>+D186+D187</f>
        <v>0</v>
      </c>
      <c r="E185" s="10"/>
      <c r="F185" s="10">
        <f>+F186+F187</f>
        <v>0</v>
      </c>
    </row>
    <row r="186" spans="1:6" x14ac:dyDescent="0.25">
      <c r="A186" s="11"/>
      <c r="B186" s="12" t="s">
        <v>9</v>
      </c>
      <c r="C186" s="13">
        <v>629.20000000000005</v>
      </c>
      <c r="D186" s="13">
        <v>0</v>
      </c>
      <c r="E186" s="13"/>
      <c r="F186" s="13">
        <v>0</v>
      </c>
    </row>
    <row r="187" spans="1:6" x14ac:dyDescent="0.25">
      <c r="A187" s="11"/>
      <c r="B187" s="12" t="s">
        <v>10</v>
      </c>
      <c r="C187" s="13">
        <v>0</v>
      </c>
      <c r="D187" s="13">
        <v>0</v>
      </c>
      <c r="E187" s="13"/>
      <c r="F187" s="13">
        <v>0</v>
      </c>
    </row>
    <row r="188" spans="1:6" x14ac:dyDescent="0.25">
      <c r="A188" s="8"/>
      <c r="B188" s="9" t="s">
        <v>69</v>
      </c>
      <c r="C188" s="10">
        <f>+C189+C190</f>
        <v>524457.50300000003</v>
      </c>
      <c r="D188" s="10">
        <f>+D189+D190</f>
        <v>11467.800999999999</v>
      </c>
      <c r="E188" s="10"/>
      <c r="F188" s="10">
        <f>+F189+F190</f>
        <v>10951.445</v>
      </c>
    </row>
    <row r="189" spans="1:6" x14ac:dyDescent="0.25">
      <c r="A189" s="11"/>
      <c r="B189" s="12" t="s">
        <v>9</v>
      </c>
      <c r="C189" s="13">
        <v>24457.503000000001</v>
      </c>
      <c r="D189" s="13">
        <v>11467.800999999999</v>
      </c>
      <c r="E189" s="13"/>
      <c r="F189" s="13">
        <v>10951.445</v>
      </c>
    </row>
    <row r="190" spans="1:6" x14ac:dyDescent="0.25">
      <c r="A190" s="11"/>
      <c r="B190" s="12" t="s">
        <v>10</v>
      </c>
      <c r="C190" s="13">
        <v>500000</v>
      </c>
      <c r="D190" s="13">
        <v>0</v>
      </c>
      <c r="E190" s="13"/>
      <c r="F190" s="13">
        <v>0</v>
      </c>
    </row>
    <row r="191" spans="1:6" x14ac:dyDescent="0.25">
      <c r="A191" s="8"/>
      <c r="B191" s="9" t="s">
        <v>70</v>
      </c>
      <c r="C191" s="10">
        <f>+C192+C193</f>
        <v>3404.6379999999999</v>
      </c>
      <c r="D191" s="10">
        <f>+D192+D193</f>
        <v>2788.9589999999998</v>
      </c>
      <c r="E191" s="10"/>
      <c r="F191" s="10">
        <f>+F192+F193</f>
        <v>2429.5709999999999</v>
      </c>
    </row>
    <row r="192" spans="1:6" x14ac:dyDescent="0.25">
      <c r="A192" s="11"/>
      <c r="B192" s="12" t="s">
        <v>9</v>
      </c>
      <c r="C192" s="13">
        <v>3404.6379999999999</v>
      </c>
      <c r="D192" s="13">
        <v>2788.9589999999998</v>
      </c>
      <c r="E192" s="13"/>
      <c r="F192" s="13">
        <v>2429.5709999999999</v>
      </c>
    </row>
    <row r="193" spans="1:6" x14ac:dyDescent="0.25">
      <c r="A193" s="11"/>
      <c r="B193" s="12" t="s">
        <v>10</v>
      </c>
      <c r="C193" s="13">
        <v>0</v>
      </c>
      <c r="D193" s="13">
        <v>0</v>
      </c>
      <c r="E193" s="13"/>
      <c r="F193" s="13">
        <v>0</v>
      </c>
    </row>
    <row r="194" spans="1:6" x14ac:dyDescent="0.25">
      <c r="A194" s="8"/>
      <c r="B194" s="9" t="s">
        <v>71</v>
      </c>
      <c r="C194" s="10">
        <f>+C195+C196</f>
        <v>260365.93100000001</v>
      </c>
      <c r="D194" s="10">
        <f>+D195+D196</f>
        <v>54203.210999999996</v>
      </c>
      <c r="E194" s="10"/>
      <c r="F194" s="10">
        <f>+F195+F196</f>
        <v>52545.372000000003</v>
      </c>
    </row>
    <row r="195" spans="1:6" x14ac:dyDescent="0.25">
      <c r="A195" s="11"/>
      <c r="B195" s="12" t="s">
        <v>9</v>
      </c>
      <c r="C195" s="13">
        <v>20365.931</v>
      </c>
      <c r="D195" s="13">
        <v>10107.054</v>
      </c>
      <c r="E195" s="13"/>
      <c r="F195" s="13">
        <v>8449.2360000000008</v>
      </c>
    </row>
    <row r="196" spans="1:6" x14ac:dyDescent="0.25">
      <c r="A196" s="11"/>
      <c r="B196" s="12" t="s">
        <v>10</v>
      </c>
      <c r="C196" s="13">
        <v>240000</v>
      </c>
      <c r="D196" s="13">
        <v>44096.156999999999</v>
      </c>
      <c r="E196" s="13"/>
      <c r="F196" s="13">
        <v>44096.135999999999</v>
      </c>
    </row>
    <row r="197" spans="1:6" x14ac:dyDescent="0.25">
      <c r="A197" s="8"/>
      <c r="B197" s="9" t="s">
        <v>72</v>
      </c>
      <c r="C197" s="10">
        <f>+C198+C199</f>
        <v>6317.7579999999998</v>
      </c>
      <c r="D197" s="10">
        <f>+D198+D199</f>
        <v>4885.2340000000004</v>
      </c>
      <c r="E197" s="10"/>
      <c r="F197" s="10">
        <f>+F198+F199</f>
        <v>4259.0959999999995</v>
      </c>
    </row>
    <row r="198" spans="1:6" x14ac:dyDescent="0.25">
      <c r="A198" s="11"/>
      <c r="B198" s="12" t="s">
        <v>9</v>
      </c>
      <c r="C198" s="13">
        <v>6317.7579999999998</v>
      </c>
      <c r="D198" s="13">
        <v>4885.2340000000004</v>
      </c>
      <c r="E198" s="13"/>
      <c r="F198" s="13">
        <v>4259.0959999999995</v>
      </c>
    </row>
    <row r="199" spans="1:6" x14ac:dyDescent="0.25">
      <c r="A199" s="11"/>
      <c r="B199" s="12" t="s">
        <v>10</v>
      </c>
      <c r="C199" s="13">
        <v>0</v>
      </c>
      <c r="D199" s="13">
        <v>0</v>
      </c>
      <c r="E199" s="13"/>
      <c r="F199" s="13">
        <v>0</v>
      </c>
    </row>
    <row r="200" spans="1:6" x14ac:dyDescent="0.25">
      <c r="A200" s="8"/>
      <c r="B200" s="9" t="s">
        <v>73</v>
      </c>
      <c r="C200" s="10">
        <f>+C201+C202</f>
        <v>10090.299999999999</v>
      </c>
      <c r="D200" s="10">
        <f>+D201+D202</f>
        <v>0</v>
      </c>
      <c r="E200" s="10"/>
      <c r="F200" s="10">
        <f>+F201+F202</f>
        <v>0</v>
      </c>
    </row>
    <row r="201" spans="1:6" x14ac:dyDescent="0.25">
      <c r="A201" s="11"/>
      <c r="B201" s="12" t="s">
        <v>9</v>
      </c>
      <c r="C201" s="13">
        <v>10090.299999999999</v>
      </c>
      <c r="D201" s="13">
        <v>0</v>
      </c>
      <c r="E201" s="13"/>
      <c r="F201" s="13">
        <v>0</v>
      </c>
    </row>
    <row r="202" spans="1:6" x14ac:dyDescent="0.25">
      <c r="A202" s="11"/>
      <c r="B202" s="12" t="s">
        <v>10</v>
      </c>
      <c r="C202" s="13">
        <v>0</v>
      </c>
      <c r="D202" s="13">
        <v>0</v>
      </c>
      <c r="E202" s="13"/>
      <c r="F202" s="13">
        <v>0</v>
      </c>
    </row>
    <row r="203" spans="1:6" x14ac:dyDescent="0.25">
      <c r="A203" s="8"/>
      <c r="B203" s="9" t="s">
        <v>74</v>
      </c>
      <c r="C203" s="10">
        <f>+C204+C205</f>
        <v>15440.982</v>
      </c>
      <c r="D203" s="10">
        <f>+D204+D205</f>
        <v>7800.1090000000004</v>
      </c>
      <c r="E203" s="10"/>
      <c r="F203" s="10">
        <f>+F204+F205</f>
        <v>6867.7849999999999</v>
      </c>
    </row>
    <row r="204" spans="1:6" x14ac:dyDescent="0.25">
      <c r="A204" s="11"/>
      <c r="B204" s="12" t="s">
        <v>9</v>
      </c>
      <c r="C204" s="13">
        <v>15440.982</v>
      </c>
      <c r="D204" s="13">
        <v>7800.1090000000004</v>
      </c>
      <c r="E204" s="13"/>
      <c r="F204" s="13">
        <v>6867.7849999999999</v>
      </c>
    </row>
    <row r="205" spans="1:6" x14ac:dyDescent="0.25">
      <c r="A205" s="11"/>
      <c r="B205" s="12" t="s">
        <v>10</v>
      </c>
      <c r="C205" s="13">
        <v>0</v>
      </c>
      <c r="D205" s="13">
        <v>0</v>
      </c>
      <c r="E205" s="13"/>
      <c r="F205" s="13">
        <v>0</v>
      </c>
    </row>
    <row r="206" spans="1:6" x14ac:dyDescent="0.25">
      <c r="A206" s="8"/>
      <c r="B206" s="9" t="s">
        <v>75</v>
      </c>
      <c r="C206" s="10">
        <f>+C207+C208</f>
        <v>151697.28700000001</v>
      </c>
      <c r="D206" s="10">
        <f>+D207+D208</f>
        <v>69077.788</v>
      </c>
      <c r="E206" s="10"/>
      <c r="F206" s="10">
        <f>+F207+F208</f>
        <v>24675.736999999997</v>
      </c>
    </row>
    <row r="207" spans="1:6" x14ac:dyDescent="0.25">
      <c r="A207" s="11"/>
      <c r="B207" s="12" t="s">
        <v>9</v>
      </c>
      <c r="C207" s="13">
        <v>20484.026999999998</v>
      </c>
      <c r="D207" s="13">
        <v>9416.7669999999998</v>
      </c>
      <c r="E207" s="13"/>
      <c r="F207" s="13">
        <v>5884.585</v>
      </c>
    </row>
    <row r="208" spans="1:6" x14ac:dyDescent="0.25">
      <c r="A208" s="17"/>
      <c r="B208" s="18" t="s">
        <v>10</v>
      </c>
      <c r="C208" s="19">
        <v>131213.26</v>
      </c>
      <c r="D208" s="19">
        <v>59661.021000000001</v>
      </c>
      <c r="E208" s="19"/>
      <c r="F208" s="19">
        <v>18791.151999999998</v>
      </c>
    </row>
    <row r="209" spans="1:6" ht="25.5" x14ac:dyDescent="0.25">
      <c r="A209" s="8"/>
      <c r="B209" s="9" t="s">
        <v>76</v>
      </c>
      <c r="C209" s="10">
        <f>+C210+C211</f>
        <v>47500.548999999999</v>
      </c>
      <c r="D209" s="10">
        <f>+D210+D211</f>
        <v>23848.633999999998</v>
      </c>
      <c r="E209" s="10"/>
      <c r="F209" s="10">
        <f>+F210+F211</f>
        <v>17307.3</v>
      </c>
    </row>
    <row r="210" spans="1:6" x14ac:dyDescent="0.25">
      <c r="A210" s="11"/>
      <c r="B210" s="12" t="s">
        <v>9</v>
      </c>
      <c r="C210" s="13">
        <v>47500.548999999999</v>
      </c>
      <c r="D210" s="13">
        <v>23848.633999999998</v>
      </c>
      <c r="E210" s="13"/>
      <c r="F210" s="13">
        <v>17307.3</v>
      </c>
    </row>
    <row r="211" spans="1:6" x14ac:dyDescent="0.25">
      <c r="A211" s="11"/>
      <c r="B211" s="12" t="s">
        <v>10</v>
      </c>
      <c r="C211" s="13">
        <v>0</v>
      </c>
      <c r="D211" s="13">
        <v>0</v>
      </c>
      <c r="E211" s="13"/>
      <c r="F211" s="13">
        <v>0</v>
      </c>
    </row>
    <row r="212" spans="1:6" x14ac:dyDescent="0.25">
      <c r="A212" s="8"/>
      <c r="B212" s="9" t="s">
        <v>77</v>
      </c>
      <c r="C212" s="10">
        <f>+C213+C214</f>
        <v>471.50200000000001</v>
      </c>
      <c r="D212" s="10">
        <f>+D213+D214</f>
        <v>203.233</v>
      </c>
      <c r="E212" s="10"/>
      <c r="F212" s="10">
        <f>+F213+F214</f>
        <v>189.364</v>
      </c>
    </row>
    <row r="213" spans="1:6" x14ac:dyDescent="0.25">
      <c r="A213" s="11"/>
      <c r="B213" s="12" t="s">
        <v>9</v>
      </c>
      <c r="C213" s="13">
        <v>471.50200000000001</v>
      </c>
      <c r="D213" s="13">
        <v>203.233</v>
      </c>
      <c r="E213" s="13"/>
      <c r="F213" s="13">
        <v>189.364</v>
      </c>
    </row>
    <row r="214" spans="1:6" x14ac:dyDescent="0.25">
      <c r="A214" s="11"/>
      <c r="B214" s="12" t="s">
        <v>10</v>
      </c>
      <c r="C214" s="13">
        <v>0</v>
      </c>
      <c r="D214" s="13">
        <v>0</v>
      </c>
      <c r="E214" s="13"/>
      <c r="F214" s="13">
        <v>0</v>
      </c>
    </row>
    <row r="215" spans="1:6" x14ac:dyDescent="0.25">
      <c r="A215" s="8"/>
      <c r="B215" s="9" t="s">
        <v>78</v>
      </c>
      <c r="C215" s="10">
        <f>+C216+C217</f>
        <v>14251.303</v>
      </c>
      <c r="D215" s="10">
        <f>+D216+D217</f>
        <v>10285.222</v>
      </c>
      <c r="E215" s="10"/>
      <c r="F215" s="10">
        <f>+F216+F217</f>
        <v>6627.5619999999999</v>
      </c>
    </row>
    <row r="216" spans="1:6" x14ac:dyDescent="0.25">
      <c r="A216" s="11"/>
      <c r="B216" s="12" t="s">
        <v>9</v>
      </c>
      <c r="C216" s="13">
        <v>14251.303</v>
      </c>
      <c r="D216" s="13">
        <v>10285.222</v>
      </c>
      <c r="E216" s="13"/>
      <c r="F216" s="13">
        <v>6627.5619999999999</v>
      </c>
    </row>
    <row r="217" spans="1:6" x14ac:dyDescent="0.25">
      <c r="A217" s="11"/>
      <c r="B217" s="12" t="s">
        <v>10</v>
      </c>
      <c r="C217" s="13">
        <v>0</v>
      </c>
      <c r="D217" s="13">
        <v>0</v>
      </c>
      <c r="E217" s="13"/>
      <c r="F217" s="13">
        <v>0</v>
      </c>
    </row>
    <row r="218" spans="1:6" x14ac:dyDescent="0.25">
      <c r="A218" s="8"/>
      <c r="B218" s="9" t="s">
        <v>79</v>
      </c>
      <c r="C218" s="10">
        <f>+C219+C220</f>
        <v>1220058.03</v>
      </c>
      <c r="D218" s="10">
        <f>+D219+D220</f>
        <v>784112.15500000003</v>
      </c>
      <c r="E218" s="10"/>
      <c r="F218" s="10">
        <f>+F219+F220</f>
        <v>773605.62699999998</v>
      </c>
    </row>
    <row r="219" spans="1:6" x14ac:dyDescent="0.25">
      <c r="A219" s="11"/>
      <c r="B219" s="12" t="s">
        <v>9</v>
      </c>
      <c r="C219" s="13">
        <v>101733.883</v>
      </c>
      <c r="D219" s="13">
        <v>47027.838000000003</v>
      </c>
      <c r="E219" s="13"/>
      <c r="F219" s="13">
        <v>39596.608</v>
      </c>
    </row>
    <row r="220" spans="1:6" x14ac:dyDescent="0.25">
      <c r="A220" s="11"/>
      <c r="B220" s="12" t="s">
        <v>10</v>
      </c>
      <c r="C220" s="13">
        <v>1118324.1470000001</v>
      </c>
      <c r="D220" s="13">
        <v>737084.31700000004</v>
      </c>
      <c r="E220" s="13"/>
      <c r="F220" s="13">
        <v>734009.01899999997</v>
      </c>
    </row>
    <row r="221" spans="1:6" x14ac:dyDescent="0.25">
      <c r="A221" s="8"/>
      <c r="B221" s="9" t="s">
        <v>80</v>
      </c>
      <c r="C221" s="10">
        <f>+C222+C223</f>
        <v>8799.3909999999996</v>
      </c>
      <c r="D221" s="10">
        <f>+D222+D223</f>
        <v>4701.884</v>
      </c>
      <c r="E221" s="10"/>
      <c r="F221" s="10">
        <f>+F222+F223</f>
        <v>4374.3329999999996</v>
      </c>
    </row>
    <row r="222" spans="1:6" x14ac:dyDescent="0.25">
      <c r="A222" s="11"/>
      <c r="B222" s="12" t="s">
        <v>9</v>
      </c>
      <c r="C222" s="13">
        <v>8799.3909999999996</v>
      </c>
      <c r="D222" s="13">
        <v>4701.884</v>
      </c>
      <c r="E222" s="13"/>
      <c r="F222" s="13">
        <v>4374.3329999999996</v>
      </c>
    </row>
    <row r="223" spans="1:6" x14ac:dyDescent="0.25">
      <c r="A223" s="11"/>
      <c r="B223" s="12" t="s">
        <v>10</v>
      </c>
      <c r="C223" s="13">
        <v>0</v>
      </c>
      <c r="D223" s="13">
        <v>0</v>
      </c>
      <c r="E223" s="13"/>
      <c r="F223" s="13">
        <v>0</v>
      </c>
    </row>
    <row r="224" spans="1:6" x14ac:dyDescent="0.25">
      <c r="A224" s="8"/>
      <c r="B224" s="9" t="s">
        <v>81</v>
      </c>
      <c r="C224" s="10">
        <f>+C225+C226</f>
        <v>366643.7</v>
      </c>
      <c r="D224" s="10">
        <f>+D225+D226</f>
        <v>176868.53400000001</v>
      </c>
      <c r="E224" s="10"/>
      <c r="F224" s="10">
        <f>+F225+F226</f>
        <v>96274.415999999997</v>
      </c>
    </row>
    <row r="225" spans="1:6" x14ac:dyDescent="0.25">
      <c r="A225" s="11"/>
      <c r="B225" s="12" t="s">
        <v>9</v>
      </c>
      <c r="C225" s="46">
        <v>366643.7</v>
      </c>
      <c r="D225" s="46">
        <v>176868.53400000001</v>
      </c>
      <c r="E225" s="46"/>
      <c r="F225" s="46">
        <v>96274.415999999997</v>
      </c>
    </row>
    <row r="226" spans="1:6" x14ac:dyDescent="0.25">
      <c r="A226" s="11"/>
      <c r="B226" s="12" t="s">
        <v>10</v>
      </c>
      <c r="C226" s="46">
        <v>0</v>
      </c>
      <c r="D226" s="46">
        <v>0</v>
      </c>
      <c r="E226" s="46"/>
      <c r="F226" s="46">
        <v>0</v>
      </c>
    </row>
    <row r="227" spans="1:6" x14ac:dyDescent="0.25">
      <c r="A227" s="8"/>
      <c r="B227" s="9" t="s">
        <v>82</v>
      </c>
      <c r="C227" s="10">
        <f>+C228+C229</f>
        <v>82232.775150000016</v>
      </c>
      <c r="D227" s="10">
        <f>+D228+D229</f>
        <v>25189.699000000001</v>
      </c>
      <c r="E227" s="10"/>
      <c r="F227" s="10">
        <f>+F228+F229</f>
        <v>24320.852999999999</v>
      </c>
    </row>
    <row r="228" spans="1:6" x14ac:dyDescent="0.25">
      <c r="A228" s="11"/>
      <c r="B228" s="12" t="s">
        <v>9</v>
      </c>
      <c r="C228" s="24">
        <v>4857.2701500000057</v>
      </c>
      <c r="D228" s="24">
        <v>2343.806</v>
      </c>
      <c r="E228" s="24"/>
      <c r="F228" s="24">
        <v>1475.2639999999999</v>
      </c>
    </row>
    <row r="229" spans="1:6" x14ac:dyDescent="0.25">
      <c r="A229" s="11"/>
      <c r="B229" s="12" t="s">
        <v>10</v>
      </c>
      <c r="C229" s="24">
        <v>77375.505000000005</v>
      </c>
      <c r="D229" s="24">
        <v>22845.893</v>
      </c>
      <c r="E229" s="24"/>
      <c r="F229" s="24">
        <v>22845.589</v>
      </c>
    </row>
    <row r="230" spans="1:6" x14ac:dyDescent="0.25">
      <c r="A230" s="8"/>
      <c r="B230" s="9" t="s">
        <v>83</v>
      </c>
      <c r="C230" s="10">
        <f>+C231+C232</f>
        <v>100362.06099999999</v>
      </c>
      <c r="D230" s="10">
        <f>+D231+D232</f>
        <v>89109.881999999998</v>
      </c>
      <c r="E230" s="10"/>
      <c r="F230" s="10">
        <f>+F231+F232</f>
        <v>88140.252999999997</v>
      </c>
    </row>
    <row r="231" spans="1:6" x14ac:dyDescent="0.25">
      <c r="A231" s="11"/>
      <c r="B231" s="12" t="s">
        <v>9</v>
      </c>
      <c r="C231" s="24">
        <v>64112.055999999997</v>
      </c>
      <c r="D231" s="24">
        <v>55286.207999999999</v>
      </c>
      <c r="E231" s="24"/>
      <c r="F231" s="24">
        <v>54316.578999999998</v>
      </c>
    </row>
    <row r="232" spans="1:6" x14ac:dyDescent="0.25">
      <c r="A232" s="11"/>
      <c r="B232" s="12" t="s">
        <v>10</v>
      </c>
      <c r="C232" s="24">
        <v>36250.004999999997</v>
      </c>
      <c r="D232" s="24">
        <v>33823.673999999999</v>
      </c>
      <c r="E232" s="24"/>
      <c r="F232" s="24">
        <v>33823.673999999999</v>
      </c>
    </row>
    <row r="233" spans="1:6" x14ac:dyDescent="0.25">
      <c r="A233" s="8"/>
      <c r="B233" s="9" t="s">
        <v>84</v>
      </c>
      <c r="C233" s="10">
        <f>+C234+C235</f>
        <v>81145.899999999994</v>
      </c>
      <c r="D233" s="10">
        <f>+D234+D235</f>
        <v>29823.22654</v>
      </c>
      <c r="E233" s="10"/>
      <c r="F233" s="10">
        <f>+F234+F235</f>
        <v>28953.778269999999</v>
      </c>
    </row>
    <row r="234" spans="1:6" x14ac:dyDescent="0.25">
      <c r="A234" s="11"/>
      <c r="B234" s="12" t="s">
        <v>9</v>
      </c>
      <c r="C234" s="46">
        <v>81145.899999999994</v>
      </c>
      <c r="D234" s="46">
        <v>29823.22654</v>
      </c>
      <c r="E234" s="46"/>
      <c r="F234" s="46">
        <v>28953.778269999999</v>
      </c>
    </row>
    <row r="235" spans="1:6" x14ac:dyDescent="0.25">
      <c r="A235" s="11"/>
      <c r="B235" s="12" t="s">
        <v>10</v>
      </c>
      <c r="C235" s="46">
        <v>0</v>
      </c>
      <c r="D235" s="46">
        <v>0</v>
      </c>
      <c r="E235" s="46"/>
      <c r="F235" s="46">
        <v>0</v>
      </c>
    </row>
    <row r="236" spans="1:6" x14ac:dyDescent="0.25">
      <c r="A236" s="8"/>
      <c r="B236" s="9" t="s">
        <v>85</v>
      </c>
      <c r="C236" s="10">
        <f>+C237+C238</f>
        <v>3202547.2</v>
      </c>
      <c r="D236" s="10">
        <f>+D237+D238</f>
        <v>1309105.1678199999</v>
      </c>
      <c r="E236" s="10"/>
      <c r="F236" s="10">
        <f>+F237+F238</f>
        <v>1309105.1678199999</v>
      </c>
    </row>
    <row r="237" spans="1:6" x14ac:dyDescent="0.25">
      <c r="A237" s="11"/>
      <c r="B237" s="12" t="s">
        <v>9</v>
      </c>
      <c r="C237" s="46">
        <v>3202547.2</v>
      </c>
      <c r="D237" s="46">
        <v>1309105.1678199999</v>
      </c>
      <c r="E237" s="46"/>
      <c r="F237" s="46">
        <v>1309105.1678199999</v>
      </c>
    </row>
    <row r="238" spans="1:6" x14ac:dyDescent="0.25">
      <c r="A238" s="11"/>
      <c r="B238" s="12" t="s">
        <v>10</v>
      </c>
      <c r="C238" s="24">
        <v>0</v>
      </c>
      <c r="D238" s="24">
        <v>0</v>
      </c>
      <c r="E238" s="24"/>
      <c r="F238" s="24">
        <v>0</v>
      </c>
    </row>
    <row r="239" spans="1:6" x14ac:dyDescent="0.25">
      <c r="A239" s="5" t="s">
        <v>86</v>
      </c>
      <c r="B239" s="6"/>
      <c r="C239" s="7">
        <f>+C240+C243+C246+C249+C252+C255+C258</f>
        <v>1036766.7999999999</v>
      </c>
      <c r="D239" s="7">
        <f t="shared" ref="D239:F239" si="10">+D240+D243+D246+D249+D252+D255+D258</f>
        <v>413754.30087999994</v>
      </c>
      <c r="E239" s="7"/>
      <c r="F239" s="7">
        <f t="shared" si="10"/>
        <v>362708.26240320003</v>
      </c>
    </row>
    <row r="240" spans="1:6" x14ac:dyDescent="0.25">
      <c r="A240" s="8"/>
      <c r="B240" s="9" t="s">
        <v>14</v>
      </c>
      <c r="C240" s="10">
        <f>+C241+C242</f>
        <v>657477.5</v>
      </c>
      <c r="D240" s="10">
        <f>+D241+D242</f>
        <v>217860.06456000003</v>
      </c>
      <c r="E240" s="10"/>
      <c r="F240" s="10">
        <f>+F241+F242</f>
        <v>217485.76610000007</v>
      </c>
    </row>
    <row r="241" spans="1:6" x14ac:dyDescent="0.25">
      <c r="A241" s="11"/>
      <c r="B241" s="12" t="s">
        <v>9</v>
      </c>
      <c r="C241" s="13">
        <v>439963.6</v>
      </c>
      <c r="D241" s="13">
        <v>140100.71948000003</v>
      </c>
      <c r="E241" s="13"/>
      <c r="F241" s="13">
        <v>139726.42102000004</v>
      </c>
    </row>
    <row r="242" spans="1:6" x14ac:dyDescent="0.25">
      <c r="A242" s="11"/>
      <c r="B242" s="12" t="s">
        <v>10</v>
      </c>
      <c r="C242" s="13">
        <v>217513.9</v>
      </c>
      <c r="D242" s="13">
        <v>77759.345080000014</v>
      </c>
      <c r="E242" s="13"/>
      <c r="F242" s="13">
        <v>77759.345080000014</v>
      </c>
    </row>
    <row r="243" spans="1:6" x14ac:dyDescent="0.25">
      <c r="A243" s="8"/>
      <c r="B243" s="9" t="s">
        <v>87</v>
      </c>
      <c r="C243" s="10">
        <f>+C244+C245</f>
        <v>18847.599999999999</v>
      </c>
      <c r="D243" s="10">
        <f>+D244+D245</f>
        <v>8091.98992</v>
      </c>
      <c r="E243" s="10"/>
      <c r="F243" s="10">
        <f>+F244+F245</f>
        <v>8044.5082599999996</v>
      </c>
    </row>
    <row r="244" spans="1:6" x14ac:dyDescent="0.25">
      <c r="A244" s="11"/>
      <c r="B244" s="12" t="s">
        <v>9</v>
      </c>
      <c r="C244" s="13">
        <v>18847.599999999999</v>
      </c>
      <c r="D244" s="13">
        <v>8091.98992</v>
      </c>
      <c r="E244" s="13"/>
      <c r="F244" s="13">
        <v>8044.5082599999996</v>
      </c>
    </row>
    <row r="245" spans="1:6" x14ac:dyDescent="0.25">
      <c r="A245" s="11"/>
      <c r="B245" s="12" t="s">
        <v>10</v>
      </c>
      <c r="C245" s="13">
        <v>0</v>
      </c>
      <c r="D245" s="13">
        <v>0</v>
      </c>
      <c r="E245" s="13"/>
      <c r="F245" s="13">
        <v>0</v>
      </c>
    </row>
    <row r="246" spans="1:6" x14ac:dyDescent="0.25">
      <c r="A246" s="8"/>
      <c r="B246" s="9" t="s">
        <v>88</v>
      </c>
      <c r="C246" s="10">
        <f>+C247+C248</f>
        <v>10244.9</v>
      </c>
      <c r="D246" s="10">
        <f>+D247+D248</f>
        <v>4872.9289800000006</v>
      </c>
      <c r="E246" s="10"/>
      <c r="F246" s="10">
        <f>+F247+F248</f>
        <v>3687.1396199999999</v>
      </c>
    </row>
    <row r="247" spans="1:6" x14ac:dyDescent="0.25">
      <c r="A247" s="11"/>
      <c r="B247" s="12" t="s">
        <v>9</v>
      </c>
      <c r="C247" s="13">
        <v>10244.9</v>
      </c>
      <c r="D247" s="13">
        <v>4872.9289800000006</v>
      </c>
      <c r="E247" s="13"/>
      <c r="F247" s="13">
        <v>3687.1396199999999</v>
      </c>
    </row>
    <row r="248" spans="1:6" x14ac:dyDescent="0.25">
      <c r="A248" s="11"/>
      <c r="B248" s="12" t="s">
        <v>10</v>
      </c>
      <c r="C248" s="13">
        <v>0</v>
      </c>
      <c r="D248" s="13">
        <v>0</v>
      </c>
      <c r="E248" s="13"/>
      <c r="F248" s="13">
        <v>0</v>
      </c>
    </row>
    <row r="249" spans="1:6" x14ac:dyDescent="0.25">
      <c r="A249" s="8"/>
      <c r="B249" s="9" t="s">
        <v>89</v>
      </c>
      <c r="C249" s="10">
        <f>+C250+C251</f>
        <v>99420.1</v>
      </c>
      <c r="D249" s="10">
        <f>+D250+D251</f>
        <v>70120.091969999965</v>
      </c>
      <c r="E249" s="10"/>
      <c r="F249" s="10">
        <f>+F250+F251</f>
        <v>56734.881063199973</v>
      </c>
    </row>
    <row r="250" spans="1:6" x14ac:dyDescent="0.25">
      <c r="A250" s="11"/>
      <c r="B250" s="12" t="s">
        <v>9</v>
      </c>
      <c r="C250" s="13">
        <v>99420.1</v>
      </c>
      <c r="D250" s="13">
        <v>70120.091969999965</v>
      </c>
      <c r="E250" s="13"/>
      <c r="F250" s="13">
        <v>56734.881063199973</v>
      </c>
    </row>
    <row r="251" spans="1:6" x14ac:dyDescent="0.25">
      <c r="A251" s="11"/>
      <c r="B251" s="12" t="s">
        <v>10</v>
      </c>
      <c r="C251" s="13">
        <v>0</v>
      </c>
      <c r="D251" s="13">
        <v>0</v>
      </c>
      <c r="E251" s="13"/>
      <c r="F251" s="13">
        <v>0</v>
      </c>
    </row>
    <row r="252" spans="1:6" x14ac:dyDescent="0.25">
      <c r="A252" s="8"/>
      <c r="B252" s="9" t="s">
        <v>90</v>
      </c>
      <c r="C252" s="10">
        <f>+C253+C254</f>
        <v>129265.1</v>
      </c>
      <c r="D252" s="10">
        <f>+D253+D254</f>
        <v>60990.286169999992</v>
      </c>
      <c r="E252" s="10"/>
      <c r="F252" s="10">
        <f>+F253+F254</f>
        <v>25206.689680000003</v>
      </c>
    </row>
    <row r="253" spans="1:6" x14ac:dyDescent="0.25">
      <c r="A253" s="11"/>
      <c r="B253" s="12" t="s">
        <v>9</v>
      </c>
      <c r="C253" s="13">
        <v>129265.1</v>
      </c>
      <c r="D253" s="13">
        <v>60990.286169999992</v>
      </c>
      <c r="E253" s="13"/>
      <c r="F253" s="13">
        <v>25206.689680000003</v>
      </c>
    </row>
    <row r="254" spans="1:6" x14ac:dyDescent="0.25">
      <c r="A254" s="11"/>
      <c r="B254" s="12" t="s">
        <v>10</v>
      </c>
      <c r="C254" s="13">
        <v>0</v>
      </c>
      <c r="D254" s="13">
        <v>0</v>
      </c>
      <c r="E254" s="13"/>
      <c r="F254" s="13">
        <v>0</v>
      </c>
    </row>
    <row r="255" spans="1:6" x14ac:dyDescent="0.25">
      <c r="A255" s="8"/>
      <c r="B255" s="9" t="s">
        <v>91</v>
      </c>
      <c r="C255" s="10">
        <f>+C256+C257</f>
        <v>95031.5</v>
      </c>
      <c r="D255" s="10">
        <f>+D256+D257</f>
        <v>37521.99828</v>
      </c>
      <c r="E255" s="10"/>
      <c r="F255" s="10">
        <f>+F256+F257</f>
        <v>37521.99828</v>
      </c>
    </row>
    <row r="256" spans="1:6" x14ac:dyDescent="0.25">
      <c r="A256" s="11"/>
      <c r="B256" s="12" t="s">
        <v>9</v>
      </c>
      <c r="C256" s="13">
        <v>95031.5</v>
      </c>
      <c r="D256" s="13">
        <v>37521.99828</v>
      </c>
      <c r="E256" s="13"/>
      <c r="F256" s="13">
        <v>37521.99828</v>
      </c>
    </row>
    <row r="257" spans="1:6" x14ac:dyDescent="0.25">
      <c r="A257" s="11"/>
      <c r="B257" s="12" t="s">
        <v>10</v>
      </c>
      <c r="C257" s="13">
        <v>0</v>
      </c>
      <c r="D257" s="13">
        <v>0</v>
      </c>
      <c r="E257" s="13"/>
      <c r="F257" s="13">
        <v>0</v>
      </c>
    </row>
    <row r="258" spans="1:6" x14ac:dyDescent="0.25">
      <c r="A258" s="8"/>
      <c r="B258" s="9" t="s">
        <v>92</v>
      </c>
      <c r="C258" s="10">
        <f>+C259+C260</f>
        <v>26480.1</v>
      </c>
      <c r="D258" s="10">
        <f>+D259+D260</f>
        <v>14296.941000000001</v>
      </c>
      <c r="E258" s="10"/>
      <c r="F258" s="10">
        <f>+F259+F260</f>
        <v>14027.279399999998</v>
      </c>
    </row>
    <row r="259" spans="1:6" x14ac:dyDescent="0.25">
      <c r="A259" s="17"/>
      <c r="B259" s="18" t="s">
        <v>9</v>
      </c>
      <c r="C259" s="19">
        <v>26480.1</v>
      </c>
      <c r="D259" s="19">
        <v>14296.941000000001</v>
      </c>
      <c r="E259" s="19"/>
      <c r="F259" s="19">
        <v>14027.279399999998</v>
      </c>
    </row>
    <row r="260" spans="1:6" x14ac:dyDescent="0.25">
      <c r="A260" s="11"/>
      <c r="B260" s="12" t="s">
        <v>10</v>
      </c>
      <c r="C260" s="13">
        <v>0</v>
      </c>
      <c r="D260" s="13">
        <v>0</v>
      </c>
      <c r="E260" s="13"/>
      <c r="F260" s="13">
        <v>0</v>
      </c>
    </row>
    <row r="261" spans="1:6" x14ac:dyDescent="0.25">
      <c r="A261" s="5" t="s">
        <v>93</v>
      </c>
      <c r="B261" s="6"/>
      <c r="C261" s="7">
        <f>+C262+C265+C268+C271+C274+C277+C280+C283+C286+C289+C292+C295+C298+C301+C304+C307+C310+C313+C316+C319+C322+C325+C328+C331+C334+C337+C340+C343+C346+C349+C352+C355+C358+C361</f>
        <v>2514860.7855596012</v>
      </c>
      <c r="D261" s="7">
        <f t="shared" ref="D261:F261" si="11">+D262+D265+D268+D271+D274+D277+D280+D283+D286+D289+D292+D295+D298+D301+D304+D307+D310+D313+D316+D319+D322+D325+D328+D331+D334+D337+D340+D343+D346+D349+D352+D355+D358+D361</f>
        <v>1764202.2496844009</v>
      </c>
      <c r="E261" s="7"/>
      <c r="F261" s="7">
        <f t="shared" si="11"/>
        <v>510966.10290920001</v>
      </c>
    </row>
    <row r="262" spans="1:6" x14ac:dyDescent="0.25">
      <c r="A262" s="8"/>
      <c r="B262" s="9" t="s">
        <v>14</v>
      </c>
      <c r="C262" s="10">
        <f>+C263+C264</f>
        <v>1126691.7982700001</v>
      </c>
      <c r="D262" s="10">
        <f>+D263+D264</f>
        <v>1126691.7982700001</v>
      </c>
      <c r="E262" s="10"/>
      <c r="F262" s="10">
        <f>+F263+F264</f>
        <v>0</v>
      </c>
    </row>
    <row r="263" spans="1:6" x14ac:dyDescent="0.25">
      <c r="A263" s="11"/>
      <c r="B263" s="12" t="s">
        <v>9</v>
      </c>
      <c r="C263" s="13">
        <v>1126590.18723</v>
      </c>
      <c r="D263" s="13">
        <v>1126590.18723</v>
      </c>
      <c r="E263" s="13"/>
      <c r="F263" s="13">
        <v>0</v>
      </c>
    </row>
    <row r="264" spans="1:6" x14ac:dyDescent="0.25">
      <c r="A264" s="11"/>
      <c r="B264" s="12" t="s">
        <v>10</v>
      </c>
      <c r="C264" s="13">
        <v>101.61103999999999</v>
      </c>
      <c r="D264" s="13">
        <v>101.61103999999999</v>
      </c>
      <c r="E264" s="13"/>
      <c r="F264" s="13">
        <v>0</v>
      </c>
    </row>
    <row r="265" spans="1:6" x14ac:dyDescent="0.25">
      <c r="A265" s="8"/>
      <c r="B265" s="9" t="s">
        <v>94</v>
      </c>
      <c r="C265" s="10">
        <f>+C266+C267</f>
        <v>10973.993460000002</v>
      </c>
      <c r="D265" s="10">
        <f>+D266+D267</f>
        <v>2625.6590000000001</v>
      </c>
      <c r="E265" s="10"/>
      <c r="F265" s="10">
        <f>+F266+F267</f>
        <v>2625.6590000000001</v>
      </c>
    </row>
    <row r="266" spans="1:6" x14ac:dyDescent="0.25">
      <c r="A266" s="11"/>
      <c r="B266" s="12" t="s">
        <v>9</v>
      </c>
      <c r="C266" s="13">
        <v>10973.993460000002</v>
      </c>
      <c r="D266" s="13">
        <v>2625.6590000000001</v>
      </c>
      <c r="E266" s="13"/>
      <c r="F266" s="13">
        <v>2625.6590000000001</v>
      </c>
    </row>
    <row r="267" spans="1:6" x14ac:dyDescent="0.25">
      <c r="A267" s="11"/>
      <c r="B267" s="12" t="s">
        <v>10</v>
      </c>
      <c r="C267" s="13">
        <v>0</v>
      </c>
      <c r="D267" s="13">
        <v>0</v>
      </c>
      <c r="E267" s="13"/>
      <c r="F267" s="13">
        <v>0</v>
      </c>
    </row>
    <row r="268" spans="1:6" x14ac:dyDescent="0.25">
      <c r="A268" s="8"/>
      <c r="B268" s="9" t="s">
        <v>95</v>
      </c>
      <c r="C268" s="10">
        <f>+C269+C270</f>
        <v>4570.2359999999999</v>
      </c>
      <c r="D268" s="10">
        <f>+D269+D270</f>
        <v>2197.2289999999998</v>
      </c>
      <c r="E268" s="10"/>
      <c r="F268" s="10">
        <f>+F269+F270</f>
        <v>2197.2289999999998</v>
      </c>
    </row>
    <row r="269" spans="1:6" x14ac:dyDescent="0.25">
      <c r="A269" s="11"/>
      <c r="B269" s="12" t="s">
        <v>9</v>
      </c>
      <c r="C269" s="13">
        <v>4570.2359999999999</v>
      </c>
      <c r="D269" s="13">
        <v>2197.2289999999998</v>
      </c>
      <c r="E269" s="13"/>
      <c r="F269" s="13">
        <v>2197.2289999999998</v>
      </c>
    </row>
    <row r="270" spans="1:6" x14ac:dyDescent="0.25">
      <c r="A270" s="11"/>
      <c r="B270" s="12" t="s">
        <v>10</v>
      </c>
      <c r="C270" s="13">
        <v>0</v>
      </c>
      <c r="D270" s="13">
        <v>0</v>
      </c>
      <c r="E270" s="13"/>
      <c r="F270" s="13">
        <v>0</v>
      </c>
    </row>
    <row r="271" spans="1:6" x14ac:dyDescent="0.25">
      <c r="A271" s="8"/>
      <c r="B271" s="9" t="s">
        <v>96</v>
      </c>
      <c r="C271" s="10">
        <f>+C272+C273</f>
        <v>110458.74047</v>
      </c>
      <c r="D271" s="10">
        <f>+D272+D273</f>
        <v>25705.852289999999</v>
      </c>
      <c r="E271" s="10"/>
      <c r="F271" s="10">
        <f>+F272+F273</f>
        <v>21683.81997</v>
      </c>
    </row>
    <row r="272" spans="1:6" x14ac:dyDescent="0.25">
      <c r="A272" s="11"/>
      <c r="B272" s="12" t="s">
        <v>9</v>
      </c>
      <c r="C272" s="13">
        <v>110458.74047</v>
      </c>
      <c r="D272" s="13">
        <v>25705.852289999999</v>
      </c>
      <c r="E272" s="13"/>
      <c r="F272" s="13">
        <v>21683.81997</v>
      </c>
    </row>
    <row r="273" spans="1:6" x14ac:dyDescent="0.25">
      <c r="A273" s="11"/>
      <c r="B273" s="12" t="s">
        <v>10</v>
      </c>
      <c r="C273" s="13">
        <v>0</v>
      </c>
      <c r="D273" s="13">
        <v>0</v>
      </c>
      <c r="E273" s="13"/>
      <c r="F273" s="13">
        <v>0</v>
      </c>
    </row>
    <row r="274" spans="1:6" x14ac:dyDescent="0.25">
      <c r="A274" s="8"/>
      <c r="B274" s="9" t="s">
        <v>97</v>
      </c>
      <c r="C274" s="10">
        <f>+C275+C276</f>
        <v>9030.0945800000009</v>
      </c>
      <c r="D274" s="10">
        <f>+D275+D276</f>
        <v>4164.6701299999995</v>
      </c>
      <c r="E274" s="10"/>
      <c r="F274" s="10">
        <f>+F275+F276</f>
        <v>3176.0528899999999</v>
      </c>
    </row>
    <row r="275" spans="1:6" x14ac:dyDescent="0.25">
      <c r="A275" s="11"/>
      <c r="B275" s="12" t="s">
        <v>9</v>
      </c>
      <c r="C275" s="13">
        <v>9030.0945800000009</v>
      </c>
      <c r="D275" s="13">
        <v>4164.6701299999995</v>
      </c>
      <c r="E275" s="13"/>
      <c r="F275" s="13">
        <v>3176.0528899999999</v>
      </c>
    </row>
    <row r="276" spans="1:6" x14ac:dyDescent="0.25">
      <c r="A276" s="11"/>
      <c r="B276" s="12" t="s">
        <v>10</v>
      </c>
      <c r="C276" s="13">
        <v>0</v>
      </c>
      <c r="D276" s="13">
        <v>0</v>
      </c>
      <c r="E276" s="13"/>
      <c r="F276" s="13">
        <v>0</v>
      </c>
    </row>
    <row r="277" spans="1:6" x14ac:dyDescent="0.25">
      <c r="A277" s="8"/>
      <c r="B277" s="9" t="s">
        <v>98</v>
      </c>
      <c r="C277" s="10">
        <f>+C278+C279</f>
        <v>441072.57848999999</v>
      </c>
      <c r="D277" s="10">
        <f>+D278+D279</f>
        <v>220496.3</v>
      </c>
      <c r="E277" s="10"/>
      <c r="F277" s="10">
        <f>+F278+F279</f>
        <v>206456.215</v>
      </c>
    </row>
    <row r="278" spans="1:6" x14ac:dyDescent="0.25">
      <c r="A278" s="11"/>
      <c r="B278" s="12" t="s">
        <v>9</v>
      </c>
      <c r="C278" s="13">
        <v>441072.57848999999</v>
      </c>
      <c r="D278" s="13">
        <v>220496.3</v>
      </c>
      <c r="E278" s="13"/>
      <c r="F278" s="13">
        <v>206456.215</v>
      </c>
    </row>
    <row r="279" spans="1:6" x14ac:dyDescent="0.25">
      <c r="A279" s="11"/>
      <c r="B279" s="12" t="s">
        <v>10</v>
      </c>
      <c r="C279" s="13">
        <v>0</v>
      </c>
      <c r="D279" s="13">
        <v>0</v>
      </c>
      <c r="E279" s="13"/>
      <c r="F279" s="13">
        <v>0</v>
      </c>
    </row>
    <row r="280" spans="1:6" x14ac:dyDescent="0.25">
      <c r="A280" s="8"/>
      <c r="B280" s="9" t="s">
        <v>99</v>
      </c>
      <c r="C280" s="10">
        <f>+C281+C282</f>
        <v>90195.45646999999</v>
      </c>
      <c r="D280" s="10">
        <f>+D281+D282</f>
        <v>45131.548999999999</v>
      </c>
      <c r="E280" s="10"/>
      <c r="F280" s="10">
        <f>+F281+F282</f>
        <v>19101.664000000001</v>
      </c>
    </row>
    <row r="281" spans="1:6" x14ac:dyDescent="0.25">
      <c r="A281" s="11"/>
      <c r="B281" s="12" t="s">
        <v>9</v>
      </c>
      <c r="C281" s="13">
        <v>90195.45646999999</v>
      </c>
      <c r="D281" s="13">
        <v>45131.548999999999</v>
      </c>
      <c r="E281" s="13"/>
      <c r="F281" s="13">
        <v>19101.664000000001</v>
      </c>
    </row>
    <row r="282" spans="1:6" x14ac:dyDescent="0.25">
      <c r="A282" s="11"/>
      <c r="B282" s="12" t="s">
        <v>10</v>
      </c>
      <c r="C282" s="13">
        <v>0</v>
      </c>
      <c r="D282" s="13">
        <v>0</v>
      </c>
      <c r="E282" s="13"/>
      <c r="F282" s="13">
        <v>0</v>
      </c>
    </row>
    <row r="283" spans="1:6" x14ac:dyDescent="0.25">
      <c r="A283" s="8"/>
      <c r="B283" s="9" t="s">
        <v>100</v>
      </c>
      <c r="C283" s="10">
        <f>+C284+C285</f>
        <v>228.73612</v>
      </c>
      <c r="D283" s="10">
        <f>+D284+D285</f>
        <v>12.879569999999999</v>
      </c>
      <c r="E283" s="10"/>
      <c r="F283" s="10">
        <f>+F284+F285</f>
        <v>12.879569999999999</v>
      </c>
    </row>
    <row r="284" spans="1:6" x14ac:dyDescent="0.25">
      <c r="A284" s="11"/>
      <c r="B284" s="12" t="s">
        <v>9</v>
      </c>
      <c r="C284" s="13">
        <v>228.73612</v>
      </c>
      <c r="D284" s="13">
        <v>12.879569999999999</v>
      </c>
      <c r="E284" s="13"/>
      <c r="F284" s="13">
        <v>12.879569999999999</v>
      </c>
    </row>
    <row r="285" spans="1:6" x14ac:dyDescent="0.25">
      <c r="A285" s="11"/>
      <c r="B285" s="12" t="s">
        <v>10</v>
      </c>
      <c r="C285" s="13">
        <v>0</v>
      </c>
      <c r="D285" s="13">
        <v>0</v>
      </c>
      <c r="E285" s="13"/>
      <c r="F285" s="13">
        <v>0</v>
      </c>
    </row>
    <row r="286" spans="1:6" x14ac:dyDescent="0.25">
      <c r="A286" s="8"/>
      <c r="B286" s="9" t="s">
        <v>101</v>
      </c>
      <c r="C286" s="10">
        <f>+C287+C288</f>
        <v>31134.188999999998</v>
      </c>
      <c r="D286" s="10">
        <f>+D287+D288</f>
        <v>19681.194</v>
      </c>
      <c r="E286" s="10"/>
      <c r="F286" s="10">
        <f>+F287+F288</f>
        <v>3756.203</v>
      </c>
    </row>
    <row r="287" spans="1:6" x14ac:dyDescent="0.25">
      <c r="A287" s="11"/>
      <c r="B287" s="12" t="s">
        <v>9</v>
      </c>
      <c r="C287" s="13">
        <v>31134.188999999998</v>
      </c>
      <c r="D287" s="13">
        <v>19681.194</v>
      </c>
      <c r="E287" s="13"/>
      <c r="F287" s="13">
        <v>3756.203</v>
      </c>
    </row>
    <row r="288" spans="1:6" x14ac:dyDescent="0.25">
      <c r="A288" s="11"/>
      <c r="B288" s="12" t="s">
        <v>10</v>
      </c>
      <c r="C288" s="13">
        <v>0</v>
      </c>
      <c r="D288" s="13">
        <v>0</v>
      </c>
      <c r="E288" s="13"/>
      <c r="F288" s="13">
        <v>0</v>
      </c>
    </row>
    <row r="289" spans="1:7" x14ac:dyDescent="0.25">
      <c r="A289" s="8"/>
      <c r="B289" s="9" t="s">
        <v>102</v>
      </c>
      <c r="C289" s="10">
        <f>+C290+C291</f>
        <v>60.619</v>
      </c>
      <c r="D289" s="10">
        <f>+D290+D291</f>
        <v>53.040999999999997</v>
      </c>
      <c r="E289" s="10"/>
      <c r="F289" s="10">
        <f>+F290+F291</f>
        <v>53.040999999999997</v>
      </c>
    </row>
    <row r="290" spans="1:7" x14ac:dyDescent="0.25">
      <c r="A290" s="11"/>
      <c r="B290" s="12" t="s">
        <v>9</v>
      </c>
      <c r="C290" s="13">
        <v>60.619</v>
      </c>
      <c r="D290" s="13">
        <v>53.040999999999997</v>
      </c>
      <c r="E290" s="13"/>
      <c r="F290" s="13">
        <v>53.040999999999997</v>
      </c>
    </row>
    <row r="291" spans="1:7" x14ac:dyDescent="0.25">
      <c r="A291" s="11"/>
      <c r="B291" s="12" t="s">
        <v>10</v>
      </c>
      <c r="C291" s="13">
        <v>0</v>
      </c>
      <c r="D291" s="13">
        <v>0</v>
      </c>
      <c r="E291" s="13"/>
      <c r="F291" s="13">
        <v>0</v>
      </c>
    </row>
    <row r="292" spans="1:7" x14ac:dyDescent="0.25">
      <c r="A292" s="8"/>
      <c r="B292" s="9" t="s">
        <v>103</v>
      </c>
      <c r="C292" s="10">
        <f>+C293+C294</f>
        <v>33071.599999999999</v>
      </c>
      <c r="D292" s="10">
        <f>+D293+D294</f>
        <v>9388.7743499999997</v>
      </c>
      <c r="E292" s="10"/>
      <c r="F292" s="10">
        <f>+F293+F294</f>
        <v>9388.7743499999997</v>
      </c>
    </row>
    <row r="293" spans="1:7" x14ac:dyDescent="0.25">
      <c r="A293" s="11"/>
      <c r="B293" s="12" t="s">
        <v>9</v>
      </c>
      <c r="C293" s="13">
        <v>33071.599999999999</v>
      </c>
      <c r="D293" s="13">
        <v>9388.7743499999997</v>
      </c>
      <c r="E293" s="13"/>
      <c r="F293" s="13">
        <v>9388.7743499999997</v>
      </c>
    </row>
    <row r="294" spans="1:7" x14ac:dyDescent="0.25">
      <c r="A294" s="11"/>
      <c r="B294" s="12" t="s">
        <v>10</v>
      </c>
      <c r="C294" s="13">
        <v>0</v>
      </c>
      <c r="D294" s="13">
        <v>0</v>
      </c>
      <c r="E294" s="13"/>
      <c r="F294" s="13">
        <v>0</v>
      </c>
    </row>
    <row r="295" spans="1:7" x14ac:dyDescent="0.25">
      <c r="A295" s="8"/>
      <c r="B295" s="9" t="s">
        <v>104</v>
      </c>
      <c r="C295" s="10">
        <f>+C296+C297</f>
        <v>702.62592000000006</v>
      </c>
      <c r="D295" s="10">
        <f>+D296+D297</f>
        <v>351.31299999999999</v>
      </c>
      <c r="E295" s="10"/>
      <c r="F295" s="10">
        <f>+F296+F297</f>
        <v>351.31299999999999</v>
      </c>
    </row>
    <row r="296" spans="1:7" x14ac:dyDescent="0.25">
      <c r="A296" s="11"/>
      <c r="B296" s="12" t="s">
        <v>9</v>
      </c>
      <c r="C296" s="13">
        <v>702.62592000000006</v>
      </c>
      <c r="D296" s="13">
        <v>351.31299999999999</v>
      </c>
      <c r="E296" s="13"/>
      <c r="F296" s="13">
        <v>351.31299999999999</v>
      </c>
    </row>
    <row r="297" spans="1:7" x14ac:dyDescent="0.25">
      <c r="A297" s="11"/>
      <c r="B297" s="12" t="s">
        <v>10</v>
      </c>
      <c r="C297" s="13">
        <v>0</v>
      </c>
      <c r="D297" s="13">
        <v>0</v>
      </c>
      <c r="E297" s="13"/>
      <c r="F297" s="13">
        <v>0</v>
      </c>
    </row>
    <row r="298" spans="1:7" x14ac:dyDescent="0.25">
      <c r="A298" s="8"/>
      <c r="B298" s="9" t="s">
        <v>105</v>
      </c>
      <c r="C298" s="10">
        <f>+C299+C300</f>
        <v>5355.8649999999998</v>
      </c>
      <c r="D298" s="10">
        <f>+D299+D300</f>
        <v>2853.3644900000004</v>
      </c>
      <c r="E298" s="10"/>
      <c r="F298" s="10">
        <f>+F299+F300</f>
        <v>2853.3644900000004</v>
      </c>
    </row>
    <row r="299" spans="1:7" x14ac:dyDescent="0.25">
      <c r="A299" s="11"/>
      <c r="B299" s="12" t="s">
        <v>9</v>
      </c>
      <c r="C299" s="13">
        <v>5355.8649999999998</v>
      </c>
      <c r="D299" s="13">
        <v>2853.3644900000004</v>
      </c>
      <c r="E299" s="13"/>
      <c r="F299" s="13">
        <v>2853.3644900000004</v>
      </c>
      <c r="G299" s="45"/>
    </row>
    <row r="300" spans="1:7" x14ac:dyDescent="0.25">
      <c r="A300" s="11"/>
      <c r="B300" s="12" t="s">
        <v>10</v>
      </c>
      <c r="C300" s="13">
        <v>0</v>
      </c>
      <c r="D300" s="13">
        <v>0</v>
      </c>
      <c r="E300" s="13"/>
      <c r="F300" s="13">
        <v>0</v>
      </c>
    </row>
    <row r="301" spans="1:7" x14ac:dyDescent="0.25">
      <c r="A301" s="8"/>
      <c r="B301" s="9" t="s">
        <v>106</v>
      </c>
      <c r="C301" s="10">
        <f>+C302+C303</f>
        <v>8273.4410000000007</v>
      </c>
      <c r="D301" s="10">
        <f>+D302+D303</f>
        <v>4315.4446100000005</v>
      </c>
      <c r="E301" s="10"/>
      <c r="F301" s="10">
        <f>+F302+F303</f>
        <v>4315.4446100000005</v>
      </c>
    </row>
    <row r="302" spans="1:7" x14ac:dyDescent="0.25">
      <c r="A302" s="11"/>
      <c r="B302" s="12" t="s">
        <v>9</v>
      </c>
      <c r="C302" s="13">
        <v>8273.4410000000007</v>
      </c>
      <c r="D302" s="13">
        <v>4315.4446100000005</v>
      </c>
      <c r="E302" s="13"/>
      <c r="F302" s="13">
        <v>4315.4446100000005</v>
      </c>
    </row>
    <row r="303" spans="1:7" x14ac:dyDescent="0.25">
      <c r="A303" s="11"/>
      <c r="B303" s="12" t="s">
        <v>10</v>
      </c>
      <c r="C303" s="13">
        <v>0</v>
      </c>
      <c r="D303" s="13">
        <v>0</v>
      </c>
      <c r="E303" s="13"/>
      <c r="F303" s="13">
        <v>0</v>
      </c>
    </row>
    <row r="304" spans="1:7" x14ac:dyDescent="0.25">
      <c r="A304" s="8"/>
      <c r="B304" s="9" t="s">
        <v>107</v>
      </c>
      <c r="C304" s="10">
        <f>+C305+C306</f>
        <v>99001.722999999998</v>
      </c>
      <c r="D304" s="10">
        <f>+D305+D306</f>
        <v>34554.046000000002</v>
      </c>
      <c r="E304" s="10"/>
      <c r="F304" s="10">
        <f>+F305+F306</f>
        <v>34554.046000000002</v>
      </c>
    </row>
    <row r="305" spans="1:7" x14ac:dyDescent="0.25">
      <c r="A305" s="11"/>
      <c r="B305" s="12" t="s">
        <v>9</v>
      </c>
      <c r="C305" s="13">
        <v>99001.722999999998</v>
      </c>
      <c r="D305" s="13">
        <v>34554.046000000002</v>
      </c>
      <c r="E305" s="13"/>
      <c r="F305" s="13">
        <v>34554.046000000002</v>
      </c>
      <c r="G305" s="45"/>
    </row>
    <row r="306" spans="1:7" x14ac:dyDescent="0.25">
      <c r="A306" s="11"/>
      <c r="B306" s="12" t="s">
        <v>10</v>
      </c>
      <c r="C306" s="13">
        <v>0</v>
      </c>
      <c r="D306" s="13">
        <v>0</v>
      </c>
      <c r="E306" s="13"/>
      <c r="F306" s="13">
        <v>0</v>
      </c>
    </row>
    <row r="307" spans="1:7" ht="25.5" x14ac:dyDescent="0.25">
      <c r="A307" s="8"/>
      <c r="B307" s="9" t="s">
        <v>108</v>
      </c>
      <c r="C307" s="10">
        <f>+C308+C309</f>
        <v>268.83499999999998</v>
      </c>
      <c r="D307" s="10">
        <f>+D308+D309</f>
        <v>0</v>
      </c>
      <c r="E307" s="10"/>
      <c r="F307" s="10">
        <f>+F308+F309</f>
        <v>0</v>
      </c>
    </row>
    <row r="308" spans="1:7" x14ac:dyDescent="0.25">
      <c r="A308" s="25"/>
      <c r="B308" s="12" t="s">
        <v>9</v>
      </c>
      <c r="C308" s="13">
        <v>268.83499999999998</v>
      </c>
      <c r="D308" s="13">
        <v>0</v>
      </c>
      <c r="E308" s="13"/>
      <c r="F308" s="13">
        <v>0</v>
      </c>
    </row>
    <row r="309" spans="1:7" x14ac:dyDescent="0.25">
      <c r="A309" s="25"/>
      <c r="B309" s="12" t="s">
        <v>10</v>
      </c>
      <c r="C309" s="13">
        <v>0</v>
      </c>
      <c r="D309" s="13">
        <v>0</v>
      </c>
      <c r="E309" s="13"/>
      <c r="F309" s="13">
        <v>0</v>
      </c>
    </row>
    <row r="310" spans="1:7" x14ac:dyDescent="0.25">
      <c r="A310" s="27"/>
      <c r="B310" s="15" t="s">
        <v>109</v>
      </c>
      <c r="C310" s="16">
        <f>+C311+C312</f>
        <v>3151.5459999999998</v>
      </c>
      <c r="D310" s="16">
        <f>+D311+D312</f>
        <v>2740.0954200000001</v>
      </c>
      <c r="E310" s="16"/>
      <c r="F310" s="16">
        <f>+F311+F312</f>
        <v>2740.0954200000001</v>
      </c>
    </row>
    <row r="311" spans="1:7" x14ac:dyDescent="0.25">
      <c r="A311" s="25"/>
      <c r="B311" s="12" t="s">
        <v>9</v>
      </c>
      <c r="C311" s="13">
        <v>3151.5459999999998</v>
      </c>
      <c r="D311" s="13">
        <v>2740.0954200000001</v>
      </c>
      <c r="E311" s="13"/>
      <c r="F311" s="13">
        <v>2740.0954200000001</v>
      </c>
    </row>
    <row r="312" spans="1:7" x14ac:dyDescent="0.25">
      <c r="A312" s="25"/>
      <c r="B312" s="12" t="s">
        <v>10</v>
      </c>
      <c r="C312" s="13">
        <v>0</v>
      </c>
      <c r="D312" s="13">
        <v>0</v>
      </c>
      <c r="E312" s="13"/>
      <c r="F312" s="13">
        <v>0</v>
      </c>
    </row>
    <row r="313" spans="1:7" x14ac:dyDescent="0.25">
      <c r="A313" s="26"/>
      <c r="B313" s="9" t="s">
        <v>110</v>
      </c>
      <c r="C313" s="10">
        <f>+C314+C315</f>
        <v>89258.071039999995</v>
      </c>
      <c r="D313" s="10">
        <f>+D314+D315</f>
        <v>45025.650999999998</v>
      </c>
      <c r="E313" s="10"/>
      <c r="F313" s="10">
        <f>+F314+F315</f>
        <v>45025.650999999998</v>
      </c>
    </row>
    <row r="314" spans="1:7" x14ac:dyDescent="0.25">
      <c r="A314" s="25"/>
      <c r="B314" s="12" t="s">
        <v>9</v>
      </c>
      <c r="C314" s="13">
        <v>89258.071039999995</v>
      </c>
      <c r="D314" s="13">
        <v>45025.650999999998</v>
      </c>
      <c r="E314" s="13"/>
      <c r="F314" s="13">
        <v>45025.650999999998</v>
      </c>
    </row>
    <row r="315" spans="1:7" x14ac:dyDescent="0.25">
      <c r="A315" s="25"/>
      <c r="B315" s="12" t="s">
        <v>10</v>
      </c>
      <c r="C315" s="13">
        <v>0</v>
      </c>
      <c r="D315" s="13">
        <v>0</v>
      </c>
      <c r="E315" s="13"/>
      <c r="F315" s="13">
        <v>0</v>
      </c>
    </row>
    <row r="316" spans="1:7" x14ac:dyDescent="0.25">
      <c r="A316" s="26"/>
      <c r="B316" s="9" t="s">
        <v>111</v>
      </c>
      <c r="C316" s="10">
        <f>+C317+C318</f>
        <v>19627.021000000001</v>
      </c>
      <c r="D316" s="10">
        <f>+D317+D318</f>
        <v>10279.004000000001</v>
      </c>
      <c r="E316" s="10"/>
      <c r="F316" s="10">
        <f>+F317+F318</f>
        <v>10279.004000000001</v>
      </c>
    </row>
    <row r="317" spans="1:7" x14ac:dyDescent="0.25">
      <c r="A317" s="25"/>
      <c r="B317" s="12" t="s">
        <v>9</v>
      </c>
      <c r="C317" s="13">
        <v>19627.021000000001</v>
      </c>
      <c r="D317" s="13">
        <v>10279.004000000001</v>
      </c>
      <c r="E317" s="13"/>
      <c r="F317" s="13">
        <v>10279.004000000001</v>
      </c>
    </row>
    <row r="318" spans="1:7" x14ac:dyDescent="0.25">
      <c r="A318" s="25"/>
      <c r="B318" s="12" t="s">
        <v>10</v>
      </c>
      <c r="C318" s="13">
        <v>0</v>
      </c>
      <c r="D318" s="13">
        <v>0</v>
      </c>
      <c r="E318" s="13"/>
      <c r="F318" s="13">
        <v>0</v>
      </c>
    </row>
    <row r="319" spans="1:7" x14ac:dyDescent="0.25">
      <c r="A319" s="26"/>
      <c r="B319" s="9" t="s">
        <v>112</v>
      </c>
      <c r="C319" s="10">
        <f>+C320+C321</f>
        <v>14993.629000000001</v>
      </c>
      <c r="D319" s="10">
        <f>+D320+D321</f>
        <v>6885.3810000000003</v>
      </c>
      <c r="E319" s="10"/>
      <c r="F319" s="10">
        <f>+F320+F321</f>
        <v>6885.3810000000003</v>
      </c>
    </row>
    <row r="320" spans="1:7" x14ac:dyDescent="0.25">
      <c r="A320" s="25"/>
      <c r="B320" s="12" t="s">
        <v>9</v>
      </c>
      <c r="C320" s="13">
        <v>14993.629000000001</v>
      </c>
      <c r="D320" s="13">
        <v>6885.3810000000003</v>
      </c>
      <c r="E320" s="13"/>
      <c r="F320" s="13">
        <v>6885.3810000000003</v>
      </c>
    </row>
    <row r="321" spans="1:6" x14ac:dyDescent="0.25">
      <c r="A321" s="25"/>
      <c r="B321" s="12" t="s">
        <v>10</v>
      </c>
      <c r="C321" s="13">
        <v>0</v>
      </c>
      <c r="D321" s="13">
        <v>0</v>
      </c>
      <c r="E321" s="13"/>
      <c r="F321" s="13">
        <v>0</v>
      </c>
    </row>
    <row r="322" spans="1:6" x14ac:dyDescent="0.25">
      <c r="A322" s="26"/>
      <c r="B322" s="9" t="s">
        <v>113</v>
      </c>
      <c r="C322" s="10">
        <f>+C323+C324</f>
        <v>4346.8717100000003</v>
      </c>
      <c r="D322" s="10">
        <f>+D323+D324</f>
        <v>1802.385</v>
      </c>
      <c r="E322" s="10"/>
      <c r="F322" s="10">
        <f>+F323+F324</f>
        <v>1802.385</v>
      </c>
    </row>
    <row r="323" spans="1:6" x14ac:dyDescent="0.25">
      <c r="A323" s="25"/>
      <c r="B323" s="12" t="s">
        <v>9</v>
      </c>
      <c r="C323" s="13">
        <v>4346.8717100000003</v>
      </c>
      <c r="D323" s="13">
        <v>1802.385</v>
      </c>
      <c r="E323" s="13"/>
      <c r="F323" s="13">
        <v>1802.385</v>
      </c>
    </row>
    <row r="324" spans="1:6" x14ac:dyDescent="0.25">
      <c r="A324" s="25"/>
      <c r="B324" s="12" t="s">
        <v>10</v>
      </c>
      <c r="C324" s="13">
        <v>0</v>
      </c>
      <c r="D324" s="13">
        <v>0</v>
      </c>
      <c r="E324" s="13"/>
      <c r="F324" s="13">
        <v>0</v>
      </c>
    </row>
    <row r="325" spans="1:6" ht="25.5" x14ac:dyDescent="0.25">
      <c r="A325" s="26"/>
      <c r="B325" s="9" t="s">
        <v>114</v>
      </c>
      <c r="C325" s="10">
        <f>+C326+C327</f>
        <v>16263.3452</v>
      </c>
      <c r="D325" s="10">
        <f>+D326+D327</f>
        <v>5905.6202000000003</v>
      </c>
      <c r="E325" s="10"/>
      <c r="F325" s="10">
        <f>+F326+F327</f>
        <v>5915.6815800000004</v>
      </c>
    </row>
    <row r="326" spans="1:6" x14ac:dyDescent="0.25">
      <c r="A326" s="25"/>
      <c r="B326" s="12" t="s">
        <v>9</v>
      </c>
      <c r="C326" s="13">
        <v>16263.3452</v>
      </c>
      <c r="D326" s="13">
        <v>5905.6202000000003</v>
      </c>
      <c r="E326" s="13"/>
      <c r="F326" s="13">
        <v>5915.6815800000004</v>
      </c>
    </row>
    <row r="327" spans="1:6" x14ac:dyDescent="0.25">
      <c r="A327" s="25"/>
      <c r="B327" s="12" t="s">
        <v>10</v>
      </c>
      <c r="C327" s="13">
        <v>0</v>
      </c>
      <c r="D327" s="13">
        <v>0</v>
      </c>
      <c r="E327" s="13"/>
      <c r="F327" s="13">
        <v>0</v>
      </c>
    </row>
    <row r="328" spans="1:6" x14ac:dyDescent="0.25">
      <c r="A328" s="26"/>
      <c r="B328" s="9" t="s">
        <v>115</v>
      </c>
      <c r="C328" s="10">
        <f>+C329+C330</f>
        <v>2957.5933895999997</v>
      </c>
      <c r="D328" s="10">
        <f>+D329+D330</f>
        <v>1299.9532912</v>
      </c>
      <c r="E328" s="10"/>
      <c r="F328" s="10">
        <f>+F329+F330</f>
        <v>1026.5146491999999</v>
      </c>
    </row>
    <row r="329" spans="1:6" x14ac:dyDescent="0.25">
      <c r="A329" s="25"/>
      <c r="B329" s="12" t="s">
        <v>9</v>
      </c>
      <c r="C329" s="13">
        <v>2957.5933895999997</v>
      </c>
      <c r="D329" s="13">
        <v>1299.9532912</v>
      </c>
      <c r="E329" s="13"/>
      <c r="F329" s="13">
        <v>1026.5146491999999</v>
      </c>
    </row>
    <row r="330" spans="1:6" x14ac:dyDescent="0.25">
      <c r="A330" s="25"/>
      <c r="B330" s="12" t="s">
        <v>10</v>
      </c>
      <c r="C330" s="13">
        <v>0</v>
      </c>
      <c r="D330" s="13">
        <v>0</v>
      </c>
      <c r="E330" s="13"/>
      <c r="F330" s="13">
        <v>0</v>
      </c>
    </row>
    <row r="331" spans="1:6" x14ac:dyDescent="0.25">
      <c r="A331" s="26"/>
      <c r="B331" s="9" t="s">
        <v>116</v>
      </c>
      <c r="C331" s="10">
        <f>+C332+C333</f>
        <v>7594.6890000000003</v>
      </c>
      <c r="D331" s="10">
        <f>+D332+D333</f>
        <v>3574.3464199999994</v>
      </c>
      <c r="E331" s="10"/>
      <c r="F331" s="10">
        <f>+F332+F333</f>
        <v>2585.4377600000003</v>
      </c>
    </row>
    <row r="332" spans="1:6" x14ac:dyDescent="0.25">
      <c r="A332" s="25"/>
      <c r="B332" s="12" t="s">
        <v>9</v>
      </c>
      <c r="C332" s="13">
        <v>7594.6890000000003</v>
      </c>
      <c r="D332" s="13">
        <v>3574.3464199999994</v>
      </c>
      <c r="E332" s="13"/>
      <c r="F332" s="13">
        <v>2585.4377600000003</v>
      </c>
    </row>
    <row r="333" spans="1:6" x14ac:dyDescent="0.25">
      <c r="A333" s="25"/>
      <c r="B333" s="12" t="s">
        <v>10</v>
      </c>
      <c r="C333" s="13">
        <v>0</v>
      </c>
      <c r="D333" s="13">
        <v>0</v>
      </c>
      <c r="E333" s="13"/>
      <c r="F333" s="13">
        <v>0</v>
      </c>
    </row>
    <row r="334" spans="1:6" x14ac:dyDescent="0.25">
      <c r="A334" s="26"/>
      <c r="B334" s="9" t="s">
        <v>117</v>
      </c>
      <c r="C334" s="10">
        <f>+C335+C336</f>
        <v>221604.75513000001</v>
      </c>
      <c r="D334" s="10">
        <f>+D335+D336</f>
        <v>112842.91499999999</v>
      </c>
      <c r="E334" s="10"/>
      <c r="F334" s="10">
        <f>+F335+F336</f>
        <v>81875.57359</v>
      </c>
    </row>
    <row r="335" spans="1:6" x14ac:dyDescent="0.25">
      <c r="A335" s="25"/>
      <c r="B335" s="12" t="s">
        <v>9</v>
      </c>
      <c r="C335" s="13">
        <v>221604.75513000001</v>
      </c>
      <c r="D335" s="13">
        <v>112842.91499999999</v>
      </c>
      <c r="E335" s="13"/>
      <c r="F335" s="13">
        <v>81875.57359</v>
      </c>
    </row>
    <row r="336" spans="1:6" x14ac:dyDescent="0.25">
      <c r="A336" s="25"/>
      <c r="B336" s="12" t="s">
        <v>10</v>
      </c>
      <c r="C336" s="13">
        <v>0</v>
      </c>
      <c r="D336" s="13">
        <v>0</v>
      </c>
      <c r="E336" s="13"/>
      <c r="F336" s="13">
        <v>0</v>
      </c>
    </row>
    <row r="337" spans="1:6" x14ac:dyDescent="0.25">
      <c r="A337" s="26"/>
      <c r="B337" s="9" t="s">
        <v>118</v>
      </c>
      <c r="C337" s="10">
        <f>+C338+C339</f>
        <v>4674.1442299999999</v>
      </c>
      <c r="D337" s="10">
        <f>+D338+D339</f>
        <v>3300.5770000000002</v>
      </c>
      <c r="E337" s="10"/>
      <c r="F337" s="10">
        <f>+F338+F339</f>
        <v>2890.8271099999997</v>
      </c>
    </row>
    <row r="338" spans="1:6" x14ac:dyDescent="0.25">
      <c r="A338" s="25"/>
      <c r="B338" s="12" t="s">
        <v>9</v>
      </c>
      <c r="C338" s="13">
        <v>4674.1442299999999</v>
      </c>
      <c r="D338" s="13">
        <v>3300.5770000000002</v>
      </c>
      <c r="E338" s="13"/>
      <c r="F338" s="13">
        <v>2890.8271099999997</v>
      </c>
    </row>
    <row r="339" spans="1:6" x14ac:dyDescent="0.25">
      <c r="A339" s="25"/>
      <c r="B339" s="12" t="s">
        <v>10</v>
      </c>
      <c r="C339" s="13">
        <v>0</v>
      </c>
      <c r="D339" s="13">
        <v>0</v>
      </c>
      <c r="E339" s="13"/>
      <c r="F339" s="13">
        <v>0</v>
      </c>
    </row>
    <row r="340" spans="1:6" x14ac:dyDescent="0.25">
      <c r="A340" s="26"/>
      <c r="B340" s="9" t="s">
        <v>119</v>
      </c>
      <c r="C340" s="10">
        <f>+C341+C342</f>
        <v>8724.6260000000002</v>
      </c>
      <c r="D340" s="10">
        <f>+D341+D342</f>
        <v>4427.4530800000002</v>
      </c>
      <c r="E340" s="10"/>
      <c r="F340" s="10">
        <f>+F341+F342</f>
        <v>4416.9880800000001</v>
      </c>
    </row>
    <row r="341" spans="1:6" x14ac:dyDescent="0.25">
      <c r="A341" s="25"/>
      <c r="B341" s="12" t="s">
        <v>9</v>
      </c>
      <c r="C341" s="13">
        <v>8724.6260000000002</v>
      </c>
      <c r="D341" s="13">
        <v>4427.4530800000002</v>
      </c>
      <c r="E341" s="13"/>
      <c r="F341" s="13">
        <v>4416.9880800000001</v>
      </c>
    </row>
    <row r="342" spans="1:6" x14ac:dyDescent="0.25">
      <c r="A342" s="25"/>
      <c r="B342" s="12" t="s">
        <v>10</v>
      </c>
      <c r="C342" s="13">
        <v>0</v>
      </c>
      <c r="D342" s="13">
        <v>0</v>
      </c>
      <c r="E342" s="13"/>
      <c r="F342" s="13">
        <v>0</v>
      </c>
    </row>
    <row r="343" spans="1:6" x14ac:dyDescent="0.25">
      <c r="A343" s="26"/>
      <c r="B343" s="9" t="s">
        <v>120</v>
      </c>
      <c r="C343" s="10">
        <f>+C344+C345</f>
        <v>1022.842</v>
      </c>
      <c r="D343" s="10">
        <f>+D344+D345</f>
        <v>661.29399999999998</v>
      </c>
      <c r="E343" s="10"/>
      <c r="F343" s="10">
        <f>+F344+F345</f>
        <v>347.73558000000003</v>
      </c>
    </row>
    <row r="344" spans="1:6" x14ac:dyDescent="0.25">
      <c r="A344" s="25"/>
      <c r="B344" s="12" t="s">
        <v>9</v>
      </c>
      <c r="C344" s="13">
        <v>1022.842</v>
      </c>
      <c r="D344" s="13">
        <v>661.29399999999998</v>
      </c>
      <c r="E344" s="13"/>
      <c r="F344" s="13">
        <v>347.73558000000003</v>
      </c>
    </row>
    <row r="345" spans="1:6" x14ac:dyDescent="0.25">
      <c r="A345" s="25"/>
      <c r="B345" s="12" t="s">
        <v>10</v>
      </c>
      <c r="C345" s="13">
        <v>0</v>
      </c>
      <c r="D345" s="13">
        <v>0</v>
      </c>
      <c r="E345" s="13"/>
      <c r="F345" s="13">
        <v>0</v>
      </c>
    </row>
    <row r="346" spans="1:6" x14ac:dyDescent="0.25">
      <c r="A346" s="26"/>
      <c r="B346" s="9" t="s">
        <v>121</v>
      </c>
      <c r="C346" s="10">
        <f>+C347+C348</f>
        <v>6166.130000000001</v>
      </c>
      <c r="D346" s="10">
        <f>+D347+D348</f>
        <v>3802.8285499999997</v>
      </c>
      <c r="E346" s="10"/>
      <c r="F346" s="10">
        <f>+F347+F348</f>
        <v>3301.0309900000002</v>
      </c>
    </row>
    <row r="347" spans="1:6" x14ac:dyDescent="0.25">
      <c r="A347" s="25"/>
      <c r="B347" s="12" t="s">
        <v>9</v>
      </c>
      <c r="C347" s="13">
        <v>6166.130000000001</v>
      </c>
      <c r="D347" s="13">
        <v>3802.8285499999997</v>
      </c>
      <c r="E347" s="13"/>
      <c r="F347" s="13">
        <v>3301.0309900000002</v>
      </c>
    </row>
    <row r="348" spans="1:6" x14ac:dyDescent="0.25">
      <c r="A348" s="25"/>
      <c r="B348" s="12" t="s">
        <v>10</v>
      </c>
      <c r="C348" s="13">
        <v>0</v>
      </c>
      <c r="D348" s="13">
        <v>0</v>
      </c>
      <c r="E348" s="13"/>
      <c r="F348" s="13">
        <v>0</v>
      </c>
    </row>
    <row r="349" spans="1:6" ht="25.5" x14ac:dyDescent="0.25">
      <c r="A349" s="26"/>
      <c r="B349" s="9" t="s">
        <v>122</v>
      </c>
      <c r="C349" s="10">
        <f>+C350+C351</f>
        <v>203.03706999999997</v>
      </c>
      <c r="D349" s="10">
        <f>+D350+D351</f>
        <v>83.278999999999996</v>
      </c>
      <c r="E349" s="10"/>
      <c r="F349" s="10">
        <f>+F350+F351</f>
        <v>83.278999999999996</v>
      </c>
    </row>
    <row r="350" spans="1:6" x14ac:dyDescent="0.25">
      <c r="A350" s="25"/>
      <c r="B350" s="12" t="s">
        <v>9</v>
      </c>
      <c r="C350" s="13">
        <v>203.03706999999997</v>
      </c>
      <c r="D350" s="13">
        <v>83.278999999999996</v>
      </c>
      <c r="E350" s="13"/>
      <c r="F350" s="13">
        <v>83.278999999999996</v>
      </c>
    </row>
    <row r="351" spans="1:6" x14ac:dyDescent="0.25">
      <c r="A351" s="25"/>
      <c r="B351" s="12" t="s">
        <v>10</v>
      </c>
      <c r="C351" s="13">
        <v>0</v>
      </c>
      <c r="D351" s="13">
        <v>0</v>
      </c>
      <c r="E351" s="13"/>
      <c r="F351" s="13">
        <v>0</v>
      </c>
    </row>
    <row r="352" spans="1:6" x14ac:dyDescent="0.25">
      <c r="A352" s="26"/>
      <c r="B352" s="9" t="s">
        <v>123</v>
      </c>
      <c r="C352" s="10">
        <f>+C353+C354</f>
        <v>13402.484</v>
      </c>
      <c r="D352" s="10">
        <f>+D353+D354</f>
        <v>8207.9240000000009</v>
      </c>
      <c r="E352" s="10"/>
      <c r="F352" s="10">
        <f>+F353+F354</f>
        <v>6814.5820000000003</v>
      </c>
    </row>
    <row r="353" spans="1:7" x14ac:dyDescent="0.25">
      <c r="A353" s="25"/>
      <c r="B353" s="12" t="s">
        <v>9</v>
      </c>
      <c r="C353" s="13">
        <v>13402.484</v>
      </c>
      <c r="D353" s="13">
        <v>8207.9240000000009</v>
      </c>
      <c r="E353" s="13"/>
      <c r="F353" s="13">
        <v>6814.5820000000003</v>
      </c>
    </row>
    <row r="354" spans="1:7" x14ac:dyDescent="0.25">
      <c r="A354" s="25"/>
      <c r="B354" s="12" t="s">
        <v>10</v>
      </c>
      <c r="C354" s="13">
        <v>0</v>
      </c>
      <c r="D354" s="13">
        <v>0</v>
      </c>
      <c r="E354" s="13"/>
      <c r="F354" s="13">
        <v>0</v>
      </c>
    </row>
    <row r="355" spans="1:7" x14ac:dyDescent="0.25">
      <c r="A355" s="26"/>
      <c r="B355" s="9" t="s">
        <v>124</v>
      </c>
      <c r="C355" s="10">
        <f>+C356+C357</f>
        <v>84456.233999999997</v>
      </c>
      <c r="D355" s="10">
        <f>+D356+D357</f>
        <v>47442.896999999997</v>
      </c>
      <c r="E355" s="10"/>
      <c r="F355" s="10">
        <f>+F356+F357</f>
        <v>17954.348000000002</v>
      </c>
    </row>
    <row r="356" spans="1:7" x14ac:dyDescent="0.25">
      <c r="A356" s="25"/>
      <c r="B356" s="12" t="s">
        <v>9</v>
      </c>
      <c r="C356" s="13">
        <v>84456.233999999997</v>
      </c>
      <c r="D356" s="13">
        <v>47442.896999999997</v>
      </c>
      <c r="E356" s="13"/>
      <c r="F356" s="13">
        <v>17954.348000000002</v>
      </c>
    </row>
    <row r="357" spans="1:7" x14ac:dyDescent="0.25">
      <c r="A357" s="25"/>
      <c r="B357" s="12" t="s">
        <v>10</v>
      </c>
      <c r="C357" s="13">
        <v>0</v>
      </c>
      <c r="D357" s="13">
        <v>0</v>
      </c>
      <c r="E357" s="13"/>
      <c r="F357" s="13">
        <v>0</v>
      </c>
    </row>
    <row r="358" spans="1:7" x14ac:dyDescent="0.25">
      <c r="A358" s="26"/>
      <c r="B358" s="9" t="s">
        <v>125</v>
      </c>
      <c r="C358" s="10">
        <f>+C359+C360</f>
        <v>15323.235009999997</v>
      </c>
      <c r="D358" s="10">
        <f>+D359+D360</f>
        <v>7697.5310131999986</v>
      </c>
      <c r="E358" s="10"/>
      <c r="F358" s="10">
        <f>+F359+F360</f>
        <v>6495.8822700000028</v>
      </c>
    </row>
    <row r="359" spans="1:7" x14ac:dyDescent="0.25">
      <c r="A359" s="25"/>
      <c r="B359" s="12" t="s">
        <v>9</v>
      </c>
      <c r="C359" s="13">
        <v>15323.235009999997</v>
      </c>
      <c r="D359" s="13">
        <v>7697.5310131999986</v>
      </c>
      <c r="E359" s="13"/>
      <c r="F359" s="13">
        <v>6495.8822700000028</v>
      </c>
    </row>
    <row r="360" spans="1:7" x14ac:dyDescent="0.25">
      <c r="A360" s="25"/>
      <c r="B360" s="12" t="s">
        <v>10</v>
      </c>
      <c r="C360" s="13">
        <v>0</v>
      </c>
      <c r="D360" s="13">
        <v>0</v>
      </c>
      <c r="E360" s="13"/>
      <c r="F360" s="13">
        <v>0</v>
      </c>
    </row>
    <row r="361" spans="1:7" x14ac:dyDescent="0.25">
      <c r="A361" s="27"/>
      <c r="B361" s="15" t="s">
        <v>126</v>
      </c>
      <c r="C361" s="16">
        <f>+C362+C363</f>
        <v>30000</v>
      </c>
      <c r="D361" s="16">
        <f>+D362+D363</f>
        <v>0</v>
      </c>
      <c r="E361" s="16"/>
      <c r="F361" s="16">
        <f>+F362+F363</f>
        <v>0</v>
      </c>
    </row>
    <row r="362" spans="1:7" x14ac:dyDescent="0.25">
      <c r="A362" s="25"/>
      <c r="B362" s="12" t="s">
        <v>9</v>
      </c>
      <c r="C362" s="13">
        <v>30000</v>
      </c>
      <c r="D362" s="13">
        <v>0</v>
      </c>
      <c r="E362" s="13"/>
      <c r="F362" s="13">
        <v>0</v>
      </c>
    </row>
    <row r="363" spans="1:7" x14ac:dyDescent="0.25">
      <c r="A363" s="25"/>
      <c r="B363" s="12" t="s">
        <v>10</v>
      </c>
      <c r="C363" s="13">
        <v>0</v>
      </c>
      <c r="D363" s="13">
        <v>0</v>
      </c>
      <c r="E363" s="13"/>
      <c r="F363" s="13">
        <v>0</v>
      </c>
    </row>
    <row r="364" spans="1:7" x14ac:dyDescent="0.25">
      <c r="A364" s="28" t="s">
        <v>127</v>
      </c>
      <c r="B364" s="6"/>
      <c r="C364" s="7">
        <f>+C365+C368+C371+C374+C377+C380+C383+C386+C389+C392+C395+C398+C401+C404+C407+C410+C413+C416+C419+C422+C425+C428+C431+C434+C437</f>
        <v>5698271.7469999995</v>
      </c>
      <c r="D364" s="7">
        <f t="shared" ref="D364:F364" si="12">+D365+D368+D371+D374+D377+D380+D383+D386+D389+D392+D395+D398+D401+D404+D407+D410+D413+D416+D419+D422+D425+D428+D431+D434+D437</f>
        <v>2599745.4948500008</v>
      </c>
      <c r="E364" s="7"/>
      <c r="F364" s="7">
        <f t="shared" si="12"/>
        <v>2313116.7574900002</v>
      </c>
    </row>
    <row r="365" spans="1:7" x14ac:dyDescent="0.25">
      <c r="A365" s="26"/>
      <c r="B365" s="9" t="s">
        <v>14</v>
      </c>
      <c r="C365" s="10">
        <f>+C366+C367</f>
        <v>1309405.1000000001</v>
      </c>
      <c r="D365" s="10">
        <f>+D366+D367</f>
        <v>367711.30666</v>
      </c>
      <c r="E365" s="10"/>
      <c r="F365" s="10">
        <f>+F366+F367</f>
        <v>277420.95665000001</v>
      </c>
    </row>
    <row r="366" spans="1:7" x14ac:dyDescent="0.25">
      <c r="A366" s="25"/>
      <c r="B366" s="12" t="s">
        <v>9</v>
      </c>
      <c r="C366" s="13">
        <v>1237742.5</v>
      </c>
      <c r="D366" s="13">
        <v>344509.60292999999</v>
      </c>
      <c r="E366" s="13"/>
      <c r="F366" s="13">
        <v>268240.62676000001</v>
      </c>
      <c r="G366" s="45"/>
    </row>
    <row r="367" spans="1:7" x14ac:dyDescent="0.25">
      <c r="A367" s="25"/>
      <c r="B367" s="12" t="s">
        <v>10</v>
      </c>
      <c r="C367" s="13">
        <v>71662.600000000006</v>
      </c>
      <c r="D367" s="13">
        <v>23201.703730000001</v>
      </c>
      <c r="E367" s="13"/>
      <c r="F367" s="13">
        <v>9180.3298900000009</v>
      </c>
    </row>
    <row r="368" spans="1:7" x14ac:dyDescent="0.25">
      <c r="A368" s="26"/>
      <c r="B368" s="9" t="s">
        <v>128</v>
      </c>
      <c r="C368" s="10">
        <f>+C369+C370</f>
        <v>4009.6190000000001</v>
      </c>
      <c r="D368" s="10">
        <f>+D369+D370</f>
        <v>1830.4523700000002</v>
      </c>
      <c r="E368" s="10"/>
      <c r="F368" s="10">
        <f>+F369+F370</f>
        <v>1809.566</v>
      </c>
    </row>
    <row r="369" spans="1:6" x14ac:dyDescent="0.25">
      <c r="A369" s="25"/>
      <c r="B369" s="12" t="s">
        <v>9</v>
      </c>
      <c r="C369" s="13">
        <v>4009.6190000000001</v>
      </c>
      <c r="D369" s="13">
        <v>1830.4523700000002</v>
      </c>
      <c r="E369" s="13"/>
      <c r="F369" s="13">
        <v>1809.566</v>
      </c>
    </row>
    <row r="370" spans="1:6" x14ac:dyDescent="0.25">
      <c r="A370" s="25"/>
      <c r="B370" s="12" t="s">
        <v>10</v>
      </c>
      <c r="C370" s="13">
        <v>0</v>
      </c>
      <c r="D370" s="13">
        <v>0</v>
      </c>
      <c r="E370" s="13"/>
      <c r="F370" s="13">
        <v>0</v>
      </c>
    </row>
    <row r="371" spans="1:6" x14ac:dyDescent="0.25">
      <c r="A371" s="26"/>
      <c r="B371" s="9" t="s">
        <v>129</v>
      </c>
      <c r="C371" s="10">
        <f>+C372+C373</f>
        <v>31938.6</v>
      </c>
      <c r="D371" s="10">
        <f>+D372+D373</f>
        <v>17094.677</v>
      </c>
      <c r="E371" s="10"/>
      <c r="F371" s="10">
        <f>+F372+F373</f>
        <v>13940.182000000001</v>
      </c>
    </row>
    <row r="372" spans="1:6" x14ac:dyDescent="0.25">
      <c r="A372" s="25"/>
      <c r="B372" s="12" t="s">
        <v>9</v>
      </c>
      <c r="C372" s="13">
        <v>31938.6</v>
      </c>
      <c r="D372" s="13">
        <v>17094.677</v>
      </c>
      <c r="E372" s="13"/>
      <c r="F372" s="13">
        <v>13940.182000000001</v>
      </c>
    </row>
    <row r="373" spans="1:6" x14ac:dyDescent="0.25">
      <c r="A373" s="25"/>
      <c r="B373" s="12" t="s">
        <v>10</v>
      </c>
      <c r="C373" s="13">
        <v>0</v>
      </c>
      <c r="D373" s="13">
        <v>0</v>
      </c>
      <c r="E373" s="13"/>
      <c r="F373" s="13">
        <v>0</v>
      </c>
    </row>
    <row r="374" spans="1:6" x14ac:dyDescent="0.25">
      <c r="A374" s="26"/>
      <c r="B374" s="9" t="s">
        <v>130</v>
      </c>
      <c r="C374" s="10">
        <f>+C375+C376</f>
        <v>5913.9</v>
      </c>
      <c r="D374" s="10">
        <f>+D375+D376</f>
        <v>1437.5828600000002</v>
      </c>
      <c r="E374" s="10"/>
      <c r="F374" s="10">
        <f>+F375+F376</f>
        <v>1142.0810300000001</v>
      </c>
    </row>
    <row r="375" spans="1:6" x14ac:dyDescent="0.25">
      <c r="A375" s="25"/>
      <c r="B375" s="12" t="s">
        <v>9</v>
      </c>
      <c r="C375" s="29">
        <v>5913.9</v>
      </c>
      <c r="D375" s="30">
        <v>1437.5828600000002</v>
      </c>
      <c r="E375" s="30"/>
      <c r="F375" s="30">
        <v>1142.0810300000001</v>
      </c>
    </row>
    <row r="376" spans="1:6" x14ac:dyDescent="0.25">
      <c r="A376" s="25"/>
      <c r="B376" s="12" t="s">
        <v>10</v>
      </c>
      <c r="C376" s="31">
        <v>0</v>
      </c>
      <c r="D376" s="30">
        <v>0</v>
      </c>
      <c r="E376" s="30"/>
      <c r="F376" s="30">
        <v>0</v>
      </c>
    </row>
    <row r="377" spans="1:6" x14ac:dyDescent="0.25">
      <c r="A377" s="26"/>
      <c r="B377" s="9" t="s">
        <v>131</v>
      </c>
      <c r="C377" s="10">
        <f>+C378+C379</f>
        <v>227981.2</v>
      </c>
      <c r="D377" s="10">
        <f>+D378+D379</f>
        <v>155000</v>
      </c>
      <c r="E377" s="10"/>
      <c r="F377" s="10">
        <f>+F378+F379</f>
        <v>151662.25899999999</v>
      </c>
    </row>
    <row r="378" spans="1:6" x14ac:dyDescent="0.25">
      <c r="A378" s="25"/>
      <c r="B378" s="12" t="s">
        <v>9</v>
      </c>
      <c r="C378" s="13">
        <v>227981.2</v>
      </c>
      <c r="D378" s="13">
        <v>155000</v>
      </c>
      <c r="E378" s="13"/>
      <c r="F378" s="13">
        <v>151662.25899999999</v>
      </c>
    </row>
    <row r="379" spans="1:6" x14ac:dyDescent="0.25">
      <c r="A379" s="25"/>
      <c r="B379" s="12" t="s">
        <v>10</v>
      </c>
      <c r="C379" s="13">
        <v>0</v>
      </c>
      <c r="D379" s="13">
        <v>0</v>
      </c>
      <c r="E379" s="13"/>
      <c r="F379" s="13">
        <v>0</v>
      </c>
    </row>
    <row r="380" spans="1:6" x14ac:dyDescent="0.25">
      <c r="A380" s="26"/>
      <c r="B380" s="9" t="s">
        <v>132</v>
      </c>
      <c r="C380" s="10">
        <f>+C381+C382</f>
        <v>111192.3</v>
      </c>
      <c r="D380" s="10">
        <f>+D381+D382</f>
        <v>49413.580999999998</v>
      </c>
      <c r="E380" s="10"/>
      <c r="F380" s="10">
        <f>+F381+F382</f>
        <v>65508.688000000002</v>
      </c>
    </row>
    <row r="381" spans="1:6" x14ac:dyDescent="0.25">
      <c r="A381" s="25"/>
      <c r="B381" s="12" t="s">
        <v>9</v>
      </c>
      <c r="C381" s="13">
        <v>111192.3</v>
      </c>
      <c r="D381" s="13">
        <v>49413.580999999998</v>
      </c>
      <c r="E381" s="13"/>
      <c r="F381" s="13">
        <v>65508.688000000002</v>
      </c>
    </row>
    <row r="382" spans="1:6" x14ac:dyDescent="0.25">
      <c r="A382" s="25"/>
      <c r="B382" s="12" t="s">
        <v>10</v>
      </c>
      <c r="C382" s="13">
        <v>0</v>
      </c>
      <c r="D382" s="13">
        <v>0</v>
      </c>
      <c r="E382" s="13"/>
      <c r="F382" s="13">
        <v>0</v>
      </c>
    </row>
    <row r="383" spans="1:6" x14ac:dyDescent="0.25">
      <c r="A383" s="26"/>
      <c r="B383" s="9" t="s">
        <v>133</v>
      </c>
      <c r="C383" s="10">
        <f>+C384+C385</f>
        <v>737519.29</v>
      </c>
      <c r="D383" s="10">
        <f>+D384+D385</f>
        <v>497717.23300000001</v>
      </c>
      <c r="E383" s="10"/>
      <c r="F383" s="10">
        <f>+F384+F385</f>
        <v>458158.60699999996</v>
      </c>
    </row>
    <row r="384" spans="1:6" x14ac:dyDescent="0.25">
      <c r="A384" s="25"/>
      <c r="B384" s="12" t="s">
        <v>9</v>
      </c>
      <c r="C384" s="13">
        <v>468049.64899999998</v>
      </c>
      <c r="D384" s="13">
        <v>363113.853</v>
      </c>
      <c r="E384" s="13"/>
      <c r="F384" s="13">
        <v>323700.69199999998</v>
      </c>
    </row>
    <row r="385" spans="1:6" x14ac:dyDescent="0.25">
      <c r="A385" s="25"/>
      <c r="B385" s="12" t="s">
        <v>10</v>
      </c>
      <c r="C385" s="13">
        <v>269469.641</v>
      </c>
      <c r="D385" s="13">
        <v>134603.38</v>
      </c>
      <c r="E385" s="13"/>
      <c r="F385" s="13">
        <v>134457.91500000001</v>
      </c>
    </row>
    <row r="386" spans="1:6" x14ac:dyDescent="0.25">
      <c r="A386" s="26"/>
      <c r="B386" s="9" t="s">
        <v>134</v>
      </c>
      <c r="C386" s="10">
        <f>+C387+C388</f>
        <v>175553.7</v>
      </c>
      <c r="D386" s="10">
        <f>+D387+D388</f>
        <v>64682.455999999998</v>
      </c>
      <c r="E386" s="10"/>
      <c r="F386" s="10">
        <f>+F387+F388</f>
        <v>64682.455999999998</v>
      </c>
    </row>
    <row r="387" spans="1:6" x14ac:dyDescent="0.25">
      <c r="A387" s="25"/>
      <c r="B387" s="12" t="s">
        <v>9</v>
      </c>
      <c r="C387" s="13">
        <v>175553.7</v>
      </c>
      <c r="D387" s="13">
        <v>64682.455999999998</v>
      </c>
      <c r="E387" s="13"/>
      <c r="F387" s="13">
        <v>64682.455999999998</v>
      </c>
    </row>
    <row r="388" spans="1:6" x14ac:dyDescent="0.25">
      <c r="A388" s="25"/>
      <c r="B388" s="12" t="s">
        <v>10</v>
      </c>
      <c r="C388" s="13">
        <v>0</v>
      </c>
      <c r="D388" s="13">
        <v>0</v>
      </c>
      <c r="E388" s="13"/>
      <c r="F388" s="13">
        <v>0</v>
      </c>
    </row>
    <row r="389" spans="1:6" x14ac:dyDescent="0.25">
      <c r="A389" s="26"/>
      <c r="B389" s="9" t="s">
        <v>135</v>
      </c>
      <c r="C389" s="10">
        <f>+C390+C391</f>
        <v>361393.4</v>
      </c>
      <c r="D389" s="10">
        <f>+D390+D391</f>
        <v>152902.07390000002</v>
      </c>
      <c r="E389" s="10"/>
      <c r="F389" s="10">
        <f>+F390+F391</f>
        <v>134678.12669999999</v>
      </c>
    </row>
    <row r="390" spans="1:6" x14ac:dyDescent="0.25">
      <c r="A390" s="25"/>
      <c r="B390" s="12" t="s">
        <v>9</v>
      </c>
      <c r="C390" s="13">
        <v>55313.4</v>
      </c>
      <c r="D390" s="13">
        <v>22753.5605</v>
      </c>
      <c r="E390" s="13"/>
      <c r="F390" s="13">
        <v>20895.126100000001</v>
      </c>
    </row>
    <row r="391" spans="1:6" x14ac:dyDescent="0.25">
      <c r="A391" s="25"/>
      <c r="B391" s="12" t="s">
        <v>10</v>
      </c>
      <c r="C391" s="13">
        <v>306080</v>
      </c>
      <c r="D391" s="13">
        <v>130148.51340000001</v>
      </c>
      <c r="E391" s="13"/>
      <c r="F391" s="13">
        <v>113783.0006</v>
      </c>
    </row>
    <row r="392" spans="1:6" x14ac:dyDescent="0.25">
      <c r="A392" s="26"/>
      <c r="B392" s="9" t="s">
        <v>136</v>
      </c>
      <c r="C392" s="10">
        <f>+C393+C394</f>
        <v>93908.6</v>
      </c>
      <c r="D392" s="10">
        <f>+D393+D394</f>
        <v>25289.357</v>
      </c>
      <c r="E392" s="10"/>
      <c r="F392" s="10">
        <f>+F393+F394</f>
        <v>25289.357</v>
      </c>
    </row>
    <row r="393" spans="1:6" x14ac:dyDescent="0.25">
      <c r="A393" s="25"/>
      <c r="B393" s="12" t="s">
        <v>9</v>
      </c>
      <c r="C393" s="13">
        <v>93908.6</v>
      </c>
      <c r="D393" s="13">
        <v>25289.357</v>
      </c>
      <c r="E393" s="13"/>
      <c r="F393" s="13">
        <v>25289.357</v>
      </c>
    </row>
    <row r="394" spans="1:6" x14ac:dyDescent="0.25">
      <c r="A394" s="25"/>
      <c r="B394" s="12" t="s">
        <v>10</v>
      </c>
      <c r="C394" s="13">
        <v>0</v>
      </c>
      <c r="D394" s="13">
        <v>0</v>
      </c>
      <c r="E394" s="13"/>
      <c r="F394" s="13">
        <v>0</v>
      </c>
    </row>
    <row r="395" spans="1:6" x14ac:dyDescent="0.25">
      <c r="A395" s="26"/>
      <c r="B395" s="9" t="s">
        <v>137</v>
      </c>
      <c r="C395" s="10">
        <f>+C396+C397</f>
        <v>375.9</v>
      </c>
      <c r="D395" s="10">
        <f>+D396+D397</f>
        <v>375.91199999999998</v>
      </c>
      <c r="E395" s="10"/>
      <c r="F395" s="10">
        <f>+F396+F397</f>
        <v>156.74</v>
      </c>
    </row>
    <row r="396" spans="1:6" x14ac:dyDescent="0.25">
      <c r="A396" s="25"/>
      <c r="B396" s="12" t="s">
        <v>9</v>
      </c>
      <c r="C396" s="13">
        <v>375.9</v>
      </c>
      <c r="D396" s="13">
        <v>375.91199999999998</v>
      </c>
      <c r="E396" s="13"/>
      <c r="F396" s="13">
        <v>156.74</v>
      </c>
    </row>
    <row r="397" spans="1:6" x14ac:dyDescent="0.25">
      <c r="A397" s="25"/>
      <c r="B397" s="12" t="s">
        <v>10</v>
      </c>
      <c r="C397" s="13">
        <v>0</v>
      </c>
      <c r="D397" s="13">
        <v>0</v>
      </c>
      <c r="E397" s="13"/>
      <c r="F397" s="13">
        <v>0</v>
      </c>
    </row>
    <row r="398" spans="1:6" ht="25.5" x14ac:dyDescent="0.25">
      <c r="A398" s="26"/>
      <c r="B398" s="9" t="s">
        <v>138</v>
      </c>
      <c r="C398" s="10">
        <f>+C399+C400</f>
        <v>419878.7</v>
      </c>
      <c r="D398" s="10">
        <f>+D399+D400</f>
        <v>208366.152</v>
      </c>
      <c r="E398" s="10"/>
      <c r="F398" s="10">
        <f>+F399+F400</f>
        <v>203308.46899999998</v>
      </c>
    </row>
    <row r="399" spans="1:6" x14ac:dyDescent="0.25">
      <c r="A399" s="25"/>
      <c r="B399" s="12" t="s">
        <v>9</v>
      </c>
      <c r="C399" s="13">
        <v>58369.7</v>
      </c>
      <c r="D399" s="13">
        <v>14526.477999999999</v>
      </c>
      <c r="E399" s="13"/>
      <c r="F399" s="13">
        <v>36356.607000000004</v>
      </c>
    </row>
    <row r="400" spans="1:6" x14ac:dyDescent="0.25">
      <c r="A400" s="25"/>
      <c r="B400" s="12" t="s">
        <v>10</v>
      </c>
      <c r="C400" s="13">
        <v>361509</v>
      </c>
      <c r="D400" s="13">
        <v>193839.674</v>
      </c>
      <c r="E400" s="13"/>
      <c r="F400" s="13">
        <v>166951.86199999999</v>
      </c>
    </row>
    <row r="401" spans="1:7" x14ac:dyDescent="0.25">
      <c r="A401" s="26"/>
      <c r="B401" s="9" t="s">
        <v>139</v>
      </c>
      <c r="C401" s="10">
        <f>+C402+C403</f>
        <v>790610.8</v>
      </c>
      <c r="D401" s="10">
        <f>+D402+D403</f>
        <v>388181.67804999999</v>
      </c>
      <c r="E401" s="10"/>
      <c r="F401" s="10">
        <f>+F402+F403</f>
        <v>322184.99456000002</v>
      </c>
    </row>
    <row r="402" spans="1:7" x14ac:dyDescent="0.25">
      <c r="A402" s="25"/>
      <c r="B402" s="12" t="s">
        <v>9</v>
      </c>
      <c r="C402" s="13">
        <v>294510.8</v>
      </c>
      <c r="D402" s="13">
        <v>165181.67805000002</v>
      </c>
      <c r="E402" s="13"/>
      <c r="F402" s="13">
        <v>144541.95790000001</v>
      </c>
    </row>
    <row r="403" spans="1:7" x14ac:dyDescent="0.25">
      <c r="A403" s="25"/>
      <c r="B403" s="12" t="s">
        <v>10</v>
      </c>
      <c r="C403" s="13">
        <v>496100</v>
      </c>
      <c r="D403" s="13">
        <v>223000</v>
      </c>
      <c r="E403" s="13"/>
      <c r="F403" s="13">
        <v>177643.03665999998</v>
      </c>
    </row>
    <row r="404" spans="1:7" x14ac:dyDescent="0.25">
      <c r="A404" s="26"/>
      <c r="B404" s="9" t="s">
        <v>140</v>
      </c>
      <c r="C404" s="10">
        <f>+C405+C406</f>
        <v>493680.69999999995</v>
      </c>
      <c r="D404" s="10">
        <f>+D405+D406</f>
        <v>215744.28436000002</v>
      </c>
      <c r="E404" s="10"/>
      <c r="F404" s="10">
        <f>+F405+F406</f>
        <v>174463.17053</v>
      </c>
    </row>
    <row r="405" spans="1:7" x14ac:dyDescent="0.25">
      <c r="A405" s="25"/>
      <c r="B405" s="12" t="s">
        <v>9</v>
      </c>
      <c r="C405" s="13">
        <v>484301.1</v>
      </c>
      <c r="D405" s="13">
        <v>213399.38536000001</v>
      </c>
      <c r="E405" s="13"/>
      <c r="F405" s="13">
        <v>174463.17053</v>
      </c>
    </row>
    <row r="406" spans="1:7" x14ac:dyDescent="0.25">
      <c r="A406" s="25"/>
      <c r="B406" s="12" t="s">
        <v>10</v>
      </c>
      <c r="C406" s="13">
        <v>9379.6</v>
      </c>
      <c r="D406" s="13">
        <v>2344.8989999999999</v>
      </c>
      <c r="E406" s="13"/>
      <c r="F406" s="13">
        <v>0</v>
      </c>
      <c r="G406" s="45"/>
    </row>
    <row r="407" spans="1:7" x14ac:dyDescent="0.25">
      <c r="A407" s="26"/>
      <c r="B407" s="9" t="s">
        <v>141</v>
      </c>
      <c r="C407" s="10">
        <f>+C408+C409</f>
        <v>12544.5</v>
      </c>
      <c r="D407" s="10">
        <f>+D408+D409</f>
        <v>2227.8910000000001</v>
      </c>
      <c r="E407" s="10"/>
      <c r="F407" s="10">
        <f>+F408+F409</f>
        <v>2227.8910000000001</v>
      </c>
    </row>
    <row r="408" spans="1:7" x14ac:dyDescent="0.25">
      <c r="A408" s="25"/>
      <c r="B408" s="12" t="s">
        <v>9</v>
      </c>
      <c r="C408" s="13">
        <v>12544.5</v>
      </c>
      <c r="D408" s="13">
        <v>2227.8910000000001</v>
      </c>
      <c r="E408" s="13"/>
      <c r="F408" s="13">
        <v>2227.8910000000001</v>
      </c>
    </row>
    <row r="409" spans="1:7" x14ac:dyDescent="0.25">
      <c r="A409" s="25"/>
      <c r="B409" s="12" t="s">
        <v>10</v>
      </c>
      <c r="C409" s="13">
        <v>0</v>
      </c>
      <c r="D409" s="13">
        <v>0</v>
      </c>
      <c r="E409" s="13"/>
      <c r="F409" s="13">
        <v>0</v>
      </c>
    </row>
    <row r="410" spans="1:7" ht="25.5" x14ac:dyDescent="0.25">
      <c r="A410" s="26"/>
      <c r="B410" s="9" t="s">
        <v>142</v>
      </c>
      <c r="C410" s="10">
        <f>+C411+C412</f>
        <v>8625.2999999999993</v>
      </c>
      <c r="D410" s="10">
        <f>+D411+D412</f>
        <v>5976.91</v>
      </c>
      <c r="E410" s="10"/>
      <c r="F410" s="10">
        <f>+F411+F412</f>
        <v>5976.91</v>
      </c>
    </row>
    <row r="411" spans="1:7" x14ac:dyDescent="0.25">
      <c r="A411" s="25"/>
      <c r="B411" s="12" t="s">
        <v>9</v>
      </c>
      <c r="C411" s="31">
        <v>8625.2999999999993</v>
      </c>
      <c r="D411" s="30">
        <v>5976.91</v>
      </c>
      <c r="E411" s="30"/>
      <c r="F411" s="30">
        <v>5976.91</v>
      </c>
    </row>
    <row r="412" spans="1:7" x14ac:dyDescent="0.25">
      <c r="A412" s="32"/>
      <c r="B412" s="18" t="s">
        <v>10</v>
      </c>
      <c r="C412" s="48">
        <v>0</v>
      </c>
      <c r="D412" s="49">
        <v>0</v>
      </c>
      <c r="E412" s="49"/>
      <c r="F412" s="49">
        <v>0</v>
      </c>
    </row>
    <row r="413" spans="1:7" x14ac:dyDescent="0.25">
      <c r="A413" s="26"/>
      <c r="B413" s="9" t="s">
        <v>143</v>
      </c>
      <c r="C413" s="10">
        <f>+C414+C415</f>
        <v>9803</v>
      </c>
      <c r="D413" s="10">
        <f>+D414+D415</f>
        <v>4935.0450000000001</v>
      </c>
      <c r="E413" s="10"/>
      <c r="F413" s="10">
        <f>+F414+F415</f>
        <v>3990.5160000000001</v>
      </c>
    </row>
    <row r="414" spans="1:7" x14ac:dyDescent="0.25">
      <c r="A414" s="25"/>
      <c r="B414" s="12" t="s">
        <v>9</v>
      </c>
      <c r="C414" s="13">
        <v>9803</v>
      </c>
      <c r="D414" s="13">
        <v>4935.0450000000001</v>
      </c>
      <c r="E414" s="13"/>
      <c r="F414" s="13">
        <v>3990.5160000000001</v>
      </c>
    </row>
    <row r="415" spans="1:7" x14ac:dyDescent="0.25">
      <c r="A415" s="25"/>
      <c r="B415" s="12" t="s">
        <v>10</v>
      </c>
      <c r="C415" s="13">
        <v>0</v>
      </c>
      <c r="D415" s="13">
        <v>0</v>
      </c>
      <c r="E415" s="13"/>
      <c r="F415" s="13">
        <v>0</v>
      </c>
    </row>
    <row r="416" spans="1:7" ht="25.5" x14ac:dyDescent="0.25">
      <c r="A416" s="26"/>
      <c r="B416" s="9" t="s">
        <v>144</v>
      </c>
      <c r="C416" s="10">
        <f>+C417+C418</f>
        <v>73520.100000000006</v>
      </c>
      <c r="D416" s="10">
        <f>+D417+D418</f>
        <v>43288.023000000001</v>
      </c>
      <c r="E416" s="10"/>
      <c r="F416" s="10">
        <f>+F417+F418</f>
        <v>29579.312999999998</v>
      </c>
    </row>
    <row r="417" spans="1:6" x14ac:dyDescent="0.25">
      <c r="A417" s="25"/>
      <c r="B417" s="12" t="s">
        <v>9</v>
      </c>
      <c r="C417" s="33">
        <v>73520.100000000006</v>
      </c>
      <c r="D417" s="33">
        <v>43288.023000000001</v>
      </c>
      <c r="E417" s="34"/>
      <c r="F417" s="33">
        <v>29579.312999999998</v>
      </c>
    </row>
    <row r="418" spans="1:6" x14ac:dyDescent="0.25">
      <c r="A418" s="25"/>
      <c r="B418" s="12" t="s">
        <v>10</v>
      </c>
      <c r="C418" s="34">
        <v>0</v>
      </c>
      <c r="D418" s="34">
        <v>0</v>
      </c>
      <c r="E418" s="34"/>
      <c r="F418" s="34">
        <v>0</v>
      </c>
    </row>
    <row r="419" spans="1:6" x14ac:dyDescent="0.25">
      <c r="A419" s="26"/>
      <c r="B419" s="9" t="s">
        <v>145</v>
      </c>
      <c r="C419" s="10">
        <f>+C420+C421</f>
        <v>5803.9</v>
      </c>
      <c r="D419" s="10">
        <f>+D420+D421</f>
        <v>1793.0176999999999</v>
      </c>
      <c r="E419" s="10"/>
      <c r="F419" s="10">
        <f>+F420+F421</f>
        <v>1311.3920000000001</v>
      </c>
    </row>
    <row r="420" spans="1:6" x14ac:dyDescent="0.25">
      <c r="A420" s="25"/>
      <c r="B420" s="12" t="s">
        <v>9</v>
      </c>
      <c r="C420" s="13">
        <v>5803.9</v>
      </c>
      <c r="D420" s="13">
        <v>1793.0176999999999</v>
      </c>
      <c r="E420" s="13"/>
      <c r="F420" s="13">
        <v>1311.3920000000001</v>
      </c>
    </row>
    <row r="421" spans="1:6" x14ac:dyDescent="0.25">
      <c r="A421" s="25"/>
      <c r="B421" s="12" t="s">
        <v>10</v>
      </c>
      <c r="C421" s="13">
        <v>0</v>
      </c>
      <c r="D421" s="13">
        <v>0</v>
      </c>
      <c r="E421" s="13"/>
      <c r="F421" s="13">
        <v>0</v>
      </c>
    </row>
    <row r="422" spans="1:6" ht="25.5" x14ac:dyDescent="0.25">
      <c r="A422" s="26"/>
      <c r="B422" s="9" t="s">
        <v>146</v>
      </c>
      <c r="C422" s="10">
        <f>+C423+C424</f>
        <v>3027.1</v>
      </c>
      <c r="D422" s="10">
        <f>+D423+D424</f>
        <v>1513.55</v>
      </c>
      <c r="E422" s="10"/>
      <c r="F422" s="10">
        <f>+F423+F424</f>
        <v>1513.55</v>
      </c>
    </row>
    <row r="423" spans="1:6" x14ac:dyDescent="0.25">
      <c r="A423" s="25"/>
      <c r="B423" s="12" t="s">
        <v>9</v>
      </c>
      <c r="C423" s="13">
        <v>3027.1</v>
      </c>
      <c r="D423" s="13">
        <v>1513.55</v>
      </c>
      <c r="E423" s="13"/>
      <c r="F423" s="13">
        <v>1513.55</v>
      </c>
    </row>
    <row r="424" spans="1:6" x14ac:dyDescent="0.25">
      <c r="A424" s="25"/>
      <c r="B424" s="12" t="s">
        <v>10</v>
      </c>
      <c r="C424" s="13">
        <v>0</v>
      </c>
      <c r="D424" s="13">
        <v>0</v>
      </c>
      <c r="E424" s="13"/>
      <c r="F424" s="13">
        <v>0</v>
      </c>
    </row>
    <row r="425" spans="1:6" x14ac:dyDescent="0.25">
      <c r="A425" s="26"/>
      <c r="B425" s="9" t="s">
        <v>147</v>
      </c>
      <c r="C425" s="10">
        <f>+C426+C427</f>
        <v>249928.5</v>
      </c>
      <c r="D425" s="10">
        <f>+D426+D427</f>
        <v>110525.10148</v>
      </c>
      <c r="E425" s="10"/>
      <c r="F425" s="10">
        <f>+F426+F427</f>
        <v>96617.973610000001</v>
      </c>
    </row>
    <row r="426" spans="1:6" x14ac:dyDescent="0.25">
      <c r="A426" s="25"/>
      <c r="B426" s="12" t="s">
        <v>9</v>
      </c>
      <c r="C426" s="13">
        <v>249928.5</v>
      </c>
      <c r="D426" s="13">
        <v>110525.10148</v>
      </c>
      <c r="E426" s="13"/>
      <c r="F426" s="13">
        <v>96617.973610000001</v>
      </c>
    </row>
    <row r="427" spans="1:6" x14ac:dyDescent="0.25">
      <c r="A427" s="25"/>
      <c r="B427" s="12" t="s">
        <v>10</v>
      </c>
      <c r="C427" s="13">
        <v>0</v>
      </c>
      <c r="D427" s="13">
        <v>0</v>
      </c>
      <c r="E427" s="13"/>
      <c r="F427" s="13">
        <v>0</v>
      </c>
    </row>
    <row r="428" spans="1:6" x14ac:dyDescent="0.25">
      <c r="A428" s="26"/>
      <c r="B428" s="9" t="s">
        <v>148</v>
      </c>
      <c r="C428" s="10">
        <f>+C429+C430</f>
        <v>226942.7</v>
      </c>
      <c r="D428" s="10">
        <f>+D429+D430</f>
        <v>80365.459470000002</v>
      </c>
      <c r="E428" s="10"/>
      <c r="F428" s="10">
        <f>+F429+F430</f>
        <v>74325.736409999998</v>
      </c>
    </row>
    <row r="429" spans="1:6" x14ac:dyDescent="0.25">
      <c r="A429" s="25"/>
      <c r="B429" s="12" t="s">
        <v>9</v>
      </c>
      <c r="C429" s="13">
        <v>226942.7</v>
      </c>
      <c r="D429" s="13">
        <v>80365.459470000002</v>
      </c>
      <c r="E429" s="13"/>
      <c r="F429" s="13">
        <v>74325.736409999998</v>
      </c>
    </row>
    <row r="430" spans="1:6" x14ac:dyDescent="0.25">
      <c r="A430" s="25"/>
      <c r="B430" s="12" t="s">
        <v>10</v>
      </c>
      <c r="C430" s="13">
        <v>0</v>
      </c>
      <c r="D430" s="13">
        <v>0</v>
      </c>
      <c r="E430" s="13"/>
      <c r="F430" s="13">
        <v>0</v>
      </c>
    </row>
    <row r="431" spans="1:6" x14ac:dyDescent="0.25">
      <c r="A431" s="26"/>
      <c r="B431" s="9" t="s">
        <v>149</v>
      </c>
      <c r="C431" s="10">
        <f>+C432+C433</f>
        <v>193050.538</v>
      </c>
      <c r="D431" s="10">
        <f>+D432+D433</f>
        <v>136543.65400000001</v>
      </c>
      <c r="E431" s="10"/>
      <c r="F431" s="10">
        <f>+F432+F433</f>
        <v>136543.65400000001</v>
      </c>
    </row>
    <row r="432" spans="1:6" x14ac:dyDescent="0.25">
      <c r="A432" s="25"/>
      <c r="B432" s="12" t="s">
        <v>9</v>
      </c>
      <c r="C432" s="13">
        <v>193050.538</v>
      </c>
      <c r="D432" s="13">
        <v>136543.65400000001</v>
      </c>
      <c r="E432" s="13"/>
      <c r="F432" s="13">
        <v>136543.65400000001</v>
      </c>
    </row>
    <row r="433" spans="1:6" x14ac:dyDescent="0.25">
      <c r="A433" s="25"/>
      <c r="B433" s="12" t="s">
        <v>10</v>
      </c>
      <c r="C433" s="13">
        <v>0</v>
      </c>
      <c r="D433" s="13">
        <v>0</v>
      </c>
      <c r="E433" s="13"/>
      <c r="F433" s="13">
        <v>0</v>
      </c>
    </row>
    <row r="434" spans="1:6" x14ac:dyDescent="0.25">
      <c r="A434" s="26"/>
      <c r="B434" s="9" t="s">
        <v>150</v>
      </c>
      <c r="C434" s="10">
        <f>+C435+C436</f>
        <v>36060</v>
      </c>
      <c r="D434" s="10">
        <f>+D435+D436</f>
        <v>23072.866999999998</v>
      </c>
      <c r="E434" s="10"/>
      <c r="F434" s="10">
        <f>+F435+F436</f>
        <v>22866.937999999998</v>
      </c>
    </row>
    <row r="435" spans="1:6" x14ac:dyDescent="0.25">
      <c r="A435" s="25"/>
      <c r="B435" s="12" t="s">
        <v>9</v>
      </c>
      <c r="C435" s="13">
        <v>36060</v>
      </c>
      <c r="D435" s="13">
        <v>23072.866999999998</v>
      </c>
      <c r="E435" s="13"/>
      <c r="F435" s="13">
        <v>22866.937999999998</v>
      </c>
    </row>
    <row r="436" spans="1:6" x14ac:dyDescent="0.25">
      <c r="A436" s="25"/>
      <c r="B436" s="12" t="s">
        <v>10</v>
      </c>
      <c r="C436" s="13">
        <v>0</v>
      </c>
      <c r="D436" s="13">
        <v>0</v>
      </c>
      <c r="E436" s="13"/>
      <c r="F436" s="13">
        <v>0</v>
      </c>
    </row>
    <row r="437" spans="1:6" x14ac:dyDescent="0.25">
      <c r="A437" s="26"/>
      <c r="B437" s="9" t="s">
        <v>151</v>
      </c>
      <c r="C437" s="10">
        <f>+C438+C439</f>
        <v>115604.3</v>
      </c>
      <c r="D437" s="10">
        <f>+D438+D439</f>
        <v>43757.23</v>
      </c>
      <c r="E437" s="10"/>
      <c r="F437" s="10">
        <f>+F438+F439</f>
        <v>43757.23</v>
      </c>
    </row>
    <row r="438" spans="1:6" x14ac:dyDescent="0.25">
      <c r="A438" s="25"/>
      <c r="B438" s="12" t="s">
        <v>9</v>
      </c>
      <c r="C438" s="13">
        <v>115604.3</v>
      </c>
      <c r="D438" s="13">
        <v>43757.23</v>
      </c>
      <c r="E438" s="13"/>
      <c r="F438" s="13">
        <v>43757.23</v>
      </c>
    </row>
    <row r="439" spans="1:6" x14ac:dyDescent="0.25">
      <c r="A439" s="25"/>
      <c r="B439" s="12" t="s">
        <v>10</v>
      </c>
      <c r="C439" s="13">
        <v>0</v>
      </c>
      <c r="D439" s="13">
        <v>0</v>
      </c>
      <c r="E439" s="13"/>
      <c r="F439" s="13">
        <v>0</v>
      </c>
    </row>
    <row r="440" spans="1:6" x14ac:dyDescent="0.25">
      <c r="A440" s="28" t="s">
        <v>152</v>
      </c>
      <c r="B440" s="6"/>
      <c r="C440" s="7">
        <f>+C441</f>
        <v>2564540.9</v>
      </c>
      <c r="D440" s="7">
        <f t="shared" ref="D440:F440" si="13">+D441</f>
        <v>1721683.33335</v>
      </c>
      <c r="E440" s="7"/>
      <c r="F440" s="7">
        <f t="shared" si="13"/>
        <v>1629666.97074</v>
      </c>
    </row>
    <row r="441" spans="1:6" x14ac:dyDescent="0.25">
      <c r="A441" s="8"/>
      <c r="B441" s="9" t="s">
        <v>14</v>
      </c>
      <c r="C441" s="10">
        <f>+C442+C443</f>
        <v>2564540.9</v>
      </c>
      <c r="D441" s="10">
        <f>+D442+D443</f>
        <v>1721683.33335</v>
      </c>
      <c r="E441" s="10"/>
      <c r="F441" s="10">
        <f>+F442+F443</f>
        <v>1629666.97074</v>
      </c>
    </row>
    <row r="442" spans="1:6" x14ac:dyDescent="0.25">
      <c r="A442" s="25"/>
      <c r="B442" s="12" t="s">
        <v>9</v>
      </c>
      <c r="C442" s="13">
        <v>3937.1</v>
      </c>
      <c r="D442" s="13">
        <v>1172.8928799999999</v>
      </c>
      <c r="E442" s="13"/>
      <c r="F442" s="13">
        <v>1172.893</v>
      </c>
    </row>
    <row r="443" spans="1:6" x14ac:dyDescent="0.25">
      <c r="A443" s="25"/>
      <c r="B443" s="12" t="s">
        <v>10</v>
      </c>
      <c r="C443" s="13">
        <v>2560603.7999999998</v>
      </c>
      <c r="D443" s="13">
        <v>1720510.44047</v>
      </c>
      <c r="E443" s="13"/>
      <c r="F443" s="13">
        <v>1628494.0777400001</v>
      </c>
    </row>
    <row r="444" spans="1:6" x14ac:dyDescent="0.25">
      <c r="A444" s="28" t="s">
        <v>153</v>
      </c>
      <c r="B444" s="6"/>
      <c r="C444" s="7">
        <f>+C445+C448+C451</f>
        <v>1204727.9453399999</v>
      </c>
      <c r="D444" s="7">
        <f t="shared" ref="D444:F444" si="14">+D445+D448+D451</f>
        <v>568051.72551799985</v>
      </c>
      <c r="E444" s="7"/>
      <c r="F444" s="7">
        <f t="shared" si="14"/>
        <v>568051.72551799985</v>
      </c>
    </row>
    <row r="445" spans="1:6" x14ac:dyDescent="0.25">
      <c r="A445" s="26"/>
      <c r="B445" s="9" t="s">
        <v>14</v>
      </c>
      <c r="C445" s="10">
        <f>+C446+C447</f>
        <v>327258.65630000003</v>
      </c>
      <c r="D445" s="10">
        <f>+D446+D447</f>
        <v>232432.65414999987</v>
      </c>
      <c r="E445" s="10"/>
      <c r="F445" s="10">
        <f>+F446+F447</f>
        <v>232432.65414999987</v>
      </c>
    </row>
    <row r="446" spans="1:6" x14ac:dyDescent="0.25">
      <c r="A446" s="25"/>
      <c r="B446" s="12" t="s">
        <v>9</v>
      </c>
      <c r="C446" s="13">
        <v>327258.65630000003</v>
      </c>
      <c r="D446" s="13">
        <v>232432.65414999987</v>
      </c>
      <c r="E446" s="13"/>
      <c r="F446" s="13">
        <v>232432.65414999987</v>
      </c>
    </row>
    <row r="447" spans="1:6" x14ac:dyDescent="0.25">
      <c r="A447" s="25"/>
      <c r="B447" s="12" t="s">
        <v>10</v>
      </c>
      <c r="C447" s="13">
        <v>0</v>
      </c>
      <c r="D447" s="13">
        <v>0</v>
      </c>
      <c r="E447" s="13"/>
      <c r="F447" s="13">
        <v>0</v>
      </c>
    </row>
    <row r="448" spans="1:6" x14ac:dyDescent="0.25">
      <c r="A448" s="26"/>
      <c r="B448" s="9" t="s">
        <v>154</v>
      </c>
      <c r="C448" s="10">
        <f>+C449+C450</f>
        <v>5099.7937299999994</v>
      </c>
      <c r="D448" s="10">
        <f>+D449+D450</f>
        <v>499.74508000000003</v>
      </c>
      <c r="E448" s="10"/>
      <c r="F448" s="10">
        <f>+F449+F450</f>
        <v>499.74508000000003</v>
      </c>
    </row>
    <row r="449" spans="1:6" x14ac:dyDescent="0.25">
      <c r="A449" s="25"/>
      <c r="B449" s="12" t="s">
        <v>9</v>
      </c>
      <c r="C449" s="13">
        <v>5099.7937299999994</v>
      </c>
      <c r="D449" s="13">
        <v>499.74508000000003</v>
      </c>
      <c r="E449" s="13"/>
      <c r="F449" s="13">
        <v>499.74508000000003</v>
      </c>
    </row>
    <row r="450" spans="1:6" x14ac:dyDescent="0.25">
      <c r="A450" s="25"/>
      <c r="B450" s="12" t="s">
        <v>10</v>
      </c>
      <c r="C450" s="13">
        <v>0</v>
      </c>
      <c r="D450" s="13">
        <v>0</v>
      </c>
      <c r="E450" s="13"/>
      <c r="F450" s="13">
        <v>0</v>
      </c>
    </row>
    <row r="451" spans="1:6" x14ac:dyDescent="0.25">
      <c r="A451" s="26"/>
      <c r="B451" s="9" t="s">
        <v>155</v>
      </c>
      <c r="C451" s="10">
        <f>+C452+C453</f>
        <v>872369.49530999991</v>
      </c>
      <c r="D451" s="10">
        <f>+D452+D453</f>
        <v>335119.32628799998</v>
      </c>
      <c r="E451" s="10"/>
      <c r="F451" s="10">
        <f>+F452+F453</f>
        <v>335119.32628799998</v>
      </c>
    </row>
    <row r="452" spans="1:6" x14ac:dyDescent="0.25">
      <c r="A452" s="25"/>
      <c r="B452" s="12" t="s">
        <v>9</v>
      </c>
      <c r="C452" s="13">
        <v>872369.49530999991</v>
      </c>
      <c r="D452" s="13">
        <v>335119.32628799998</v>
      </c>
      <c r="E452" s="13"/>
      <c r="F452" s="13">
        <v>335119.32628799998</v>
      </c>
    </row>
    <row r="453" spans="1:6" x14ac:dyDescent="0.25">
      <c r="A453" s="25"/>
      <c r="B453" s="12" t="s">
        <v>10</v>
      </c>
      <c r="C453" s="13">
        <v>0</v>
      </c>
      <c r="D453" s="13">
        <v>0</v>
      </c>
      <c r="E453" s="13"/>
      <c r="F453" s="13">
        <v>0</v>
      </c>
    </row>
    <row r="454" spans="1:6" x14ac:dyDescent="0.25">
      <c r="A454" s="28" t="s">
        <v>156</v>
      </c>
      <c r="B454" s="6"/>
      <c r="C454" s="7">
        <f>+C455+C461+C464+C467+C458</f>
        <v>351836.09149999998</v>
      </c>
      <c r="D454" s="7">
        <f t="shared" ref="D454:F454" si="15">+D455+D461+D464+D467+D458</f>
        <v>147482.67903999999</v>
      </c>
      <c r="E454" s="7"/>
      <c r="F454" s="7">
        <f t="shared" si="15"/>
        <v>124618.74378999998</v>
      </c>
    </row>
    <row r="455" spans="1:6" x14ac:dyDescent="0.25">
      <c r="A455" s="26"/>
      <c r="B455" s="9" t="s">
        <v>14</v>
      </c>
      <c r="C455" s="10">
        <f>+C456+C457</f>
        <v>88889.487280000001</v>
      </c>
      <c r="D455" s="10">
        <f>+D456+D457</f>
        <v>28399.681009999997</v>
      </c>
      <c r="E455" s="10"/>
      <c r="F455" s="10">
        <f>+F456+F457</f>
        <v>28399.681009999997</v>
      </c>
    </row>
    <row r="456" spans="1:6" x14ac:dyDescent="0.25">
      <c r="A456" s="25"/>
      <c r="B456" s="12" t="s">
        <v>9</v>
      </c>
      <c r="C456" s="35">
        <v>88889.487280000001</v>
      </c>
      <c r="D456" s="35">
        <v>28399.681009999997</v>
      </c>
      <c r="E456" s="35"/>
      <c r="F456" s="35">
        <v>28399.681009999997</v>
      </c>
    </row>
    <row r="457" spans="1:6" x14ac:dyDescent="0.25">
      <c r="A457" s="25"/>
      <c r="B457" s="12" t="s">
        <v>10</v>
      </c>
      <c r="C457" s="13">
        <v>0</v>
      </c>
      <c r="D457" s="13">
        <v>0</v>
      </c>
      <c r="E457" s="13"/>
      <c r="F457" s="13">
        <v>0</v>
      </c>
    </row>
    <row r="458" spans="1:6" x14ac:dyDescent="0.25">
      <c r="A458" s="26"/>
      <c r="B458" s="9" t="s">
        <v>157</v>
      </c>
      <c r="C458" s="10">
        <f>+C459+C460</f>
        <v>54803.642349999995</v>
      </c>
      <c r="D458" s="10">
        <f>+D459+D460</f>
        <v>18115.468000000001</v>
      </c>
      <c r="E458" s="10"/>
      <c r="F458" s="10">
        <f>+F459+F460</f>
        <v>18115.468000000001</v>
      </c>
    </row>
    <row r="459" spans="1:6" x14ac:dyDescent="0.25">
      <c r="A459" s="25"/>
      <c r="B459" s="12" t="s">
        <v>9</v>
      </c>
      <c r="C459" s="35">
        <v>54803.642349999995</v>
      </c>
      <c r="D459" s="35">
        <v>18115.468000000001</v>
      </c>
      <c r="E459" s="35"/>
      <c r="F459" s="35">
        <v>18115.468000000001</v>
      </c>
    </row>
    <row r="460" spans="1:6" x14ac:dyDescent="0.25">
      <c r="A460" s="25"/>
      <c r="B460" s="12" t="s">
        <v>10</v>
      </c>
      <c r="C460" s="13">
        <v>0</v>
      </c>
      <c r="D460" s="13">
        <v>0</v>
      </c>
      <c r="E460" s="13"/>
      <c r="F460" s="13">
        <v>0</v>
      </c>
    </row>
    <row r="461" spans="1:6" x14ac:dyDescent="0.25">
      <c r="A461" s="26"/>
      <c r="B461" s="9" t="s">
        <v>158</v>
      </c>
      <c r="C461" s="10">
        <f>+C462+C463</f>
        <v>77978.754840000023</v>
      </c>
      <c r="D461" s="10">
        <f>+D462+D463</f>
        <v>32719.377990000001</v>
      </c>
      <c r="E461" s="10"/>
      <c r="F461" s="10">
        <f>+F462+F463</f>
        <v>27905.433530000002</v>
      </c>
    </row>
    <row r="462" spans="1:6" x14ac:dyDescent="0.25">
      <c r="A462" s="25"/>
      <c r="B462" s="12" t="s">
        <v>9</v>
      </c>
      <c r="C462" s="35">
        <v>77978.754840000023</v>
      </c>
      <c r="D462" s="35">
        <v>32719.377990000001</v>
      </c>
      <c r="E462" s="35"/>
      <c r="F462" s="35">
        <v>27905.433530000002</v>
      </c>
    </row>
    <row r="463" spans="1:6" x14ac:dyDescent="0.25">
      <c r="A463" s="32"/>
      <c r="B463" s="18" t="s">
        <v>10</v>
      </c>
      <c r="C463" s="19">
        <v>0</v>
      </c>
      <c r="D463" s="19">
        <v>0</v>
      </c>
      <c r="E463" s="19"/>
      <c r="F463" s="19">
        <v>0</v>
      </c>
    </row>
    <row r="464" spans="1:6" x14ac:dyDescent="0.25">
      <c r="A464" s="26"/>
      <c r="B464" s="9" t="s">
        <v>159</v>
      </c>
      <c r="C464" s="10">
        <f>+C465+C466</f>
        <v>109696.19703000001</v>
      </c>
      <c r="D464" s="10">
        <f>+D465+D466</f>
        <v>58738.141149999996</v>
      </c>
      <c r="E464" s="10"/>
      <c r="F464" s="10">
        <f>+F465+F466</f>
        <v>43152.480000000003</v>
      </c>
    </row>
    <row r="465" spans="1:6" x14ac:dyDescent="0.25">
      <c r="A465" s="25"/>
      <c r="B465" s="12" t="s">
        <v>9</v>
      </c>
      <c r="C465" s="35">
        <v>109696.19703000001</v>
      </c>
      <c r="D465" s="35">
        <v>58738.141149999996</v>
      </c>
      <c r="E465" s="35"/>
      <c r="F465" s="35">
        <v>43152.480000000003</v>
      </c>
    </row>
    <row r="466" spans="1:6" x14ac:dyDescent="0.25">
      <c r="A466" s="25"/>
      <c r="B466" s="12" t="s">
        <v>10</v>
      </c>
      <c r="C466" s="13">
        <v>0</v>
      </c>
      <c r="D466" s="13">
        <v>0</v>
      </c>
      <c r="E466" s="13"/>
      <c r="F466" s="13">
        <v>0</v>
      </c>
    </row>
    <row r="467" spans="1:6" x14ac:dyDescent="0.25">
      <c r="A467" s="26"/>
      <c r="B467" s="9" t="s">
        <v>160</v>
      </c>
      <c r="C467" s="10">
        <f>+C468+C469</f>
        <v>20468.009999999998</v>
      </c>
      <c r="D467" s="10">
        <f>+D468+D469</f>
        <v>9510.0108900000014</v>
      </c>
      <c r="E467" s="10"/>
      <c r="F467" s="10">
        <f>+F468+F469</f>
        <v>7045.6812499999996</v>
      </c>
    </row>
    <row r="468" spans="1:6" x14ac:dyDescent="0.25">
      <c r="A468" s="25"/>
      <c r="B468" s="12" t="s">
        <v>9</v>
      </c>
      <c r="C468" s="35">
        <v>20468.009999999998</v>
      </c>
      <c r="D468" s="35">
        <v>9510.0108900000014</v>
      </c>
      <c r="E468" s="35"/>
      <c r="F468" s="35">
        <v>7045.6812499999996</v>
      </c>
    </row>
    <row r="469" spans="1:6" x14ac:dyDescent="0.25">
      <c r="A469" s="25"/>
      <c r="B469" s="12" t="s">
        <v>10</v>
      </c>
      <c r="C469" s="13">
        <v>0</v>
      </c>
      <c r="D469" s="13">
        <v>0</v>
      </c>
      <c r="E469" s="13"/>
      <c r="F469" s="13">
        <v>0</v>
      </c>
    </row>
    <row r="470" spans="1:6" x14ac:dyDescent="0.25">
      <c r="A470" s="28" t="s">
        <v>161</v>
      </c>
      <c r="B470" s="6"/>
      <c r="C470" s="7">
        <f>+C471+C474+C477+C480+C483+C486+C489+C492</f>
        <v>14436115.528730001</v>
      </c>
      <c r="D470" s="7">
        <f t="shared" ref="D470:F470" si="16">+D471+D474+D477+D480+D483+D486+D489+D492</f>
        <v>7340872.6872600019</v>
      </c>
      <c r="E470" s="7"/>
      <c r="F470" s="7">
        <f t="shared" si="16"/>
        <v>4485796.7246850003</v>
      </c>
    </row>
    <row r="471" spans="1:6" x14ac:dyDescent="0.25">
      <c r="A471" s="26"/>
      <c r="B471" s="9" t="s">
        <v>14</v>
      </c>
      <c r="C471" s="10">
        <f>+C472+C473</f>
        <v>321337.5</v>
      </c>
      <c r="D471" s="10">
        <f>+D472+D473</f>
        <v>179534.51300000001</v>
      </c>
      <c r="E471" s="10"/>
      <c r="F471" s="10">
        <f>+F472+F473</f>
        <v>132027.94700000001</v>
      </c>
    </row>
    <row r="472" spans="1:6" x14ac:dyDescent="0.25">
      <c r="A472" s="25"/>
      <c r="B472" s="12" t="s">
        <v>9</v>
      </c>
      <c r="C472" s="35">
        <v>170337.50099999999</v>
      </c>
      <c r="D472" s="35">
        <v>98217.387000000002</v>
      </c>
      <c r="E472" s="35"/>
      <c r="F472" s="35">
        <v>50710.821000000004</v>
      </c>
    </row>
    <row r="473" spans="1:6" x14ac:dyDescent="0.25">
      <c r="A473" s="25"/>
      <c r="B473" s="12" t="s">
        <v>10</v>
      </c>
      <c r="C473" s="35">
        <v>150999.99900000001</v>
      </c>
      <c r="D473" s="35">
        <v>81317.126000000004</v>
      </c>
      <c r="E473" s="35"/>
      <c r="F473" s="35">
        <v>81317.126000000004</v>
      </c>
    </row>
    <row r="474" spans="1:6" x14ac:dyDescent="0.25">
      <c r="A474" s="26"/>
      <c r="B474" s="9" t="s">
        <v>162</v>
      </c>
      <c r="C474" s="10">
        <f>+C475+C476</f>
        <v>13499730.305</v>
      </c>
      <c r="D474" s="10">
        <f>+D475+D476</f>
        <v>6852497.5899999999</v>
      </c>
      <c r="E474" s="10"/>
      <c r="F474" s="10">
        <f>+F475+F476</f>
        <v>4093094.9139999999</v>
      </c>
    </row>
    <row r="475" spans="1:6" x14ac:dyDescent="0.25">
      <c r="A475" s="25"/>
      <c r="B475" s="12" t="s">
        <v>9</v>
      </c>
      <c r="C475" s="35">
        <v>3305889.91</v>
      </c>
      <c r="D475" s="35">
        <v>1680106.66</v>
      </c>
      <c r="E475" s="35"/>
      <c r="F475" s="35">
        <v>1119478.42</v>
      </c>
    </row>
    <row r="476" spans="1:6" x14ac:dyDescent="0.25">
      <c r="A476" s="25"/>
      <c r="B476" s="12" t="s">
        <v>10</v>
      </c>
      <c r="C476" s="35">
        <v>10193840.395</v>
      </c>
      <c r="D476" s="35">
        <v>5172390.93</v>
      </c>
      <c r="E476" s="35"/>
      <c r="F476" s="35">
        <v>2973616.4939999999</v>
      </c>
    </row>
    <row r="477" spans="1:6" x14ac:dyDescent="0.25">
      <c r="A477" s="26"/>
      <c r="B477" s="9" t="s">
        <v>163</v>
      </c>
      <c r="C477" s="10">
        <f>+C478+C479</f>
        <v>30178.400000000001</v>
      </c>
      <c r="D477" s="10">
        <f>+D478+D479</f>
        <v>9938.1839999999993</v>
      </c>
      <c r="E477" s="10"/>
      <c r="F477" s="10">
        <f>+F478+F479</f>
        <v>7958.2820000000002</v>
      </c>
    </row>
    <row r="478" spans="1:6" x14ac:dyDescent="0.25">
      <c r="A478" s="25"/>
      <c r="B478" s="12" t="s">
        <v>9</v>
      </c>
      <c r="C478" s="35">
        <v>30178.400000000001</v>
      </c>
      <c r="D478" s="35">
        <v>9938.1839999999993</v>
      </c>
      <c r="E478" s="35"/>
      <c r="F478" s="35">
        <v>7958.2820000000002</v>
      </c>
    </row>
    <row r="479" spans="1:6" x14ac:dyDescent="0.25">
      <c r="A479" s="25"/>
      <c r="B479" s="12" t="s">
        <v>10</v>
      </c>
      <c r="C479" s="35">
        <v>0</v>
      </c>
      <c r="D479" s="35">
        <v>0</v>
      </c>
      <c r="E479" s="35"/>
      <c r="F479" s="35">
        <v>0</v>
      </c>
    </row>
    <row r="480" spans="1:6" x14ac:dyDescent="0.25">
      <c r="A480" s="26"/>
      <c r="B480" s="9" t="s">
        <v>164</v>
      </c>
      <c r="C480" s="10">
        <f>+C481+C482</f>
        <v>111463.58500000001</v>
      </c>
      <c r="D480" s="10">
        <f>+D481+D482</f>
        <v>69220.621360000005</v>
      </c>
      <c r="E480" s="10"/>
      <c r="F480" s="10">
        <f>+F481+F482</f>
        <v>67212.609689999997</v>
      </c>
    </row>
    <row r="481" spans="1:6" x14ac:dyDescent="0.25">
      <c r="A481" s="25"/>
      <c r="B481" s="12" t="s">
        <v>9</v>
      </c>
      <c r="C481" s="35">
        <v>111463.58500000001</v>
      </c>
      <c r="D481" s="35">
        <v>69220.621360000005</v>
      </c>
      <c r="E481" s="35"/>
      <c r="F481" s="35">
        <v>67212.609689999997</v>
      </c>
    </row>
    <row r="482" spans="1:6" x14ac:dyDescent="0.25">
      <c r="A482" s="25"/>
      <c r="B482" s="12" t="s">
        <v>10</v>
      </c>
      <c r="C482" s="35">
        <v>0</v>
      </c>
      <c r="D482" s="35">
        <v>0</v>
      </c>
      <c r="E482" s="35"/>
      <c r="F482" s="35">
        <v>0</v>
      </c>
    </row>
    <row r="483" spans="1:6" x14ac:dyDescent="0.25">
      <c r="A483" s="26"/>
      <c r="B483" s="9" t="s">
        <v>165</v>
      </c>
      <c r="C483" s="10">
        <f>+C484+C485</f>
        <v>37174.322959999998</v>
      </c>
      <c r="D483" s="10">
        <f>+D484+D485</f>
        <v>16649.355600000003</v>
      </c>
      <c r="E483" s="10"/>
      <c r="F483" s="10">
        <f>+F484+F485</f>
        <v>16649.355600000003</v>
      </c>
    </row>
    <row r="484" spans="1:6" x14ac:dyDescent="0.25">
      <c r="A484" s="25"/>
      <c r="B484" s="12" t="s">
        <v>9</v>
      </c>
      <c r="C484" s="35">
        <v>37174.322959999998</v>
      </c>
      <c r="D484" s="35">
        <v>16649.355600000003</v>
      </c>
      <c r="E484" s="35"/>
      <c r="F484" s="35">
        <v>16649.355600000003</v>
      </c>
    </row>
    <row r="485" spans="1:6" x14ac:dyDescent="0.25">
      <c r="A485" s="25"/>
      <c r="B485" s="12" t="s">
        <v>10</v>
      </c>
      <c r="C485" s="35">
        <v>0</v>
      </c>
      <c r="D485" s="35">
        <v>0</v>
      </c>
      <c r="E485" s="35"/>
      <c r="F485" s="35">
        <v>0</v>
      </c>
    </row>
    <row r="486" spans="1:6" x14ac:dyDescent="0.25">
      <c r="A486" s="26"/>
      <c r="B486" s="9" t="s">
        <v>166</v>
      </c>
      <c r="C486" s="10">
        <f>+C487+C488</f>
        <v>385528.0784700003</v>
      </c>
      <c r="D486" s="10">
        <f>+D487+D488</f>
        <v>204079.09346499998</v>
      </c>
      <c r="E486" s="10"/>
      <c r="F486" s="10">
        <f>+F487+F488</f>
        <v>159917.97955999998</v>
      </c>
    </row>
    <row r="487" spans="1:6" x14ac:dyDescent="0.25">
      <c r="A487" s="25"/>
      <c r="B487" s="12" t="s">
        <v>9</v>
      </c>
      <c r="C487" s="35">
        <v>333764.87847000029</v>
      </c>
      <c r="D487" s="35">
        <v>153415.59346499998</v>
      </c>
      <c r="E487" s="35"/>
      <c r="F487" s="35">
        <v>109505.21955999998</v>
      </c>
    </row>
    <row r="488" spans="1:6" x14ac:dyDescent="0.25">
      <c r="A488" s="25"/>
      <c r="B488" s="12" t="s">
        <v>10</v>
      </c>
      <c r="C488" s="35">
        <v>51763.199999999997</v>
      </c>
      <c r="D488" s="35">
        <v>50663.5</v>
      </c>
      <c r="E488" s="35"/>
      <c r="F488" s="35">
        <v>50412.76</v>
      </c>
    </row>
    <row r="489" spans="1:6" x14ac:dyDescent="0.25">
      <c r="A489" s="26"/>
      <c r="B489" s="9" t="s">
        <v>167</v>
      </c>
      <c r="C489" s="10">
        <f>+C490+C491</f>
        <v>13091.78867</v>
      </c>
      <c r="D489" s="10">
        <f>+D490+D491</f>
        <v>6554.135835</v>
      </c>
      <c r="E489" s="10"/>
      <c r="F489" s="10">
        <f>+F490+F491</f>
        <v>6554.135835</v>
      </c>
    </row>
    <row r="490" spans="1:6" x14ac:dyDescent="0.25">
      <c r="A490" s="25"/>
      <c r="B490" s="12" t="s">
        <v>9</v>
      </c>
      <c r="C490" s="35">
        <v>13091.78867</v>
      </c>
      <c r="D490" s="35">
        <v>6554.135835</v>
      </c>
      <c r="E490" s="35"/>
      <c r="F490" s="35">
        <v>6554.135835</v>
      </c>
    </row>
    <row r="491" spans="1:6" x14ac:dyDescent="0.25">
      <c r="A491" s="25"/>
      <c r="B491" s="12" t="s">
        <v>10</v>
      </c>
      <c r="C491" s="35">
        <v>0</v>
      </c>
      <c r="D491" s="35">
        <v>0</v>
      </c>
      <c r="E491" s="35"/>
      <c r="F491" s="35">
        <v>0</v>
      </c>
    </row>
    <row r="492" spans="1:6" x14ac:dyDescent="0.25">
      <c r="A492" s="26"/>
      <c r="B492" s="9" t="s">
        <v>168</v>
      </c>
      <c r="C492" s="10">
        <f>+C493+C494</f>
        <v>37611.548629999998</v>
      </c>
      <c r="D492" s="10">
        <f>+D493+D494</f>
        <v>2399.194</v>
      </c>
      <c r="E492" s="10"/>
      <c r="F492" s="10">
        <f>+F493+F494</f>
        <v>2381.5010000000002</v>
      </c>
    </row>
    <row r="493" spans="1:6" x14ac:dyDescent="0.25">
      <c r="A493" s="25"/>
      <c r="B493" s="12" t="s">
        <v>9</v>
      </c>
      <c r="C493" s="35">
        <v>37611.548629999998</v>
      </c>
      <c r="D493" s="35">
        <v>2399.194</v>
      </c>
      <c r="E493" s="35"/>
      <c r="F493" s="35">
        <v>2381.5010000000002</v>
      </c>
    </row>
    <row r="494" spans="1:6" x14ac:dyDescent="0.25">
      <c r="A494" s="25"/>
      <c r="B494" s="12" t="s">
        <v>10</v>
      </c>
      <c r="C494" s="35">
        <v>0</v>
      </c>
      <c r="D494" s="35">
        <v>0</v>
      </c>
      <c r="E494" s="35"/>
      <c r="F494" s="35">
        <v>0</v>
      </c>
    </row>
    <row r="495" spans="1:6" x14ac:dyDescent="0.25">
      <c r="A495" s="28" t="s">
        <v>169</v>
      </c>
      <c r="B495" s="6"/>
      <c r="C495" s="7">
        <f>+C496+C499</f>
        <v>2184084.8007800002</v>
      </c>
      <c r="D495" s="7">
        <f t="shared" ref="D495:F495" si="17">+D496+D499</f>
        <v>820550.9546650002</v>
      </c>
      <c r="E495" s="7"/>
      <c r="F495" s="7">
        <f t="shared" si="17"/>
        <v>740234.97273000004</v>
      </c>
    </row>
    <row r="496" spans="1:6" x14ac:dyDescent="0.25">
      <c r="A496" s="26"/>
      <c r="B496" s="9" t="s">
        <v>14</v>
      </c>
      <c r="C496" s="10">
        <f>+C497+C498</f>
        <v>2174990.6926000002</v>
      </c>
      <c r="D496" s="10">
        <f>+D497+D498</f>
        <v>816050.98982500017</v>
      </c>
      <c r="E496" s="10"/>
      <c r="F496" s="10">
        <f>+F497+F498</f>
        <v>737232.36265000002</v>
      </c>
    </row>
    <row r="497" spans="1:7" x14ac:dyDescent="0.25">
      <c r="A497" s="25"/>
      <c r="B497" s="12" t="s">
        <v>9</v>
      </c>
      <c r="C497" s="13">
        <v>2005373.80941</v>
      </c>
      <c r="D497" s="13">
        <v>778599.99479500018</v>
      </c>
      <c r="E497" s="13"/>
      <c r="F497" s="13">
        <v>700157.65162000002</v>
      </c>
    </row>
    <row r="498" spans="1:7" x14ac:dyDescent="0.25">
      <c r="A498" s="25"/>
      <c r="B498" s="12" t="s">
        <v>10</v>
      </c>
      <c r="C498" s="13">
        <v>169616.88318999999</v>
      </c>
      <c r="D498" s="13">
        <v>37450.995029999998</v>
      </c>
      <c r="E498" s="13"/>
      <c r="F498" s="13">
        <v>37074.711029999999</v>
      </c>
    </row>
    <row r="499" spans="1:7" x14ac:dyDescent="0.25">
      <c r="A499" s="26"/>
      <c r="B499" s="9" t="s">
        <v>170</v>
      </c>
      <c r="C499" s="10">
        <f>+C500+C501</f>
        <v>9094.1081799999993</v>
      </c>
      <c r="D499" s="10">
        <f>+D500+D501</f>
        <v>4499.9648399999996</v>
      </c>
      <c r="E499" s="10"/>
      <c r="F499" s="10">
        <f>+F500+F501</f>
        <v>3002.6100799999999</v>
      </c>
    </row>
    <row r="500" spans="1:7" x14ac:dyDescent="0.25">
      <c r="A500" s="25"/>
      <c r="B500" s="12" t="s">
        <v>9</v>
      </c>
      <c r="C500" s="13">
        <v>9094.1081799999993</v>
      </c>
      <c r="D500" s="13">
        <v>4499.9648399999996</v>
      </c>
      <c r="E500" s="13"/>
      <c r="F500" s="13">
        <v>3002.6100799999999</v>
      </c>
    </row>
    <row r="501" spans="1:7" x14ac:dyDescent="0.25">
      <c r="A501" s="25"/>
      <c r="B501" s="12" t="s">
        <v>10</v>
      </c>
      <c r="C501" s="13">
        <v>0</v>
      </c>
      <c r="D501" s="13">
        <v>0</v>
      </c>
      <c r="E501" s="13"/>
      <c r="F501" s="13">
        <v>0</v>
      </c>
    </row>
    <row r="502" spans="1:7" x14ac:dyDescent="0.25">
      <c r="A502" s="28" t="s">
        <v>171</v>
      </c>
      <c r="B502" s="6"/>
      <c r="C502" s="7">
        <f>+C503+C506+C509+C512+C515+C518+C521+C524+C527+C530+C533+C536</f>
        <v>2988968</v>
      </c>
      <c r="D502" s="7">
        <f t="shared" ref="D502:F502" si="18">+D503+D506+D509+D512+D515+D518+D521+D524+D527+D530+D533+D536</f>
        <v>1043985.12986</v>
      </c>
      <c r="E502" s="7"/>
      <c r="F502" s="7">
        <f t="shared" si="18"/>
        <v>726941.05504000012</v>
      </c>
    </row>
    <row r="503" spans="1:7" x14ac:dyDescent="0.25">
      <c r="A503" s="26"/>
      <c r="B503" s="9" t="s">
        <v>14</v>
      </c>
      <c r="C503" s="10">
        <f>+C504+C505</f>
        <v>129551.59835999999</v>
      </c>
      <c r="D503" s="10">
        <f>+D504+D505</f>
        <v>63747.672860000006</v>
      </c>
      <c r="E503" s="10"/>
      <c r="F503" s="10">
        <f>+F504+F505</f>
        <v>63746.603640000016</v>
      </c>
    </row>
    <row r="504" spans="1:7" x14ac:dyDescent="0.25">
      <c r="A504" s="25"/>
      <c r="B504" s="12" t="s">
        <v>9</v>
      </c>
      <c r="C504" s="13">
        <v>129551.59835999999</v>
      </c>
      <c r="D504" s="13">
        <v>63747.672860000006</v>
      </c>
      <c r="E504" s="13"/>
      <c r="F504" s="13">
        <v>63746.603640000016</v>
      </c>
    </row>
    <row r="505" spans="1:7" x14ac:dyDescent="0.25">
      <c r="A505" s="25"/>
      <c r="B505" s="12" t="s">
        <v>10</v>
      </c>
      <c r="C505" s="13">
        <v>0</v>
      </c>
      <c r="D505" s="13">
        <v>0</v>
      </c>
      <c r="E505" s="13"/>
      <c r="F505" s="13">
        <v>0</v>
      </c>
    </row>
    <row r="506" spans="1:7" x14ac:dyDescent="0.25">
      <c r="A506" s="26"/>
      <c r="B506" s="9" t="s">
        <v>172</v>
      </c>
      <c r="C506" s="10">
        <f>+C507+C508</f>
        <v>14749.73114</v>
      </c>
      <c r="D506" s="10">
        <f>+D507+D508</f>
        <v>6187.7629999999999</v>
      </c>
      <c r="E506" s="10"/>
      <c r="F506" s="10">
        <f>+F507+F508</f>
        <v>5658.6797000000006</v>
      </c>
    </row>
    <row r="507" spans="1:7" x14ac:dyDescent="0.25">
      <c r="A507" s="25"/>
      <c r="B507" s="12" t="s">
        <v>9</v>
      </c>
      <c r="C507" s="47">
        <v>14749.73114</v>
      </c>
      <c r="D507" s="13">
        <v>6187.7629999999999</v>
      </c>
      <c r="E507" s="13"/>
      <c r="F507" s="13">
        <v>5658.6797000000006</v>
      </c>
      <c r="G507" s="45"/>
    </row>
    <row r="508" spans="1:7" x14ac:dyDescent="0.25">
      <c r="A508" s="25"/>
      <c r="B508" s="12" t="s">
        <v>10</v>
      </c>
      <c r="C508" s="13">
        <v>0</v>
      </c>
      <c r="D508" s="13">
        <v>0</v>
      </c>
      <c r="E508" s="13"/>
      <c r="F508" s="13">
        <v>0</v>
      </c>
    </row>
    <row r="509" spans="1:7" x14ac:dyDescent="0.25">
      <c r="A509" s="26"/>
      <c r="B509" s="9" t="s">
        <v>173</v>
      </c>
      <c r="C509" s="10">
        <f>+C510+C511</f>
        <v>12057.0705</v>
      </c>
      <c r="D509" s="10">
        <f>+D510+D511</f>
        <v>6187.7629999999999</v>
      </c>
      <c r="E509" s="10"/>
      <c r="F509" s="10">
        <f>+F510+F511</f>
        <v>5658.6797000000006</v>
      </c>
    </row>
    <row r="510" spans="1:7" x14ac:dyDescent="0.25">
      <c r="A510" s="25"/>
      <c r="B510" s="12" t="s">
        <v>9</v>
      </c>
      <c r="C510" s="13">
        <v>12057.0705</v>
      </c>
      <c r="D510" s="13">
        <v>6187.7629999999999</v>
      </c>
      <c r="E510" s="13"/>
      <c r="F510" s="13">
        <v>5658.6797000000006</v>
      </c>
      <c r="G510" s="45"/>
    </row>
    <row r="511" spans="1:7" x14ac:dyDescent="0.25">
      <c r="A511" s="25"/>
      <c r="B511" s="12" t="s">
        <v>10</v>
      </c>
      <c r="C511" s="13">
        <v>0</v>
      </c>
      <c r="D511" s="13">
        <v>0</v>
      </c>
      <c r="E511" s="13"/>
      <c r="F511" s="13">
        <v>0</v>
      </c>
    </row>
    <row r="512" spans="1:7" x14ac:dyDescent="0.25">
      <c r="A512" s="26"/>
      <c r="B512" s="9" t="s">
        <v>174</v>
      </c>
      <c r="C512" s="10">
        <f>+C513+C514</f>
        <v>1192068.1000000001</v>
      </c>
      <c r="D512" s="10">
        <f>+D513+D514</f>
        <v>457023.05</v>
      </c>
      <c r="E512" s="10"/>
      <c r="F512" s="10">
        <f>+F513+F514</f>
        <v>137663.033</v>
      </c>
    </row>
    <row r="513" spans="1:6" x14ac:dyDescent="0.25">
      <c r="A513" s="25"/>
      <c r="B513" s="12" t="s">
        <v>9</v>
      </c>
      <c r="C513" s="13">
        <v>1192068.1000000001</v>
      </c>
      <c r="D513" s="13">
        <v>457023.05</v>
      </c>
      <c r="E513" s="13"/>
      <c r="F513" s="13">
        <v>137663.033</v>
      </c>
    </row>
    <row r="514" spans="1:6" x14ac:dyDescent="0.25">
      <c r="A514" s="25"/>
      <c r="B514" s="12" t="s">
        <v>10</v>
      </c>
      <c r="C514" s="13">
        <v>0</v>
      </c>
      <c r="D514" s="13">
        <v>0</v>
      </c>
      <c r="E514" s="13"/>
      <c r="F514" s="13">
        <v>0</v>
      </c>
    </row>
    <row r="515" spans="1:6" x14ac:dyDescent="0.25">
      <c r="A515" s="27"/>
      <c r="B515" s="15" t="s">
        <v>175</v>
      </c>
      <c r="C515" s="16">
        <f>+C516+C517</f>
        <v>57318.5</v>
      </c>
      <c r="D515" s="16">
        <f>+D516+D517</f>
        <v>15097.242</v>
      </c>
      <c r="E515" s="16"/>
      <c r="F515" s="16">
        <f>+F516+F517</f>
        <v>15097.242</v>
      </c>
    </row>
    <row r="516" spans="1:6" x14ac:dyDescent="0.25">
      <c r="A516" s="25"/>
      <c r="B516" s="12" t="s">
        <v>9</v>
      </c>
      <c r="C516" s="13">
        <v>56652.6</v>
      </c>
      <c r="D516" s="13">
        <v>15097.242</v>
      </c>
      <c r="E516" s="13"/>
      <c r="F516" s="13">
        <v>15097.242</v>
      </c>
    </row>
    <row r="517" spans="1:6" x14ac:dyDescent="0.25">
      <c r="A517" s="25"/>
      <c r="B517" s="12" t="s">
        <v>10</v>
      </c>
      <c r="C517" s="13">
        <v>665.9</v>
      </c>
      <c r="D517" s="13">
        <v>0</v>
      </c>
      <c r="E517" s="13"/>
      <c r="F517" s="13">
        <v>0</v>
      </c>
    </row>
    <row r="518" spans="1:6" x14ac:dyDescent="0.25">
      <c r="A518" s="26"/>
      <c r="B518" s="9" t="s">
        <v>176</v>
      </c>
      <c r="C518" s="10">
        <f>+C519+C520</f>
        <v>692494.9</v>
      </c>
      <c r="D518" s="10">
        <f>+D519+D520</f>
        <v>322916.23499999999</v>
      </c>
      <c r="E518" s="10"/>
      <c r="F518" s="10">
        <f>+F519+F520</f>
        <v>322916.23499999999</v>
      </c>
    </row>
    <row r="519" spans="1:6" x14ac:dyDescent="0.25">
      <c r="A519" s="25"/>
      <c r="B519" s="12" t="s">
        <v>9</v>
      </c>
      <c r="C519" s="13">
        <v>692494.9</v>
      </c>
      <c r="D519" s="13">
        <v>322916.23499999999</v>
      </c>
      <c r="E519" s="13"/>
      <c r="F519" s="13">
        <v>322916.23499999999</v>
      </c>
    </row>
    <row r="520" spans="1:6" x14ac:dyDescent="0.25">
      <c r="A520" s="25"/>
      <c r="B520" s="12" t="s">
        <v>10</v>
      </c>
      <c r="C520" s="13">
        <v>0</v>
      </c>
      <c r="D520" s="13">
        <v>0</v>
      </c>
      <c r="E520" s="13"/>
      <c r="F520" s="13">
        <v>0</v>
      </c>
    </row>
    <row r="521" spans="1:6" x14ac:dyDescent="0.25">
      <c r="A521" s="26"/>
      <c r="B521" s="9" t="s">
        <v>177</v>
      </c>
      <c r="C521" s="10">
        <f>+C522+C523</f>
        <v>11147.8</v>
      </c>
      <c r="D521" s="10">
        <f>+D522+D523</f>
        <v>5573.8919999999998</v>
      </c>
      <c r="E521" s="10"/>
      <c r="F521" s="10">
        <f>+F522+F523</f>
        <v>4755.8630000000003</v>
      </c>
    </row>
    <row r="522" spans="1:6" x14ac:dyDescent="0.25">
      <c r="A522" s="25"/>
      <c r="B522" s="12" t="s">
        <v>9</v>
      </c>
      <c r="C522" s="13">
        <v>11147.8</v>
      </c>
      <c r="D522" s="13">
        <v>5573.8919999999998</v>
      </c>
      <c r="E522" s="13"/>
      <c r="F522" s="13">
        <v>4755.8630000000003</v>
      </c>
    </row>
    <row r="523" spans="1:6" x14ac:dyDescent="0.25">
      <c r="A523" s="25"/>
      <c r="B523" s="12" t="s">
        <v>10</v>
      </c>
      <c r="C523" s="13">
        <v>0</v>
      </c>
      <c r="D523" s="13">
        <v>0</v>
      </c>
      <c r="E523" s="13"/>
      <c r="F523" s="13">
        <v>0</v>
      </c>
    </row>
    <row r="524" spans="1:6" x14ac:dyDescent="0.25">
      <c r="A524" s="26"/>
      <c r="B524" s="9" t="s">
        <v>178</v>
      </c>
      <c r="C524" s="10">
        <f>+C525+C526</f>
        <v>695116.3</v>
      </c>
      <c r="D524" s="10">
        <f>+D525+D526</f>
        <v>145831.008</v>
      </c>
      <c r="E524" s="10"/>
      <c r="F524" s="10">
        <f>+F525+F526</f>
        <v>163307.71799999999</v>
      </c>
    </row>
    <row r="525" spans="1:6" x14ac:dyDescent="0.25">
      <c r="A525" s="25"/>
      <c r="B525" s="12" t="s">
        <v>9</v>
      </c>
      <c r="C525" s="13">
        <v>537428.30000000005</v>
      </c>
      <c r="D525" s="13">
        <v>102990</v>
      </c>
      <c r="E525" s="13"/>
      <c r="F525" s="13">
        <v>67154.104999999996</v>
      </c>
    </row>
    <row r="526" spans="1:6" x14ac:dyDescent="0.25">
      <c r="A526" s="25"/>
      <c r="B526" s="12" t="s">
        <v>10</v>
      </c>
      <c r="C526" s="13">
        <v>157688</v>
      </c>
      <c r="D526" s="13">
        <v>42841.008000000002</v>
      </c>
      <c r="E526" s="13"/>
      <c r="F526" s="13">
        <v>96153.612999999998</v>
      </c>
    </row>
    <row r="527" spans="1:6" x14ac:dyDescent="0.25">
      <c r="A527" s="26"/>
      <c r="B527" s="9" t="s">
        <v>179</v>
      </c>
      <c r="C527" s="10">
        <f>+C528+C529</f>
        <v>47549.2</v>
      </c>
      <c r="D527" s="10">
        <f>+D528+D529</f>
        <v>21420.504000000001</v>
      </c>
      <c r="E527" s="10"/>
      <c r="F527" s="10">
        <f>+F528+F529</f>
        <v>8137.0010000000002</v>
      </c>
    </row>
    <row r="528" spans="1:6" x14ac:dyDescent="0.25">
      <c r="A528" s="25"/>
      <c r="B528" s="12" t="s">
        <v>9</v>
      </c>
      <c r="C528" s="13">
        <v>47549.2</v>
      </c>
      <c r="D528" s="13">
        <v>21420.504000000001</v>
      </c>
      <c r="E528" s="13"/>
      <c r="F528" s="13">
        <v>8137.0010000000002</v>
      </c>
    </row>
    <row r="529" spans="1:7" x14ac:dyDescent="0.25">
      <c r="A529" s="25"/>
      <c r="B529" s="12" t="s">
        <v>10</v>
      </c>
      <c r="C529" s="13">
        <v>0</v>
      </c>
      <c r="D529" s="13">
        <v>0</v>
      </c>
      <c r="E529" s="13"/>
      <c r="F529" s="13">
        <v>0</v>
      </c>
    </row>
    <row r="530" spans="1:7" x14ac:dyDescent="0.25">
      <c r="A530" s="26"/>
      <c r="B530" s="9" t="s">
        <v>180</v>
      </c>
      <c r="C530" s="10">
        <f>+C531+C532</f>
        <v>127177.3</v>
      </c>
      <c r="D530" s="10">
        <f>+D531+D532</f>
        <v>0</v>
      </c>
      <c r="E530" s="10"/>
      <c r="F530" s="10">
        <f>+F531+F532</f>
        <v>0</v>
      </c>
    </row>
    <row r="531" spans="1:7" x14ac:dyDescent="0.25">
      <c r="A531" s="25"/>
      <c r="B531" s="12" t="s">
        <v>9</v>
      </c>
      <c r="C531" s="13">
        <v>127177.3</v>
      </c>
      <c r="D531" s="13">
        <v>0</v>
      </c>
      <c r="E531" s="13"/>
      <c r="F531" s="13">
        <v>0</v>
      </c>
    </row>
    <row r="532" spans="1:7" x14ac:dyDescent="0.25">
      <c r="A532" s="25"/>
      <c r="B532" s="12" t="s">
        <v>10</v>
      </c>
      <c r="C532" s="13">
        <v>0</v>
      </c>
      <c r="D532" s="13">
        <v>0</v>
      </c>
      <c r="E532" s="13"/>
      <c r="F532" s="13">
        <v>0</v>
      </c>
    </row>
    <row r="533" spans="1:7" x14ac:dyDescent="0.25">
      <c r="A533" s="26"/>
      <c r="B533" s="9" t="s">
        <v>181</v>
      </c>
      <c r="C533" s="10">
        <f>+C534+C535</f>
        <v>625</v>
      </c>
      <c r="D533" s="10">
        <f>+D534+D535</f>
        <v>0</v>
      </c>
      <c r="E533" s="10"/>
      <c r="F533" s="10">
        <f>+F534+F535</f>
        <v>0</v>
      </c>
    </row>
    <row r="534" spans="1:7" x14ac:dyDescent="0.25">
      <c r="A534" s="25"/>
      <c r="B534" s="12" t="s">
        <v>9</v>
      </c>
      <c r="C534" s="13">
        <v>625</v>
      </c>
      <c r="D534" s="13">
        <v>0</v>
      </c>
      <c r="E534" s="13"/>
      <c r="F534" s="13">
        <v>0</v>
      </c>
    </row>
    <row r="535" spans="1:7" x14ac:dyDescent="0.25">
      <c r="A535" s="25"/>
      <c r="B535" s="12" t="s">
        <v>10</v>
      </c>
      <c r="C535" s="13">
        <v>0</v>
      </c>
      <c r="D535" s="13">
        <v>0</v>
      </c>
      <c r="E535" s="13"/>
      <c r="F535" s="13">
        <v>0</v>
      </c>
    </row>
    <row r="536" spans="1:7" x14ac:dyDescent="0.25">
      <c r="A536" s="26"/>
      <c r="B536" s="9" t="s">
        <v>182</v>
      </c>
      <c r="C536" s="10">
        <f>+C537+C538</f>
        <v>9112.5</v>
      </c>
      <c r="D536" s="10">
        <f>+D537+D538</f>
        <v>0</v>
      </c>
      <c r="E536" s="10"/>
      <c r="F536" s="10">
        <f>+F537+F538</f>
        <v>0</v>
      </c>
    </row>
    <row r="537" spans="1:7" x14ac:dyDescent="0.25">
      <c r="A537" s="25"/>
      <c r="B537" s="12" t="s">
        <v>9</v>
      </c>
      <c r="C537" s="13">
        <v>9112.5</v>
      </c>
      <c r="D537" s="13">
        <v>0</v>
      </c>
      <c r="E537" s="13"/>
      <c r="F537" s="13">
        <v>0</v>
      </c>
    </row>
    <row r="538" spans="1:7" x14ac:dyDescent="0.25">
      <c r="A538" s="25"/>
      <c r="B538" s="12" t="s">
        <v>10</v>
      </c>
      <c r="C538" s="13">
        <v>0</v>
      </c>
      <c r="D538" s="13">
        <v>0</v>
      </c>
      <c r="E538" s="13"/>
      <c r="F538" s="13">
        <v>0</v>
      </c>
    </row>
    <row r="539" spans="1:7" x14ac:dyDescent="0.25">
      <c r="A539" s="28" t="s">
        <v>183</v>
      </c>
      <c r="B539" s="6"/>
      <c r="C539" s="7">
        <f>+C540+C543+C546+C549+C552+C555+C558+C561+C564+C567+C570</f>
        <v>1649507.0510000002</v>
      </c>
      <c r="D539" s="7">
        <f t="shared" ref="D539:F539" si="19">+D540+D543+D546+D549+D552+D555+D558+D561+D564+D567+D570</f>
        <v>558739.31566000008</v>
      </c>
      <c r="E539" s="7"/>
      <c r="F539" s="7">
        <f t="shared" si="19"/>
        <v>440972.90126999997</v>
      </c>
    </row>
    <row r="540" spans="1:7" x14ac:dyDescent="0.25">
      <c r="A540" s="26"/>
      <c r="B540" s="9" t="s">
        <v>14</v>
      </c>
      <c r="C540" s="10">
        <f>+C541+C542</f>
        <v>765251.9</v>
      </c>
      <c r="D540" s="10">
        <f>+D541+D542</f>
        <v>157569.97899999999</v>
      </c>
      <c r="E540" s="10"/>
      <c r="F540" s="10">
        <f>+F541+F542</f>
        <v>111033.16500000001</v>
      </c>
    </row>
    <row r="541" spans="1:7" x14ac:dyDescent="0.25">
      <c r="A541" s="25"/>
      <c r="B541" s="12" t="s">
        <v>9</v>
      </c>
      <c r="C541" s="13">
        <v>712172.8</v>
      </c>
      <c r="D541" s="13">
        <v>110047.00599999999</v>
      </c>
      <c r="E541" s="13"/>
      <c r="F541" s="13">
        <v>77438.460000000006</v>
      </c>
      <c r="G541" s="45"/>
    </row>
    <row r="542" spans="1:7" x14ac:dyDescent="0.25">
      <c r="A542" s="25"/>
      <c r="B542" s="12" t="s">
        <v>10</v>
      </c>
      <c r="C542" s="13">
        <v>53079.1</v>
      </c>
      <c r="D542" s="13">
        <v>47522.972999999998</v>
      </c>
      <c r="E542" s="13"/>
      <c r="F542" s="13">
        <v>33594.705000000002</v>
      </c>
    </row>
    <row r="543" spans="1:7" x14ac:dyDescent="0.25">
      <c r="A543" s="26"/>
      <c r="B543" s="9" t="s">
        <v>184</v>
      </c>
      <c r="C543" s="10">
        <f>+C544+C545</f>
        <v>13333.956</v>
      </c>
      <c r="D543" s="10">
        <f>+D544+D545</f>
        <v>6666.9780000000001</v>
      </c>
      <c r="E543" s="10"/>
      <c r="F543" s="10">
        <f>+F544+F545</f>
        <v>5257.3779999999997</v>
      </c>
    </row>
    <row r="544" spans="1:7" x14ac:dyDescent="0.25">
      <c r="A544" s="25"/>
      <c r="B544" s="12" t="s">
        <v>9</v>
      </c>
      <c r="C544" s="13">
        <v>13333.956</v>
      </c>
      <c r="D544" s="13">
        <v>6666.9780000000001</v>
      </c>
      <c r="E544" s="13"/>
      <c r="F544" s="13">
        <v>5257.3779999999997</v>
      </c>
    </row>
    <row r="545" spans="1:7" x14ac:dyDescent="0.25">
      <c r="A545" s="25"/>
      <c r="B545" s="12" t="s">
        <v>10</v>
      </c>
      <c r="C545" s="13">
        <v>0</v>
      </c>
      <c r="D545" s="13">
        <v>0</v>
      </c>
      <c r="E545" s="13"/>
      <c r="F545" s="13">
        <v>0</v>
      </c>
    </row>
    <row r="546" spans="1:7" ht="25.5" x14ac:dyDescent="0.25">
      <c r="A546" s="26"/>
      <c r="B546" s="9" t="s">
        <v>185</v>
      </c>
      <c r="C546" s="10">
        <f>+C547+C548</f>
        <v>461931.51799999998</v>
      </c>
      <c r="D546" s="10">
        <f>+D547+D548</f>
        <v>182465.70499999999</v>
      </c>
      <c r="E546" s="10"/>
      <c r="F546" s="10">
        <f>+F547+F548</f>
        <v>140244.193</v>
      </c>
    </row>
    <row r="547" spans="1:7" x14ac:dyDescent="0.25">
      <c r="A547" s="25"/>
      <c r="B547" s="12" t="s">
        <v>9</v>
      </c>
      <c r="C547" s="13">
        <v>461931.51799999998</v>
      </c>
      <c r="D547" s="13">
        <v>182465.70499999999</v>
      </c>
      <c r="E547" s="13"/>
      <c r="F547" s="13">
        <v>140244.193</v>
      </c>
    </row>
    <row r="548" spans="1:7" x14ac:dyDescent="0.25">
      <c r="A548" s="25"/>
      <c r="B548" s="12" t="s">
        <v>10</v>
      </c>
      <c r="C548" s="13">
        <v>0</v>
      </c>
      <c r="D548" s="13">
        <v>0</v>
      </c>
      <c r="E548" s="13"/>
      <c r="F548" s="13">
        <v>0</v>
      </c>
    </row>
    <row r="549" spans="1:7" x14ac:dyDescent="0.25">
      <c r="A549" s="26"/>
      <c r="B549" s="9" t="s">
        <v>186</v>
      </c>
      <c r="C549" s="10">
        <f>+C550+C551</f>
        <v>7190.5</v>
      </c>
      <c r="D549" s="10">
        <f>+D550+D551</f>
        <v>3719.0958000000001</v>
      </c>
      <c r="E549" s="10"/>
      <c r="F549" s="10">
        <f>+F550+F551</f>
        <v>3719.0958000000001</v>
      </c>
    </row>
    <row r="550" spans="1:7" x14ac:dyDescent="0.25">
      <c r="A550" s="25"/>
      <c r="B550" s="12" t="s">
        <v>9</v>
      </c>
      <c r="C550" s="13">
        <v>7190.5</v>
      </c>
      <c r="D550" s="13">
        <v>3719.0958000000001</v>
      </c>
      <c r="E550" s="13"/>
      <c r="F550" s="13">
        <v>3719.0958000000001</v>
      </c>
      <c r="G550" s="45"/>
    </row>
    <row r="551" spans="1:7" x14ac:dyDescent="0.25">
      <c r="A551" s="25"/>
      <c r="B551" s="12" t="s">
        <v>10</v>
      </c>
      <c r="C551" s="13">
        <v>0</v>
      </c>
      <c r="D551" s="13">
        <v>0</v>
      </c>
      <c r="E551" s="13"/>
      <c r="F551" s="13">
        <v>0</v>
      </c>
    </row>
    <row r="552" spans="1:7" x14ac:dyDescent="0.25">
      <c r="A552" s="26"/>
      <c r="B552" s="9" t="s">
        <v>187</v>
      </c>
      <c r="C552" s="10">
        <f>+C553+C554</f>
        <v>28302.1</v>
      </c>
      <c r="D552" s="10">
        <f>+D553+D554</f>
        <v>10063.210999999999</v>
      </c>
      <c r="E552" s="10"/>
      <c r="F552" s="10">
        <f>+F553+F554</f>
        <v>10063.210999999999</v>
      </c>
    </row>
    <row r="553" spans="1:7" x14ac:dyDescent="0.25">
      <c r="A553" s="25"/>
      <c r="B553" s="12" t="s">
        <v>9</v>
      </c>
      <c r="C553" s="13">
        <v>28302.1</v>
      </c>
      <c r="D553" s="13">
        <v>10063.210999999999</v>
      </c>
      <c r="E553" s="13"/>
      <c r="F553" s="13">
        <v>10063.210999999999</v>
      </c>
    </row>
    <row r="554" spans="1:7" x14ac:dyDescent="0.25">
      <c r="A554" s="25"/>
      <c r="B554" s="12" t="s">
        <v>10</v>
      </c>
      <c r="C554" s="13">
        <v>0</v>
      </c>
      <c r="D554" s="13">
        <v>0</v>
      </c>
      <c r="E554" s="13"/>
      <c r="F554" s="13">
        <v>0</v>
      </c>
    </row>
    <row r="555" spans="1:7" x14ac:dyDescent="0.25">
      <c r="A555" s="26"/>
      <c r="B555" s="9" t="s">
        <v>188</v>
      </c>
      <c r="C555" s="10">
        <f>+C556+C557</f>
        <v>188713.60000000001</v>
      </c>
      <c r="D555" s="10">
        <f>+D556+D557</f>
        <v>86615.455000000002</v>
      </c>
      <c r="E555" s="10"/>
      <c r="F555" s="10">
        <f>+F556+F557</f>
        <v>86244.68</v>
      </c>
    </row>
    <row r="556" spans="1:7" x14ac:dyDescent="0.25">
      <c r="A556" s="25"/>
      <c r="B556" s="12" t="s">
        <v>9</v>
      </c>
      <c r="C556" s="13">
        <v>188713.60000000001</v>
      </c>
      <c r="D556" s="13">
        <v>86615.455000000002</v>
      </c>
      <c r="E556" s="13"/>
      <c r="F556" s="13">
        <v>86244.68</v>
      </c>
    </row>
    <row r="557" spans="1:7" x14ac:dyDescent="0.25">
      <c r="A557" s="25"/>
      <c r="B557" s="12" t="s">
        <v>10</v>
      </c>
      <c r="C557" s="13">
        <v>0</v>
      </c>
      <c r="D557" s="13">
        <v>0</v>
      </c>
      <c r="E557" s="13"/>
      <c r="F557" s="13">
        <v>0</v>
      </c>
    </row>
    <row r="558" spans="1:7" x14ac:dyDescent="0.25">
      <c r="A558" s="26"/>
      <c r="B558" s="9" t="s">
        <v>189</v>
      </c>
      <c r="C558" s="10">
        <f>+C559+C560</f>
        <v>2952.7</v>
      </c>
      <c r="D558" s="10">
        <f>+D559+D560</f>
        <v>1914.047</v>
      </c>
      <c r="E558" s="10"/>
      <c r="F558" s="10">
        <f>+F559+F560</f>
        <v>928.83299999999997</v>
      </c>
    </row>
    <row r="559" spans="1:7" x14ac:dyDescent="0.25">
      <c r="A559" s="25"/>
      <c r="B559" s="12" t="s">
        <v>9</v>
      </c>
      <c r="C559" s="13">
        <v>2952.7</v>
      </c>
      <c r="D559" s="13">
        <v>1914.047</v>
      </c>
      <c r="E559" s="13"/>
      <c r="F559" s="13">
        <v>928.83299999999997</v>
      </c>
    </row>
    <row r="560" spans="1:7" x14ac:dyDescent="0.25">
      <c r="A560" s="25"/>
      <c r="B560" s="12" t="s">
        <v>10</v>
      </c>
      <c r="C560" s="13">
        <v>0</v>
      </c>
      <c r="D560" s="13">
        <v>0</v>
      </c>
      <c r="E560" s="13"/>
      <c r="F560" s="13">
        <v>0</v>
      </c>
    </row>
    <row r="561" spans="1:7" x14ac:dyDescent="0.25">
      <c r="A561" s="26"/>
      <c r="B561" s="9" t="s">
        <v>190</v>
      </c>
      <c r="C561" s="10">
        <f>+C562+C563</f>
        <v>149255.79999999999</v>
      </c>
      <c r="D561" s="10">
        <f>+D562+D563</f>
        <v>92846.979000000007</v>
      </c>
      <c r="E561" s="10"/>
      <c r="F561" s="10">
        <f>+F562+F563</f>
        <v>68233.354999999996</v>
      </c>
    </row>
    <row r="562" spans="1:7" x14ac:dyDescent="0.25">
      <c r="A562" s="25"/>
      <c r="B562" s="12" t="s">
        <v>9</v>
      </c>
      <c r="C562" s="13">
        <v>149255.79999999999</v>
      </c>
      <c r="D562" s="13">
        <v>92846.979000000007</v>
      </c>
      <c r="E562" s="13"/>
      <c r="F562" s="13">
        <v>68233.354999999996</v>
      </c>
      <c r="G562" s="45"/>
    </row>
    <row r="563" spans="1:7" x14ac:dyDescent="0.25">
      <c r="A563" s="25"/>
      <c r="B563" s="12" t="s">
        <v>10</v>
      </c>
      <c r="C563" s="13">
        <v>0</v>
      </c>
      <c r="D563" s="13">
        <v>0</v>
      </c>
      <c r="E563" s="13"/>
      <c r="F563" s="13">
        <v>0</v>
      </c>
    </row>
    <row r="564" spans="1:7" x14ac:dyDescent="0.25">
      <c r="A564" s="26"/>
      <c r="B564" s="9" t="s">
        <v>191</v>
      </c>
      <c r="C564" s="10">
        <f>+C565+C566</f>
        <v>15943.018</v>
      </c>
      <c r="D564" s="10">
        <f>+D565+D566</f>
        <v>7932.4488600000004</v>
      </c>
      <c r="E564" s="10"/>
      <c r="F564" s="10">
        <f>+F565+F566</f>
        <v>6385.62547</v>
      </c>
    </row>
    <row r="565" spans="1:7" x14ac:dyDescent="0.25">
      <c r="A565" s="25"/>
      <c r="B565" s="12" t="s">
        <v>9</v>
      </c>
      <c r="C565" s="13">
        <v>15943.018</v>
      </c>
      <c r="D565" s="13">
        <v>7932.4488600000004</v>
      </c>
      <c r="E565" s="13"/>
      <c r="F565" s="13">
        <v>6385.62547</v>
      </c>
    </row>
    <row r="566" spans="1:7" x14ac:dyDescent="0.25">
      <c r="A566" s="32"/>
      <c r="B566" s="18" t="s">
        <v>10</v>
      </c>
      <c r="C566" s="19">
        <v>0</v>
      </c>
      <c r="D566" s="19">
        <v>0</v>
      </c>
      <c r="E566" s="19"/>
      <c r="F566" s="19">
        <v>0</v>
      </c>
    </row>
    <row r="567" spans="1:7" ht="25.5" x14ac:dyDescent="0.25">
      <c r="A567" s="26"/>
      <c r="B567" s="9" t="s">
        <v>192</v>
      </c>
      <c r="C567" s="10">
        <f>+C568+C569</f>
        <v>744.25199999999995</v>
      </c>
      <c r="D567" s="10">
        <f>+D568+D569</f>
        <v>325.84399999999999</v>
      </c>
      <c r="E567" s="10"/>
      <c r="F567" s="10">
        <f>+F568+F569</f>
        <v>306.41800000000001</v>
      </c>
    </row>
    <row r="568" spans="1:7" x14ac:dyDescent="0.25">
      <c r="A568" s="25"/>
      <c r="B568" s="12" t="s">
        <v>9</v>
      </c>
      <c r="C568" s="13">
        <v>744.25199999999995</v>
      </c>
      <c r="D568" s="13">
        <v>325.84399999999999</v>
      </c>
      <c r="E568" s="13"/>
      <c r="F568" s="13">
        <v>306.41800000000001</v>
      </c>
    </row>
    <row r="569" spans="1:7" x14ac:dyDescent="0.25">
      <c r="A569" s="25"/>
      <c r="B569" s="12" t="s">
        <v>10</v>
      </c>
      <c r="C569" s="13">
        <v>0</v>
      </c>
      <c r="D569" s="13">
        <v>0</v>
      </c>
      <c r="E569" s="13"/>
      <c r="F569" s="13">
        <v>0</v>
      </c>
    </row>
    <row r="570" spans="1:7" x14ac:dyDescent="0.25">
      <c r="A570" s="26"/>
      <c r="B570" s="9" t="s">
        <v>193</v>
      </c>
      <c r="C570" s="10">
        <f>+C571+C572</f>
        <v>15887.707</v>
      </c>
      <c r="D570" s="10">
        <f>+D571+D572</f>
        <v>8619.5730000000003</v>
      </c>
      <c r="E570" s="10"/>
      <c r="F570" s="10">
        <f>+F571+F572</f>
        <v>8556.9470000000001</v>
      </c>
    </row>
    <row r="571" spans="1:7" x14ac:dyDescent="0.25">
      <c r="A571" s="25"/>
      <c r="B571" s="12" t="s">
        <v>9</v>
      </c>
      <c r="C571" s="13">
        <v>15887.707</v>
      </c>
      <c r="D571" s="13">
        <v>8619.5730000000003</v>
      </c>
      <c r="E571" s="13"/>
      <c r="F571" s="13">
        <v>8556.9470000000001</v>
      </c>
    </row>
    <row r="572" spans="1:7" x14ac:dyDescent="0.25">
      <c r="A572" s="25"/>
      <c r="B572" s="12" t="s">
        <v>10</v>
      </c>
      <c r="C572" s="13">
        <v>0</v>
      </c>
      <c r="D572" s="13">
        <v>0</v>
      </c>
      <c r="E572" s="13"/>
      <c r="F572" s="13">
        <v>0</v>
      </c>
    </row>
    <row r="573" spans="1:7" x14ac:dyDescent="0.25">
      <c r="A573" s="28" t="s">
        <v>194</v>
      </c>
      <c r="B573" s="6"/>
      <c r="C573" s="7">
        <f>+C574+C577+C580+C583+C586+C589</f>
        <v>2855573.1339099999</v>
      </c>
      <c r="D573" s="7">
        <f t="shared" ref="D573:F573" si="20">+D574+D577+D580+D583+D586+D589</f>
        <v>1543432.700585</v>
      </c>
      <c r="E573" s="7"/>
      <c r="F573" s="7">
        <f t="shared" si="20"/>
        <v>1050017.7738699999</v>
      </c>
    </row>
    <row r="574" spans="1:7" x14ac:dyDescent="0.25">
      <c r="A574" s="26"/>
      <c r="B574" s="9" t="s">
        <v>14</v>
      </c>
      <c r="C574" s="10">
        <f>+C575+C576</f>
        <v>51805.595110000002</v>
      </c>
      <c r="D574" s="10">
        <f>+D575+D576</f>
        <v>24264.253229999977</v>
      </c>
      <c r="E574" s="10"/>
      <c r="F574" s="10">
        <f>+F575+F576</f>
        <v>21222.616860000002</v>
      </c>
    </row>
    <row r="575" spans="1:7" x14ac:dyDescent="0.25">
      <c r="A575" s="25"/>
      <c r="B575" s="12" t="s">
        <v>9</v>
      </c>
      <c r="C575" s="13">
        <v>51805.595110000002</v>
      </c>
      <c r="D575" s="13">
        <v>24264.253229999977</v>
      </c>
      <c r="E575" s="13"/>
      <c r="F575" s="13">
        <v>21222.616860000002</v>
      </c>
    </row>
    <row r="576" spans="1:7" x14ac:dyDescent="0.25">
      <c r="A576" s="25"/>
      <c r="B576" s="12" t="s">
        <v>10</v>
      </c>
      <c r="C576" s="13">
        <v>0</v>
      </c>
      <c r="D576" s="13">
        <v>0</v>
      </c>
      <c r="E576" s="13"/>
      <c r="F576" s="13">
        <v>0</v>
      </c>
    </row>
    <row r="577" spans="1:6" x14ac:dyDescent="0.25">
      <c r="A577" s="26"/>
      <c r="B577" s="9" t="s">
        <v>195</v>
      </c>
      <c r="C577" s="10">
        <f>+C578+C579</f>
        <v>5024.7</v>
      </c>
      <c r="D577" s="10">
        <f>+D578+D579</f>
        <v>3605.7</v>
      </c>
      <c r="E577" s="10"/>
      <c r="F577" s="10">
        <f>+F578+F579</f>
        <v>451.4</v>
      </c>
    </row>
    <row r="578" spans="1:6" x14ac:dyDescent="0.25">
      <c r="A578" s="25"/>
      <c r="B578" s="12" t="s">
        <v>9</v>
      </c>
      <c r="C578" s="13">
        <v>5024.7</v>
      </c>
      <c r="D578" s="13">
        <v>3605.7</v>
      </c>
      <c r="E578" s="13"/>
      <c r="F578" s="13">
        <v>451.4</v>
      </c>
    </row>
    <row r="579" spans="1:6" x14ac:dyDescent="0.25">
      <c r="A579" s="25"/>
      <c r="B579" s="12" t="s">
        <v>10</v>
      </c>
      <c r="C579" s="13">
        <v>0</v>
      </c>
      <c r="D579" s="13">
        <v>0</v>
      </c>
      <c r="E579" s="13"/>
      <c r="F579" s="13">
        <v>0</v>
      </c>
    </row>
    <row r="580" spans="1:6" x14ac:dyDescent="0.25">
      <c r="A580" s="26"/>
      <c r="B580" s="9" t="s">
        <v>196</v>
      </c>
      <c r="C580" s="10">
        <f>+C581+C582</f>
        <v>2658349.9388000001</v>
      </c>
      <c r="D580" s="10">
        <f>+D581+D582</f>
        <v>1423298.9733549999</v>
      </c>
      <c r="E580" s="10"/>
      <c r="F580" s="10">
        <f>+F581+F582</f>
        <v>942818.05703999999</v>
      </c>
    </row>
    <row r="581" spans="1:6" x14ac:dyDescent="0.25">
      <c r="A581" s="25"/>
      <c r="B581" s="12" t="s">
        <v>9</v>
      </c>
      <c r="C581" s="13">
        <v>2658349.9388000001</v>
      </c>
      <c r="D581" s="13">
        <v>1423298.9733549999</v>
      </c>
      <c r="E581" s="13"/>
      <c r="F581" s="13">
        <v>942818.05703999999</v>
      </c>
    </row>
    <row r="582" spans="1:6" x14ac:dyDescent="0.25">
      <c r="A582" s="25"/>
      <c r="B582" s="12" t="s">
        <v>10</v>
      </c>
      <c r="C582" s="13">
        <v>0</v>
      </c>
      <c r="D582" s="13">
        <v>0</v>
      </c>
      <c r="E582" s="13"/>
      <c r="F582" s="13">
        <v>0</v>
      </c>
    </row>
    <row r="583" spans="1:6" x14ac:dyDescent="0.25">
      <c r="A583" s="26"/>
      <c r="B583" s="9" t="s">
        <v>197</v>
      </c>
      <c r="C583" s="10">
        <f>+C584+C585</f>
        <v>124566.1</v>
      </c>
      <c r="D583" s="10">
        <f>+D584+D585</f>
        <v>84176.1</v>
      </c>
      <c r="E583" s="10"/>
      <c r="F583" s="10">
        <f>+F584+F585</f>
        <v>80052.400000000009</v>
      </c>
    </row>
    <row r="584" spans="1:6" x14ac:dyDescent="0.25">
      <c r="A584" s="25"/>
      <c r="B584" s="12" t="s">
        <v>9</v>
      </c>
      <c r="C584" s="13">
        <v>87871.6</v>
      </c>
      <c r="D584" s="13">
        <v>76351.8</v>
      </c>
      <c r="E584" s="13"/>
      <c r="F584" s="13">
        <v>72228.100000000006</v>
      </c>
    </row>
    <row r="585" spans="1:6" x14ac:dyDescent="0.25">
      <c r="A585" s="25"/>
      <c r="B585" s="12" t="s">
        <v>10</v>
      </c>
      <c r="C585" s="13">
        <v>36694.5</v>
      </c>
      <c r="D585" s="13">
        <v>7824.3</v>
      </c>
      <c r="E585" s="13"/>
      <c r="F585" s="13">
        <v>7824.3</v>
      </c>
    </row>
    <row r="586" spans="1:6" x14ac:dyDescent="0.25">
      <c r="A586" s="26"/>
      <c r="B586" s="9" t="s">
        <v>198</v>
      </c>
      <c r="C586" s="10">
        <f>+C587+C588</f>
        <v>9387.7999999999993</v>
      </c>
      <c r="D586" s="10">
        <f>+D587+D588</f>
        <v>3946.674</v>
      </c>
      <c r="E586" s="10"/>
      <c r="F586" s="10">
        <f>+F587+F588</f>
        <v>3721.5219999999999</v>
      </c>
    </row>
    <row r="587" spans="1:6" x14ac:dyDescent="0.25">
      <c r="A587" s="25"/>
      <c r="B587" s="12" t="s">
        <v>9</v>
      </c>
      <c r="C587" s="13">
        <v>9387.7999999999993</v>
      </c>
      <c r="D587" s="13">
        <v>3946.674</v>
      </c>
      <c r="E587" s="13"/>
      <c r="F587" s="13">
        <v>3721.5219999999999</v>
      </c>
    </row>
    <row r="588" spans="1:6" x14ac:dyDescent="0.25">
      <c r="A588" s="25"/>
      <c r="B588" s="12" t="s">
        <v>10</v>
      </c>
      <c r="C588" s="13">
        <v>0</v>
      </c>
      <c r="D588" s="13">
        <v>0</v>
      </c>
      <c r="E588" s="13"/>
      <c r="F588" s="13">
        <v>0</v>
      </c>
    </row>
    <row r="589" spans="1:6" x14ac:dyDescent="0.25">
      <c r="A589" s="26"/>
      <c r="B589" s="9" t="s">
        <v>199</v>
      </c>
      <c r="C589" s="10">
        <f>+C590+C591</f>
        <v>6439</v>
      </c>
      <c r="D589" s="10">
        <f>+D590+D591</f>
        <v>4141</v>
      </c>
      <c r="E589" s="10"/>
      <c r="F589" s="10">
        <f>+F590+F591</f>
        <v>1751.7779700000006</v>
      </c>
    </row>
    <row r="590" spans="1:6" x14ac:dyDescent="0.25">
      <c r="A590" s="25"/>
      <c r="B590" s="12" t="s">
        <v>9</v>
      </c>
      <c r="C590" s="13">
        <v>6439</v>
      </c>
      <c r="D590" s="13">
        <v>4141</v>
      </c>
      <c r="E590" s="13"/>
      <c r="F590" s="13">
        <v>1751.7779700000006</v>
      </c>
    </row>
    <row r="591" spans="1:6" x14ac:dyDescent="0.25">
      <c r="A591" s="25"/>
      <c r="B591" s="12" t="s">
        <v>10</v>
      </c>
      <c r="C591" s="13">
        <v>0</v>
      </c>
      <c r="D591" s="13">
        <v>0</v>
      </c>
      <c r="E591" s="13"/>
      <c r="F591" s="13">
        <v>0</v>
      </c>
    </row>
    <row r="592" spans="1:6" x14ac:dyDescent="0.25">
      <c r="A592" s="28" t="s">
        <v>200</v>
      </c>
      <c r="B592" s="6"/>
      <c r="C592" s="7">
        <f>+C593</f>
        <v>1068330.6921549998</v>
      </c>
      <c r="D592" s="7">
        <f t="shared" ref="D592:F592" si="21">+D593</f>
        <v>568037.5057699997</v>
      </c>
      <c r="E592" s="7"/>
      <c r="F592" s="7">
        <f t="shared" si="21"/>
        <v>322011.67036025476</v>
      </c>
    </row>
    <row r="593" spans="1:6" x14ac:dyDescent="0.25">
      <c r="A593" s="26"/>
      <c r="B593" s="9" t="s">
        <v>14</v>
      </c>
      <c r="C593" s="10">
        <f>+C594+C595</f>
        <v>1068330.6921549998</v>
      </c>
      <c r="D593" s="10">
        <f>+D594+D595</f>
        <v>568037.5057699997</v>
      </c>
      <c r="E593" s="10"/>
      <c r="F593" s="10">
        <f>+F594+F595</f>
        <v>322011.67036025476</v>
      </c>
    </row>
    <row r="594" spans="1:6" x14ac:dyDescent="0.25">
      <c r="A594" s="25"/>
      <c r="B594" s="12" t="s">
        <v>9</v>
      </c>
      <c r="C594" s="13">
        <v>1068330.6921549998</v>
      </c>
      <c r="D594" s="13">
        <v>568037.5057699997</v>
      </c>
      <c r="E594" s="13"/>
      <c r="F594" s="13">
        <v>322011.67036025476</v>
      </c>
    </row>
    <row r="595" spans="1:6" x14ac:dyDescent="0.25">
      <c r="A595" s="25"/>
      <c r="B595" s="12" t="s">
        <v>10</v>
      </c>
      <c r="C595" s="13">
        <v>0</v>
      </c>
      <c r="D595" s="13">
        <v>0</v>
      </c>
      <c r="E595" s="13"/>
      <c r="F595" s="13">
        <v>0</v>
      </c>
    </row>
    <row r="596" spans="1:6" x14ac:dyDescent="0.25">
      <c r="A596" s="50" t="s">
        <v>201</v>
      </c>
      <c r="B596" s="50"/>
      <c r="C596" s="20">
        <f>+C597</f>
        <v>624238.64627000003</v>
      </c>
      <c r="D596" s="20">
        <f t="shared" ref="D596:F596" si="22">+D597</f>
        <v>277574.82199999999</v>
      </c>
      <c r="E596" s="20"/>
      <c r="F596" s="20">
        <f t="shared" si="22"/>
        <v>199998.49799999999</v>
      </c>
    </row>
    <row r="597" spans="1:6" x14ac:dyDescent="0.25">
      <c r="A597" s="26"/>
      <c r="B597" s="9" t="s">
        <v>14</v>
      </c>
      <c r="C597" s="10">
        <f>+C598+C599</f>
        <v>624238.64627000003</v>
      </c>
      <c r="D597" s="10">
        <f>+D598+D599</f>
        <v>277574.82199999999</v>
      </c>
      <c r="E597" s="10"/>
      <c r="F597" s="10">
        <f>+F598+F599</f>
        <v>199998.49799999999</v>
      </c>
    </row>
    <row r="598" spans="1:6" x14ac:dyDescent="0.25">
      <c r="A598" s="25"/>
      <c r="B598" s="12" t="s">
        <v>9</v>
      </c>
      <c r="C598" s="13">
        <v>624238.64627000003</v>
      </c>
      <c r="D598" s="13">
        <v>277574.82199999999</v>
      </c>
      <c r="E598" s="13"/>
      <c r="F598" s="13">
        <v>199998.49799999999</v>
      </c>
    </row>
    <row r="599" spans="1:6" x14ac:dyDescent="0.25">
      <c r="A599" s="25"/>
      <c r="B599" s="12" t="s">
        <v>10</v>
      </c>
      <c r="C599" s="13">
        <v>0</v>
      </c>
      <c r="D599" s="13">
        <v>0</v>
      </c>
      <c r="E599" s="13"/>
      <c r="F599" s="13">
        <v>0</v>
      </c>
    </row>
    <row r="600" spans="1:6" x14ac:dyDescent="0.25">
      <c r="A600" s="36" t="s">
        <v>202</v>
      </c>
      <c r="B600" s="37"/>
      <c r="C600" s="20">
        <f>+C601</f>
        <v>110697.9</v>
      </c>
      <c r="D600" s="20">
        <f t="shared" ref="D600:F600" si="23">+D601</f>
        <v>41215.446309999999</v>
      </c>
      <c r="E600" s="20"/>
      <c r="F600" s="20">
        <f t="shared" si="23"/>
        <v>37142.465100000001</v>
      </c>
    </row>
    <row r="601" spans="1:6" x14ac:dyDescent="0.25">
      <c r="A601" s="26"/>
      <c r="B601" s="9" t="s">
        <v>14</v>
      </c>
      <c r="C601" s="10">
        <f>+C602+C603</f>
        <v>110697.9</v>
      </c>
      <c r="D601" s="10">
        <f>+D602+D603</f>
        <v>41215.446309999999</v>
      </c>
      <c r="E601" s="10"/>
      <c r="F601" s="10">
        <f>+F602+F603</f>
        <v>37142.465100000001</v>
      </c>
    </row>
    <row r="602" spans="1:6" x14ac:dyDescent="0.25">
      <c r="A602" s="25"/>
      <c r="B602" s="12" t="s">
        <v>9</v>
      </c>
      <c r="C602" s="13">
        <v>110697.9</v>
      </c>
      <c r="D602" s="13">
        <v>41215.446309999999</v>
      </c>
      <c r="E602" s="13"/>
      <c r="F602" s="13">
        <v>37142.465100000001</v>
      </c>
    </row>
    <row r="603" spans="1:6" x14ac:dyDescent="0.25">
      <c r="A603" s="25"/>
      <c r="B603" s="12" t="s">
        <v>10</v>
      </c>
      <c r="C603" s="13">
        <v>0</v>
      </c>
      <c r="D603" s="13">
        <v>0</v>
      </c>
      <c r="E603" s="13"/>
      <c r="F603" s="13">
        <v>0</v>
      </c>
    </row>
    <row r="604" spans="1:6" x14ac:dyDescent="0.25">
      <c r="A604" s="28" t="s">
        <v>203</v>
      </c>
      <c r="B604" s="6"/>
      <c r="C604" s="7">
        <f>+C605</f>
        <v>52842.3</v>
      </c>
      <c r="D604" s="7">
        <f t="shared" ref="D604:F604" si="24">+D605</f>
        <v>33854.673920000001</v>
      </c>
      <c r="E604" s="7"/>
      <c r="F604" s="7">
        <f t="shared" si="24"/>
        <v>20294.759019999994</v>
      </c>
    </row>
    <row r="605" spans="1:6" x14ac:dyDescent="0.25">
      <c r="A605" s="26"/>
      <c r="B605" s="9" t="s">
        <v>14</v>
      </c>
      <c r="C605" s="10">
        <f>+C606+C607</f>
        <v>52842.3</v>
      </c>
      <c r="D605" s="10">
        <f>+D606+D607</f>
        <v>33854.673920000001</v>
      </c>
      <c r="E605" s="10"/>
      <c r="F605" s="10">
        <f>+F606+F607</f>
        <v>20294.759019999994</v>
      </c>
    </row>
    <row r="606" spans="1:6" x14ac:dyDescent="0.25">
      <c r="A606" s="25"/>
      <c r="B606" s="12" t="s">
        <v>9</v>
      </c>
      <c r="C606" s="13">
        <v>52842.3</v>
      </c>
      <c r="D606" s="13">
        <v>33854.673920000001</v>
      </c>
      <c r="E606" s="13"/>
      <c r="F606" s="13">
        <v>20294.759019999994</v>
      </c>
    </row>
    <row r="607" spans="1:6" x14ac:dyDescent="0.25">
      <c r="A607" s="25"/>
      <c r="B607" s="12" t="s">
        <v>10</v>
      </c>
      <c r="C607" s="13">
        <v>0</v>
      </c>
      <c r="D607" s="13">
        <v>0</v>
      </c>
      <c r="E607" s="13"/>
      <c r="F607" s="13">
        <v>0</v>
      </c>
    </row>
    <row r="608" spans="1:6" x14ac:dyDescent="0.25">
      <c r="A608" s="28" t="s">
        <v>204</v>
      </c>
      <c r="B608" s="6"/>
      <c r="C608" s="7">
        <f>+C609</f>
        <v>92249.315099999993</v>
      </c>
      <c r="D608" s="7">
        <f t="shared" ref="D608:F608" si="25">+D609</f>
        <v>35436.003020000004</v>
      </c>
      <c r="E608" s="7"/>
      <c r="F608" s="7">
        <f t="shared" si="25"/>
        <v>21394.89574</v>
      </c>
    </row>
    <row r="609" spans="1:7" x14ac:dyDescent="0.25">
      <c r="A609" s="26"/>
      <c r="B609" s="9" t="s">
        <v>14</v>
      </c>
      <c r="C609" s="10">
        <f>+C610+C611</f>
        <v>92249.315099999993</v>
      </c>
      <c r="D609" s="10">
        <f>+D610+D611</f>
        <v>35436.003020000004</v>
      </c>
      <c r="E609" s="10"/>
      <c r="F609" s="10">
        <f>+F610+F611</f>
        <v>21394.89574</v>
      </c>
    </row>
    <row r="610" spans="1:7" x14ac:dyDescent="0.25">
      <c r="A610" s="25"/>
      <c r="B610" s="12" t="s">
        <v>9</v>
      </c>
      <c r="C610" s="13">
        <v>92249.315099999993</v>
      </c>
      <c r="D610" s="13">
        <v>35436.003020000004</v>
      </c>
      <c r="E610" s="13"/>
      <c r="F610" s="13">
        <v>21394.89574</v>
      </c>
    </row>
    <row r="611" spans="1:7" x14ac:dyDescent="0.25">
      <c r="A611" s="25"/>
      <c r="B611" s="12" t="s">
        <v>10</v>
      </c>
      <c r="C611" s="13">
        <v>0</v>
      </c>
      <c r="D611" s="13">
        <v>0</v>
      </c>
      <c r="E611" s="13"/>
      <c r="F611" s="13">
        <v>0</v>
      </c>
    </row>
    <row r="612" spans="1:7" x14ac:dyDescent="0.25">
      <c r="A612" s="36" t="s">
        <v>205</v>
      </c>
      <c r="B612" s="37"/>
      <c r="C612" s="20">
        <f>+C613</f>
        <v>19775.174999999999</v>
      </c>
      <c r="D612" s="20">
        <f t="shared" ref="D612:F612" si="26">+D613</f>
        <v>6743.1130000000003</v>
      </c>
      <c r="E612" s="20"/>
      <c r="F612" s="20">
        <f t="shared" si="26"/>
        <v>5363.7939999999999</v>
      </c>
    </row>
    <row r="613" spans="1:7" x14ac:dyDescent="0.25">
      <c r="A613" s="26"/>
      <c r="B613" s="9" t="s">
        <v>14</v>
      </c>
      <c r="C613" s="10">
        <f>+C614+C615</f>
        <v>19775.174999999999</v>
      </c>
      <c r="D613" s="10">
        <f>+D614+D615</f>
        <v>6743.1130000000003</v>
      </c>
      <c r="E613" s="10"/>
      <c r="F613" s="10">
        <f>+F614+F615</f>
        <v>5363.7939999999999</v>
      </c>
    </row>
    <row r="614" spans="1:7" x14ac:dyDescent="0.25">
      <c r="A614" s="25"/>
      <c r="B614" s="12" t="s">
        <v>9</v>
      </c>
      <c r="C614" s="13">
        <v>19775.174999999999</v>
      </c>
      <c r="D614" s="13">
        <v>6743.1130000000003</v>
      </c>
      <c r="E614" s="13"/>
      <c r="F614" s="13">
        <v>5363.7939999999999</v>
      </c>
    </row>
    <row r="615" spans="1:7" x14ac:dyDescent="0.25">
      <c r="A615" s="25"/>
      <c r="B615" s="12" t="s">
        <v>10</v>
      </c>
      <c r="C615" s="13">
        <v>0</v>
      </c>
      <c r="D615" s="13">
        <v>0</v>
      </c>
      <c r="E615" s="13"/>
      <c r="F615" s="13">
        <v>0</v>
      </c>
    </row>
    <row r="616" spans="1:7" x14ac:dyDescent="0.25">
      <c r="A616" s="36" t="s">
        <v>206</v>
      </c>
      <c r="B616" s="37"/>
      <c r="C616" s="20">
        <f>+C617</f>
        <v>9184</v>
      </c>
      <c r="D616" s="20">
        <f t="shared" ref="D616:F616" si="27">+D617</f>
        <v>7037.7043666666696</v>
      </c>
      <c r="E616" s="20"/>
      <c r="F616" s="20">
        <f t="shared" si="27"/>
        <v>3676.4016233333341</v>
      </c>
    </row>
    <row r="617" spans="1:7" x14ac:dyDescent="0.25">
      <c r="A617" s="27"/>
      <c r="B617" s="15" t="s">
        <v>14</v>
      </c>
      <c r="C617" s="16">
        <f>+C618+C619</f>
        <v>9184</v>
      </c>
      <c r="D617" s="16">
        <f>+D618+D619</f>
        <v>7037.7043666666696</v>
      </c>
      <c r="E617" s="16"/>
      <c r="F617" s="16">
        <f>+F618+F619</f>
        <v>3676.4016233333341</v>
      </c>
    </row>
    <row r="618" spans="1:7" x14ac:dyDescent="0.25">
      <c r="A618" s="25"/>
      <c r="B618" s="12" t="s">
        <v>9</v>
      </c>
      <c r="C618" s="13">
        <v>9184</v>
      </c>
      <c r="D618" s="13">
        <v>7037.7043666666696</v>
      </c>
      <c r="E618" s="13"/>
      <c r="F618" s="13">
        <v>3676.4016233333341</v>
      </c>
      <c r="G618" s="45"/>
    </row>
    <row r="619" spans="1:7" x14ac:dyDescent="0.25">
      <c r="A619" s="25"/>
      <c r="B619" s="12" t="s">
        <v>10</v>
      </c>
      <c r="C619" s="13">
        <v>0</v>
      </c>
      <c r="D619" s="13">
        <v>0</v>
      </c>
      <c r="E619" s="13"/>
      <c r="F619" s="13">
        <v>0</v>
      </c>
    </row>
    <row r="620" spans="1:7" x14ac:dyDescent="0.25">
      <c r="A620" s="28" t="s">
        <v>207</v>
      </c>
      <c r="B620" s="6"/>
      <c r="C620" s="7">
        <f>+C621+C624+C627+C630+C633+C636+C639+C642+C645+C648+C651+C654+C657+C660+C663+C666+C669+C675+C678+C681+C684+C687+C690+C696+C693+C672</f>
        <v>651013.67079737084</v>
      </c>
      <c r="D620" s="7">
        <f t="shared" ref="D620:F620" si="28">+D621+D624+D627+D630+D633+D636+D639+D642+D645+D648+D651+D654+D657+D660+D663+D666+D669+D675+D678+D681+D684+D687+D690+D696+D693+D672</f>
        <v>347025.53679445246</v>
      </c>
      <c r="E620" s="7"/>
      <c r="F620" s="7">
        <f t="shared" si="28"/>
        <v>270491.00039070175</v>
      </c>
    </row>
    <row r="621" spans="1:7" x14ac:dyDescent="0.25">
      <c r="A621" s="26"/>
      <c r="B621" s="9" t="s">
        <v>208</v>
      </c>
      <c r="C621" s="10">
        <f>+C622+C623</f>
        <v>1248.34103</v>
      </c>
      <c r="D621" s="10">
        <f>+D622+D623</f>
        <v>755.11012000000005</v>
      </c>
      <c r="E621" s="10"/>
      <c r="F621" s="10">
        <f>+F622+F623</f>
        <v>754.88515000000007</v>
      </c>
    </row>
    <row r="622" spans="1:7" x14ac:dyDescent="0.25">
      <c r="A622" s="25"/>
      <c r="B622" s="12" t="s">
        <v>9</v>
      </c>
      <c r="C622" s="13">
        <v>1248.34103</v>
      </c>
      <c r="D622" s="13">
        <v>755.11012000000005</v>
      </c>
      <c r="E622" s="13"/>
      <c r="F622" s="13">
        <v>754.88515000000007</v>
      </c>
    </row>
    <row r="623" spans="1:7" x14ac:dyDescent="0.25">
      <c r="A623" s="25"/>
      <c r="B623" s="12" t="s">
        <v>10</v>
      </c>
      <c r="C623" s="13">
        <v>0</v>
      </c>
      <c r="D623" s="13">
        <v>0</v>
      </c>
      <c r="E623" s="13"/>
      <c r="F623" s="13">
        <v>0</v>
      </c>
    </row>
    <row r="624" spans="1:7" ht="25.5" x14ac:dyDescent="0.25">
      <c r="A624" s="26"/>
      <c r="B624" s="9" t="s">
        <v>209</v>
      </c>
      <c r="C624" s="10">
        <f>+C625+C626</f>
        <v>9888.6278199999997</v>
      </c>
      <c r="D624" s="10">
        <f>+D625+D626</f>
        <v>6729.3156600000002</v>
      </c>
      <c r="E624" s="10"/>
      <c r="F624" s="10">
        <f>+F625+F626</f>
        <v>5380.4589500000002</v>
      </c>
    </row>
    <row r="625" spans="1:6" x14ac:dyDescent="0.25">
      <c r="A625" s="25"/>
      <c r="B625" s="12" t="s">
        <v>9</v>
      </c>
      <c r="C625" s="13">
        <v>9888.6278199999997</v>
      </c>
      <c r="D625" s="13">
        <v>6729.3156600000002</v>
      </c>
      <c r="E625" s="13"/>
      <c r="F625" s="13">
        <v>5380.4589500000002</v>
      </c>
    </row>
    <row r="626" spans="1:6" x14ac:dyDescent="0.25">
      <c r="A626" s="25"/>
      <c r="B626" s="12" t="s">
        <v>10</v>
      </c>
      <c r="C626" s="13">
        <v>0</v>
      </c>
      <c r="D626" s="13">
        <v>0</v>
      </c>
      <c r="E626" s="13"/>
      <c r="F626" s="13">
        <v>0</v>
      </c>
    </row>
    <row r="627" spans="1:6" x14ac:dyDescent="0.25">
      <c r="A627" s="26"/>
      <c r="B627" s="9" t="s">
        <v>210</v>
      </c>
      <c r="C627" s="10">
        <f>+C628+C629</f>
        <v>154445.73550000001</v>
      </c>
      <c r="D627" s="10">
        <f>+D628+D629</f>
        <v>70564.968469999993</v>
      </c>
      <c r="E627" s="10"/>
      <c r="F627" s="10">
        <f>+F628+F629</f>
        <v>41875.017540000008</v>
      </c>
    </row>
    <row r="628" spans="1:6" x14ac:dyDescent="0.25">
      <c r="A628" s="25"/>
      <c r="B628" s="12" t="s">
        <v>9</v>
      </c>
      <c r="C628" s="13">
        <v>154445.73550000001</v>
      </c>
      <c r="D628" s="13">
        <v>70564.968469999993</v>
      </c>
      <c r="E628" s="13"/>
      <c r="F628" s="13">
        <v>41875.017540000008</v>
      </c>
    </row>
    <row r="629" spans="1:6" x14ac:dyDescent="0.25">
      <c r="A629" s="25"/>
      <c r="B629" s="12" t="s">
        <v>10</v>
      </c>
      <c r="C629" s="13">
        <v>0</v>
      </c>
      <c r="D629" s="13">
        <v>0</v>
      </c>
      <c r="E629" s="13"/>
      <c r="F629" s="13">
        <v>0</v>
      </c>
    </row>
    <row r="630" spans="1:6" x14ac:dyDescent="0.25">
      <c r="A630" s="26"/>
      <c r="B630" s="9" t="s">
        <v>211</v>
      </c>
      <c r="C630" s="10">
        <f>+C631+C632</f>
        <v>318.52</v>
      </c>
      <c r="D630" s="10">
        <f>+D631+D632</f>
        <v>220.779</v>
      </c>
      <c r="E630" s="10"/>
      <c r="F630" s="10">
        <f>+F631+F632</f>
        <v>220.779</v>
      </c>
    </row>
    <row r="631" spans="1:6" x14ac:dyDescent="0.25">
      <c r="A631" s="25"/>
      <c r="B631" s="12" t="s">
        <v>9</v>
      </c>
      <c r="C631" s="13">
        <v>318.52</v>
      </c>
      <c r="D631" s="13">
        <v>220.779</v>
      </c>
      <c r="E631" s="13"/>
      <c r="F631" s="13">
        <v>220.779</v>
      </c>
    </row>
    <row r="632" spans="1:6" x14ac:dyDescent="0.25">
      <c r="A632" s="25"/>
      <c r="B632" s="12" t="s">
        <v>10</v>
      </c>
      <c r="C632" s="13">
        <v>0</v>
      </c>
      <c r="D632" s="13">
        <v>0</v>
      </c>
      <c r="E632" s="13"/>
      <c r="F632" s="13">
        <v>0</v>
      </c>
    </row>
    <row r="633" spans="1:6" x14ac:dyDescent="0.25">
      <c r="A633" s="26"/>
      <c r="B633" s="9" t="s">
        <v>212</v>
      </c>
      <c r="C633" s="10">
        <f>+C634+C635</f>
        <v>9185.0768599999992</v>
      </c>
      <c r="D633" s="10">
        <f>+D634+D635</f>
        <v>4546.5248099999999</v>
      </c>
      <c r="E633" s="10"/>
      <c r="F633" s="10">
        <f>+F634+F635</f>
        <v>4191.8700199999994</v>
      </c>
    </row>
    <row r="634" spans="1:6" x14ac:dyDescent="0.25">
      <c r="A634" s="25"/>
      <c r="B634" s="12" t="s">
        <v>9</v>
      </c>
      <c r="C634" s="13">
        <v>9185.0768599999992</v>
      </c>
      <c r="D634" s="13">
        <v>4546.5248099999999</v>
      </c>
      <c r="E634" s="13"/>
      <c r="F634" s="13">
        <v>4191.8700199999994</v>
      </c>
    </row>
    <row r="635" spans="1:6" x14ac:dyDescent="0.25">
      <c r="A635" s="25"/>
      <c r="B635" s="12" t="s">
        <v>10</v>
      </c>
      <c r="C635" s="13">
        <v>0</v>
      </c>
      <c r="D635" s="13">
        <v>0</v>
      </c>
      <c r="E635" s="13"/>
      <c r="F635" s="13">
        <v>0</v>
      </c>
    </row>
    <row r="636" spans="1:6" x14ac:dyDescent="0.25">
      <c r="A636" s="26"/>
      <c r="B636" s="9" t="s">
        <v>213</v>
      </c>
      <c r="C636" s="10">
        <f>+C637+C638</f>
        <v>31677.397690000002</v>
      </c>
      <c r="D636" s="10">
        <f>+D637+D638</f>
        <v>12772.77982</v>
      </c>
      <c r="E636" s="10"/>
      <c r="F636" s="10">
        <f>+F637+F638</f>
        <v>12772.77982</v>
      </c>
    </row>
    <row r="637" spans="1:6" x14ac:dyDescent="0.25">
      <c r="A637" s="25"/>
      <c r="B637" s="12" t="s">
        <v>9</v>
      </c>
      <c r="C637" s="13">
        <v>31677.397690000002</v>
      </c>
      <c r="D637" s="13">
        <v>12772.77982</v>
      </c>
      <c r="E637" s="13"/>
      <c r="F637" s="13">
        <v>12772.77982</v>
      </c>
    </row>
    <row r="638" spans="1:6" x14ac:dyDescent="0.25">
      <c r="A638" s="25"/>
      <c r="B638" s="12" t="s">
        <v>10</v>
      </c>
      <c r="C638" s="13">
        <v>0</v>
      </c>
      <c r="D638" s="13">
        <v>0</v>
      </c>
      <c r="E638" s="13"/>
      <c r="F638" s="13">
        <v>0</v>
      </c>
    </row>
    <row r="639" spans="1:6" x14ac:dyDescent="0.25">
      <c r="A639" s="26"/>
      <c r="B639" s="9" t="s">
        <v>214</v>
      </c>
      <c r="C639" s="10">
        <f>+C640+C641</f>
        <v>56.646000000000001</v>
      </c>
      <c r="D639" s="10">
        <f>+D640+D641</f>
        <v>22.658333333333331</v>
      </c>
      <c r="E639" s="10"/>
      <c r="F639" s="10">
        <f>+F640+F641</f>
        <v>22.658333333333331</v>
      </c>
    </row>
    <row r="640" spans="1:6" x14ac:dyDescent="0.25">
      <c r="A640" s="25"/>
      <c r="B640" s="12" t="s">
        <v>9</v>
      </c>
      <c r="C640" s="13">
        <v>56.646000000000001</v>
      </c>
      <c r="D640" s="13">
        <v>22.658333333333331</v>
      </c>
      <c r="E640" s="13"/>
      <c r="F640" s="13">
        <v>22.658333333333331</v>
      </c>
    </row>
    <row r="641" spans="1:6" x14ac:dyDescent="0.25">
      <c r="A641" s="25"/>
      <c r="B641" s="12" t="s">
        <v>10</v>
      </c>
      <c r="C641" s="13">
        <v>0</v>
      </c>
      <c r="D641" s="13">
        <v>0</v>
      </c>
      <c r="E641" s="13"/>
      <c r="F641" s="13">
        <v>0</v>
      </c>
    </row>
    <row r="642" spans="1:6" ht="25.5" x14ac:dyDescent="0.25">
      <c r="A642" s="26"/>
      <c r="B642" s="9" t="s">
        <v>215</v>
      </c>
      <c r="C642" s="10">
        <f>+C643+C644</f>
        <v>1127.5867000000001</v>
      </c>
      <c r="D642" s="10">
        <f>+D643+D644</f>
        <v>1062.6676499999999</v>
      </c>
      <c r="E642" s="10"/>
      <c r="F642" s="10">
        <f>+F643+F644</f>
        <v>1041.4678199999998</v>
      </c>
    </row>
    <row r="643" spans="1:6" x14ac:dyDescent="0.25">
      <c r="A643" s="25"/>
      <c r="B643" s="12" t="s">
        <v>9</v>
      </c>
      <c r="C643" s="13">
        <v>1127.5867000000001</v>
      </c>
      <c r="D643" s="13">
        <v>1062.6676499999999</v>
      </c>
      <c r="E643" s="13"/>
      <c r="F643" s="13">
        <v>1041.4678199999998</v>
      </c>
    </row>
    <row r="644" spans="1:6" x14ac:dyDescent="0.25">
      <c r="A644" s="25"/>
      <c r="B644" s="12" t="s">
        <v>10</v>
      </c>
      <c r="C644" s="13">
        <v>0</v>
      </c>
      <c r="D644" s="13">
        <v>0</v>
      </c>
      <c r="E644" s="13"/>
      <c r="F644" s="13">
        <v>0</v>
      </c>
    </row>
    <row r="645" spans="1:6" ht="25.5" x14ac:dyDescent="0.25">
      <c r="A645" s="26"/>
      <c r="B645" s="9" t="s">
        <v>216</v>
      </c>
      <c r="C645" s="10">
        <f>+C646+C647</f>
        <v>466.06036999999998</v>
      </c>
      <c r="D645" s="10">
        <f>+D646+D647</f>
        <v>264.10422999999997</v>
      </c>
      <c r="E645" s="10"/>
      <c r="F645" s="10">
        <f>+F646+F647</f>
        <v>136.36739</v>
      </c>
    </row>
    <row r="646" spans="1:6" x14ac:dyDescent="0.25">
      <c r="A646" s="25"/>
      <c r="B646" s="12" t="s">
        <v>9</v>
      </c>
      <c r="C646" s="13">
        <v>466.06036999999998</v>
      </c>
      <c r="D646" s="13">
        <v>264.10422999999997</v>
      </c>
      <c r="E646" s="13"/>
      <c r="F646" s="13">
        <v>136.36739</v>
      </c>
    </row>
    <row r="647" spans="1:6" x14ac:dyDescent="0.25">
      <c r="A647" s="25"/>
      <c r="B647" s="12" t="s">
        <v>10</v>
      </c>
      <c r="C647" s="13">
        <v>0</v>
      </c>
      <c r="D647" s="13">
        <v>0</v>
      </c>
      <c r="E647" s="13"/>
      <c r="F647" s="13">
        <v>0</v>
      </c>
    </row>
    <row r="648" spans="1:6" x14ac:dyDescent="0.25">
      <c r="A648" s="26"/>
      <c r="B648" s="9" t="s">
        <v>217</v>
      </c>
      <c r="C648" s="10">
        <f>+C649+C650</f>
        <v>5433.8703105263157</v>
      </c>
      <c r="D648" s="10">
        <f>+D649+D650</f>
        <v>3051.4470373684208</v>
      </c>
      <c r="E648" s="10"/>
      <c r="F648" s="10">
        <f>+F649+F650</f>
        <v>3051.4470373684208</v>
      </c>
    </row>
    <row r="649" spans="1:6" x14ac:dyDescent="0.25">
      <c r="A649" s="25"/>
      <c r="B649" s="12" t="s">
        <v>9</v>
      </c>
      <c r="C649" s="13">
        <v>5433.8703105263157</v>
      </c>
      <c r="D649" s="13">
        <v>3051.4470373684208</v>
      </c>
      <c r="E649" s="13"/>
      <c r="F649" s="13">
        <v>3051.4470373684208</v>
      </c>
    </row>
    <row r="650" spans="1:6" x14ac:dyDescent="0.25">
      <c r="A650" s="25"/>
      <c r="B650" s="12" t="s">
        <v>10</v>
      </c>
      <c r="C650" s="13">
        <v>0</v>
      </c>
      <c r="D650" s="13">
        <v>0</v>
      </c>
      <c r="E650" s="13"/>
      <c r="F650" s="13">
        <v>0</v>
      </c>
    </row>
    <row r="651" spans="1:6" ht="25.5" x14ac:dyDescent="0.25">
      <c r="A651" s="26"/>
      <c r="B651" s="9" t="s">
        <v>218</v>
      </c>
      <c r="C651" s="10">
        <f>+C652+C653</f>
        <v>8364.6946463999993</v>
      </c>
      <c r="D651" s="10">
        <f>+D652+D653</f>
        <v>7146.9360020000004</v>
      </c>
      <c r="E651" s="10"/>
      <c r="F651" s="10">
        <f>+F652+F653</f>
        <v>4570.9415299999991</v>
      </c>
    </row>
    <row r="652" spans="1:6" x14ac:dyDescent="0.25">
      <c r="A652" s="25"/>
      <c r="B652" s="12" t="s">
        <v>9</v>
      </c>
      <c r="C652" s="13">
        <v>8364.6946463999993</v>
      </c>
      <c r="D652" s="13">
        <v>7146.9360020000004</v>
      </c>
      <c r="E652" s="13"/>
      <c r="F652" s="13">
        <v>4570.9415299999991</v>
      </c>
    </row>
    <row r="653" spans="1:6" x14ac:dyDescent="0.25">
      <c r="A653" s="25"/>
      <c r="B653" s="12" t="s">
        <v>10</v>
      </c>
      <c r="C653" s="13">
        <v>0</v>
      </c>
      <c r="D653" s="13">
        <v>0</v>
      </c>
      <c r="E653" s="13"/>
      <c r="F653" s="13">
        <v>0</v>
      </c>
    </row>
    <row r="654" spans="1:6" ht="25.5" x14ac:dyDescent="0.25">
      <c r="A654" s="26"/>
      <c r="B654" s="9" t="s">
        <v>219</v>
      </c>
      <c r="C654" s="10">
        <f>+C655+C656</f>
        <v>180.91128</v>
      </c>
      <c r="D654" s="10">
        <f>+D655+D656</f>
        <v>126.63789</v>
      </c>
      <c r="E654" s="10"/>
      <c r="F654" s="10">
        <f>+F655+F656</f>
        <v>126.63789</v>
      </c>
    </row>
    <row r="655" spans="1:6" x14ac:dyDescent="0.25">
      <c r="A655" s="25"/>
      <c r="B655" s="12" t="s">
        <v>9</v>
      </c>
      <c r="C655" s="13">
        <v>180.91128</v>
      </c>
      <c r="D655" s="13">
        <v>126.63789</v>
      </c>
      <c r="E655" s="13"/>
      <c r="F655" s="13">
        <v>126.63789</v>
      </c>
    </row>
    <row r="656" spans="1:6" x14ac:dyDescent="0.25">
      <c r="A656" s="25"/>
      <c r="B656" s="12" t="s">
        <v>10</v>
      </c>
      <c r="C656" s="13">
        <v>0</v>
      </c>
      <c r="D656" s="13">
        <v>0</v>
      </c>
      <c r="E656" s="13"/>
      <c r="F656" s="13">
        <v>0</v>
      </c>
    </row>
    <row r="657" spans="1:7" x14ac:dyDescent="0.25">
      <c r="A657" s="26"/>
      <c r="B657" s="9" t="s">
        <v>220</v>
      </c>
      <c r="C657" s="10">
        <f>+C658+C659</f>
        <v>20838.708039999998</v>
      </c>
      <c r="D657" s="10">
        <f>+D658+D659</f>
        <v>10894.547550000001</v>
      </c>
      <c r="E657" s="10"/>
      <c r="F657" s="10">
        <f>+F658+F659</f>
        <v>7951.9496499999996</v>
      </c>
    </row>
    <row r="658" spans="1:7" x14ac:dyDescent="0.25">
      <c r="A658" s="25"/>
      <c r="B658" s="12" t="s">
        <v>9</v>
      </c>
      <c r="C658" s="13">
        <v>20838.708039999998</v>
      </c>
      <c r="D658" s="13">
        <v>10894.547550000001</v>
      </c>
      <c r="E658" s="13"/>
      <c r="F658" s="13">
        <v>7951.9496499999996</v>
      </c>
    </row>
    <row r="659" spans="1:7" x14ac:dyDescent="0.25">
      <c r="A659" s="25"/>
      <c r="B659" s="12" t="s">
        <v>10</v>
      </c>
      <c r="C659" s="13">
        <v>0</v>
      </c>
      <c r="D659" s="13">
        <v>0</v>
      </c>
      <c r="E659" s="13"/>
      <c r="F659" s="13">
        <v>0</v>
      </c>
    </row>
    <row r="660" spans="1:7" x14ac:dyDescent="0.25">
      <c r="A660" s="26"/>
      <c r="B660" s="9" t="s">
        <v>221</v>
      </c>
      <c r="C660" s="10">
        <f>+C661+C662</f>
        <v>10169.244000000001</v>
      </c>
      <c r="D660" s="10">
        <f>+D661+D662</f>
        <v>5436.8592500000013</v>
      </c>
      <c r="E660" s="10"/>
      <c r="F660" s="10">
        <f>+F661+F662</f>
        <v>4412.7841599999992</v>
      </c>
    </row>
    <row r="661" spans="1:7" x14ac:dyDescent="0.25">
      <c r="A661" s="25"/>
      <c r="B661" s="12" t="s">
        <v>9</v>
      </c>
      <c r="C661" s="13">
        <v>10169.244000000001</v>
      </c>
      <c r="D661" s="13">
        <v>5436.8592500000013</v>
      </c>
      <c r="E661" s="13"/>
      <c r="F661" s="13">
        <v>4412.7841599999992</v>
      </c>
    </row>
    <row r="662" spans="1:7" x14ac:dyDescent="0.25">
      <c r="A662" s="25"/>
      <c r="B662" s="12" t="s">
        <v>10</v>
      </c>
      <c r="C662" s="13">
        <v>0</v>
      </c>
      <c r="D662" s="13">
        <v>0</v>
      </c>
      <c r="E662" s="13"/>
      <c r="F662" s="13">
        <v>0</v>
      </c>
    </row>
    <row r="663" spans="1:7" x14ac:dyDescent="0.25">
      <c r="A663" s="26"/>
      <c r="B663" s="9" t="s">
        <v>222</v>
      </c>
      <c r="C663" s="10">
        <f>+C664+C665</f>
        <v>11208.603569999999</v>
      </c>
      <c r="D663" s="10">
        <f>+D664+D665</f>
        <v>7040.2619999999988</v>
      </c>
      <c r="E663" s="10"/>
      <c r="F663" s="10">
        <f>+F664+F665</f>
        <v>6510.8651200000004</v>
      </c>
    </row>
    <row r="664" spans="1:7" x14ac:dyDescent="0.25">
      <c r="A664" s="25"/>
      <c r="B664" s="12" t="s">
        <v>9</v>
      </c>
      <c r="C664" s="13">
        <v>11208.603569999999</v>
      </c>
      <c r="D664" s="13">
        <v>7040.2619999999988</v>
      </c>
      <c r="E664" s="13"/>
      <c r="F664" s="13">
        <v>6510.8651200000004</v>
      </c>
    </row>
    <row r="665" spans="1:7" x14ac:dyDescent="0.25">
      <c r="A665" s="25"/>
      <c r="B665" s="12" t="s">
        <v>10</v>
      </c>
      <c r="C665" s="13">
        <v>0</v>
      </c>
      <c r="D665" s="13">
        <v>0</v>
      </c>
      <c r="E665" s="13"/>
      <c r="F665" s="13">
        <v>0</v>
      </c>
    </row>
    <row r="666" spans="1:7" x14ac:dyDescent="0.25">
      <c r="A666" s="27"/>
      <c r="B666" s="15" t="s">
        <v>223</v>
      </c>
      <c r="C666" s="16">
        <f>+C667+C668</f>
        <v>1879.665</v>
      </c>
      <c r="D666" s="16">
        <f>+D667+D668</f>
        <v>727</v>
      </c>
      <c r="E666" s="16"/>
      <c r="F666" s="16">
        <f>+F667+F668</f>
        <v>580.11651000000006</v>
      </c>
    </row>
    <row r="667" spans="1:7" x14ac:dyDescent="0.25">
      <c r="A667" s="25"/>
      <c r="B667" s="12" t="s">
        <v>9</v>
      </c>
      <c r="C667" s="13">
        <v>1879.665</v>
      </c>
      <c r="D667" s="13">
        <v>727</v>
      </c>
      <c r="E667" s="13"/>
      <c r="F667" s="13">
        <v>580.11651000000006</v>
      </c>
      <c r="G667" s="45"/>
    </row>
    <row r="668" spans="1:7" x14ac:dyDescent="0.25">
      <c r="A668" s="25"/>
      <c r="B668" s="12" t="s">
        <v>10</v>
      </c>
      <c r="C668" s="13">
        <v>0</v>
      </c>
      <c r="D668" s="13">
        <v>0</v>
      </c>
      <c r="E668" s="13"/>
      <c r="F668" s="13">
        <v>0</v>
      </c>
    </row>
    <row r="669" spans="1:7" x14ac:dyDescent="0.25">
      <c r="A669" s="26"/>
      <c r="B669" s="9" t="s">
        <v>224</v>
      </c>
      <c r="C669" s="10">
        <f>+C670+C671</f>
        <v>42478.181033487308</v>
      </c>
      <c r="D669" s="10">
        <f>+D670+D671</f>
        <v>24025.884381929634</v>
      </c>
      <c r="E669" s="10"/>
      <c r="F669" s="10">
        <f>+F670+F671</f>
        <v>23275.8308</v>
      </c>
    </row>
    <row r="670" spans="1:7" x14ac:dyDescent="0.25">
      <c r="A670" s="25"/>
      <c r="B670" s="12" t="s">
        <v>9</v>
      </c>
      <c r="C670" s="13">
        <v>42478.181033487308</v>
      </c>
      <c r="D670" s="13">
        <v>24025.884381929634</v>
      </c>
      <c r="E670" s="13"/>
      <c r="F670" s="13">
        <v>23275.8308</v>
      </c>
      <c r="G670" s="45"/>
    </row>
    <row r="671" spans="1:7" x14ac:dyDescent="0.25">
      <c r="A671" s="25"/>
      <c r="B671" s="12" t="s">
        <v>10</v>
      </c>
      <c r="C671" s="13">
        <v>0</v>
      </c>
      <c r="D671" s="13">
        <v>0</v>
      </c>
      <c r="E671" s="13"/>
      <c r="F671" s="13">
        <v>0</v>
      </c>
    </row>
    <row r="672" spans="1:7" ht="25.5" x14ac:dyDescent="0.25">
      <c r="A672" s="26"/>
      <c r="B672" s="9" t="s">
        <v>225</v>
      </c>
      <c r="C672" s="10">
        <f>+C673+C674</f>
        <v>36579.95508</v>
      </c>
      <c r="D672" s="10">
        <f>+D673+D674</f>
        <v>22361.528399999999</v>
      </c>
      <c r="E672" s="10"/>
      <c r="F672" s="10">
        <f>+F673+F674</f>
        <v>12019.75642</v>
      </c>
    </row>
    <row r="673" spans="1:6" x14ac:dyDescent="0.25">
      <c r="A673" s="25"/>
      <c r="B673" s="12" t="s">
        <v>9</v>
      </c>
      <c r="C673" s="13">
        <v>24913.745199999998</v>
      </c>
      <c r="D673" s="13">
        <v>13035.096</v>
      </c>
      <c r="E673" s="13"/>
      <c r="F673" s="13">
        <v>2733.5241799999999</v>
      </c>
    </row>
    <row r="674" spans="1:6" x14ac:dyDescent="0.25">
      <c r="A674" s="25"/>
      <c r="B674" s="12" t="s">
        <v>10</v>
      </c>
      <c r="C674" s="13">
        <v>11666.20988</v>
      </c>
      <c r="D674" s="13">
        <v>9326.4323999999997</v>
      </c>
      <c r="E674" s="13"/>
      <c r="F674" s="13">
        <v>9286.2322399999994</v>
      </c>
    </row>
    <row r="675" spans="1:6" x14ac:dyDescent="0.25">
      <c r="A675" s="26"/>
      <c r="B675" s="9" t="s">
        <v>226</v>
      </c>
      <c r="C675" s="10">
        <f>+C676+C677</f>
        <v>221.49226000000002</v>
      </c>
      <c r="D675" s="10">
        <f>+D676+D677</f>
        <v>193.80573000000001</v>
      </c>
      <c r="E675" s="10"/>
      <c r="F675" s="10">
        <f>+F676+F677</f>
        <v>110.74613000000001</v>
      </c>
    </row>
    <row r="676" spans="1:6" x14ac:dyDescent="0.25">
      <c r="A676" s="25"/>
      <c r="B676" s="12" t="s">
        <v>9</v>
      </c>
      <c r="C676" s="13">
        <v>221.49226000000002</v>
      </c>
      <c r="D676" s="13">
        <v>193.80573000000001</v>
      </c>
      <c r="E676" s="13"/>
      <c r="F676" s="13">
        <v>110.74613000000001</v>
      </c>
    </row>
    <row r="677" spans="1:6" x14ac:dyDescent="0.25">
      <c r="A677" s="25"/>
      <c r="B677" s="12" t="s">
        <v>10</v>
      </c>
      <c r="C677" s="13">
        <v>0</v>
      </c>
      <c r="D677" s="13">
        <v>0</v>
      </c>
      <c r="E677" s="13"/>
      <c r="F677" s="13">
        <v>0</v>
      </c>
    </row>
    <row r="678" spans="1:6" x14ac:dyDescent="0.25">
      <c r="A678" s="26"/>
      <c r="B678" s="9" t="s">
        <v>227</v>
      </c>
      <c r="C678" s="10">
        <f>+C679+C680</f>
        <v>3117.8665499999997</v>
      </c>
      <c r="D678" s="10">
        <f>+D679+D680</f>
        <v>1652.2591200000002</v>
      </c>
      <c r="E678" s="10"/>
      <c r="F678" s="10">
        <f>+F679+F680</f>
        <v>1536.1199199999999</v>
      </c>
    </row>
    <row r="679" spans="1:6" x14ac:dyDescent="0.25">
      <c r="A679" s="25"/>
      <c r="B679" s="12" t="s">
        <v>9</v>
      </c>
      <c r="C679" s="13">
        <v>3117.8665499999997</v>
      </c>
      <c r="D679" s="13">
        <v>1652.2591200000002</v>
      </c>
      <c r="E679" s="13"/>
      <c r="F679" s="13">
        <v>1536.1199199999999</v>
      </c>
    </row>
    <row r="680" spans="1:6" x14ac:dyDescent="0.25">
      <c r="A680" s="25"/>
      <c r="B680" s="12" t="s">
        <v>10</v>
      </c>
      <c r="C680" s="13">
        <v>0</v>
      </c>
      <c r="D680" s="13">
        <v>0</v>
      </c>
      <c r="E680" s="13"/>
      <c r="F680" s="13">
        <v>0</v>
      </c>
    </row>
    <row r="681" spans="1:6" x14ac:dyDescent="0.25">
      <c r="A681" s="26"/>
      <c r="B681" s="9" t="s">
        <v>228</v>
      </c>
      <c r="C681" s="10">
        <f>+C682+C683</f>
        <v>12235.734319999998</v>
      </c>
      <c r="D681" s="10">
        <f>+D682+D683</f>
        <v>5862.8614200000002</v>
      </c>
      <c r="E681" s="10"/>
      <c r="F681" s="10">
        <f>+F682+F683</f>
        <v>5618.0294599999997</v>
      </c>
    </row>
    <row r="682" spans="1:6" x14ac:dyDescent="0.25">
      <c r="A682" s="25"/>
      <c r="B682" s="12" t="s">
        <v>9</v>
      </c>
      <c r="C682" s="13">
        <v>12235.734319999998</v>
      </c>
      <c r="D682" s="13">
        <v>5862.8614200000002</v>
      </c>
      <c r="E682" s="13"/>
      <c r="F682" s="13">
        <v>5618.0294599999997</v>
      </c>
    </row>
    <row r="683" spans="1:6" x14ac:dyDescent="0.25">
      <c r="A683" s="25"/>
      <c r="B683" s="12" t="s">
        <v>10</v>
      </c>
      <c r="C683" s="13">
        <v>0</v>
      </c>
      <c r="D683" s="13">
        <v>0</v>
      </c>
      <c r="E683" s="13"/>
      <c r="F683" s="13">
        <v>0</v>
      </c>
    </row>
    <row r="684" spans="1:6" x14ac:dyDescent="0.25">
      <c r="A684" s="26"/>
      <c r="B684" s="9" t="s">
        <v>229</v>
      </c>
      <c r="C684" s="10">
        <f>+C685+C686</f>
        <v>1702.1828800000001</v>
      </c>
      <c r="D684" s="10">
        <f>+D685+D686</f>
        <v>1702.1828800000001</v>
      </c>
      <c r="E684" s="10"/>
      <c r="F684" s="10">
        <f>+F685+F686</f>
        <v>772.44488999999999</v>
      </c>
    </row>
    <row r="685" spans="1:6" x14ac:dyDescent="0.25">
      <c r="A685" s="25"/>
      <c r="B685" s="12" t="s">
        <v>9</v>
      </c>
      <c r="C685" s="13">
        <v>1702.1828800000001</v>
      </c>
      <c r="D685" s="13">
        <v>1702.1828800000001</v>
      </c>
      <c r="E685" s="13"/>
      <c r="F685" s="13">
        <v>772.44488999999999</v>
      </c>
    </row>
    <row r="686" spans="1:6" x14ac:dyDescent="0.25">
      <c r="A686" s="25"/>
      <c r="B686" s="12" t="s">
        <v>10</v>
      </c>
      <c r="C686" s="13">
        <v>0</v>
      </c>
      <c r="D686" s="13">
        <v>0</v>
      </c>
      <c r="E686" s="13"/>
      <c r="F686" s="13">
        <v>0</v>
      </c>
    </row>
    <row r="687" spans="1:6" x14ac:dyDescent="0.25">
      <c r="A687" s="26"/>
      <c r="B687" s="9" t="s">
        <v>230</v>
      </c>
      <c r="C687" s="10">
        <f>+C688+C689</f>
        <v>4322.5411199999999</v>
      </c>
      <c r="D687" s="10">
        <f>+D688+D689</f>
        <v>2161.2705599999999</v>
      </c>
      <c r="E687" s="10"/>
      <c r="F687" s="10">
        <f>+F688+F689</f>
        <v>2161.2705599999999</v>
      </c>
    </row>
    <row r="688" spans="1:6" x14ac:dyDescent="0.25">
      <c r="A688" s="25"/>
      <c r="B688" s="12" t="s">
        <v>9</v>
      </c>
      <c r="C688" s="13">
        <v>4322.5411199999999</v>
      </c>
      <c r="D688" s="13">
        <v>2161.2705599999999</v>
      </c>
      <c r="E688" s="13"/>
      <c r="F688" s="13">
        <v>2161.2705599999999</v>
      </c>
    </row>
    <row r="689" spans="1:6" x14ac:dyDescent="0.25">
      <c r="A689" s="25"/>
      <c r="B689" s="12" t="s">
        <v>10</v>
      </c>
      <c r="C689" s="13">
        <v>0</v>
      </c>
      <c r="D689" s="13">
        <v>0</v>
      </c>
      <c r="E689" s="13"/>
      <c r="F689" s="13">
        <v>0</v>
      </c>
    </row>
    <row r="690" spans="1:6" ht="25.5" x14ac:dyDescent="0.25">
      <c r="A690" s="26"/>
      <c r="B690" s="9" t="s">
        <v>231</v>
      </c>
      <c r="C690" s="10">
        <f>+C691+C692</f>
        <v>279759.65173695725</v>
      </c>
      <c r="D690" s="10">
        <f>+D691+D692</f>
        <v>155442.59347982108</v>
      </c>
      <c r="E690" s="10"/>
      <c r="F690" s="10">
        <f>+F691+F692</f>
        <v>129311.41628999999</v>
      </c>
    </row>
    <row r="691" spans="1:6" x14ac:dyDescent="0.25">
      <c r="A691" s="25"/>
      <c r="B691" s="12" t="s">
        <v>9</v>
      </c>
      <c r="C691" s="13">
        <v>279759.65173695725</v>
      </c>
      <c r="D691" s="13">
        <v>155442.59347982108</v>
      </c>
      <c r="E691" s="13"/>
      <c r="F691" s="13">
        <v>129311.41628999999</v>
      </c>
    </row>
    <row r="692" spans="1:6" x14ac:dyDescent="0.25">
      <c r="A692" s="25"/>
      <c r="B692" s="12" t="s">
        <v>10</v>
      </c>
      <c r="C692" s="13">
        <v>0</v>
      </c>
      <c r="D692" s="13">
        <v>0</v>
      </c>
      <c r="E692" s="13"/>
      <c r="F692" s="13">
        <v>0</v>
      </c>
    </row>
    <row r="693" spans="1:6" x14ac:dyDescent="0.25">
      <c r="A693" s="26"/>
      <c r="B693" s="9" t="s">
        <v>232</v>
      </c>
      <c r="C693" s="10">
        <f>+C694+C695</f>
        <v>279.642</v>
      </c>
      <c r="D693" s="10">
        <f>+D694+D695</f>
        <v>195.75</v>
      </c>
      <c r="E693" s="10"/>
      <c r="F693" s="10">
        <f>+F694+F695</f>
        <v>195.75</v>
      </c>
    </row>
    <row r="694" spans="1:6" x14ac:dyDescent="0.25">
      <c r="A694" s="25"/>
      <c r="B694" s="12" t="s">
        <v>9</v>
      </c>
      <c r="C694" s="13">
        <v>279.642</v>
      </c>
      <c r="D694" s="13">
        <v>195.75</v>
      </c>
      <c r="E694" s="13"/>
      <c r="F694" s="13">
        <v>195.75</v>
      </c>
    </row>
    <row r="695" spans="1:6" x14ac:dyDescent="0.25">
      <c r="A695" s="25"/>
      <c r="B695" s="12" t="s">
        <v>10</v>
      </c>
      <c r="C695" s="13">
        <v>0</v>
      </c>
      <c r="D695" s="13">
        <v>0</v>
      </c>
      <c r="E695" s="13"/>
      <c r="F695" s="13">
        <v>0</v>
      </c>
    </row>
    <row r="696" spans="1:6" ht="25.5" x14ac:dyDescent="0.25">
      <c r="A696" s="26"/>
      <c r="B696" s="9" t="s">
        <v>233</v>
      </c>
      <c r="C696" s="10">
        <f>+C697+C698</f>
        <v>3826.7350000000001</v>
      </c>
      <c r="D696" s="10">
        <f>+D697+D698</f>
        <v>2064.8029999999999</v>
      </c>
      <c r="E696" s="10"/>
      <c r="F696" s="10">
        <f>+F697+F698</f>
        <v>1888.61</v>
      </c>
    </row>
    <row r="697" spans="1:6" x14ac:dyDescent="0.25">
      <c r="A697" s="25"/>
      <c r="B697" s="12" t="s">
        <v>9</v>
      </c>
      <c r="C697" s="13">
        <v>3826.7350000000001</v>
      </c>
      <c r="D697" s="13">
        <v>2064.8029999999999</v>
      </c>
      <c r="E697" s="13"/>
      <c r="F697" s="13">
        <v>1888.61</v>
      </c>
    </row>
    <row r="698" spans="1:6" x14ac:dyDescent="0.25">
      <c r="A698" s="25"/>
      <c r="B698" s="12" t="s">
        <v>10</v>
      </c>
      <c r="C698" s="13">
        <v>0</v>
      </c>
      <c r="D698" s="13">
        <v>0</v>
      </c>
      <c r="E698" s="13"/>
      <c r="F698" s="13">
        <v>0</v>
      </c>
    </row>
    <row r="699" spans="1:6" x14ac:dyDescent="0.25">
      <c r="A699" s="28" t="s">
        <v>234</v>
      </c>
      <c r="B699" s="6"/>
      <c r="C699" s="7">
        <f>+C700</f>
        <v>48319.145140000001</v>
      </c>
      <c r="D699" s="7">
        <f t="shared" ref="D699:F699" si="29">+D700</f>
        <v>23150.780999999999</v>
      </c>
      <c r="E699" s="7"/>
      <c r="F699" s="7">
        <f t="shared" si="29"/>
        <v>19908.293000000001</v>
      </c>
    </row>
    <row r="700" spans="1:6" x14ac:dyDescent="0.25">
      <c r="A700" s="26"/>
      <c r="B700" s="9" t="s">
        <v>14</v>
      </c>
      <c r="C700" s="10">
        <f>+C701+C702</f>
        <v>48319.145140000001</v>
      </c>
      <c r="D700" s="10">
        <f>+D701+D702</f>
        <v>23150.780999999999</v>
      </c>
      <c r="E700" s="10"/>
      <c r="F700" s="10">
        <f>+F701+F702</f>
        <v>19908.293000000001</v>
      </c>
    </row>
    <row r="701" spans="1:6" x14ac:dyDescent="0.25">
      <c r="A701" s="25"/>
      <c r="B701" s="12" t="s">
        <v>9</v>
      </c>
      <c r="C701" s="13">
        <v>48319.145140000001</v>
      </c>
      <c r="D701" s="13">
        <v>23150.780999999999</v>
      </c>
      <c r="E701" s="13"/>
      <c r="F701" s="13">
        <v>19908.293000000001</v>
      </c>
    </row>
    <row r="702" spans="1:6" x14ac:dyDescent="0.25">
      <c r="A702" s="25"/>
      <c r="B702" s="12" t="s">
        <v>10</v>
      </c>
      <c r="C702" s="13">
        <v>0</v>
      </c>
      <c r="D702" s="13">
        <v>0</v>
      </c>
      <c r="E702" s="13"/>
      <c r="F702" s="13">
        <v>0</v>
      </c>
    </row>
    <row r="703" spans="1:6" x14ac:dyDescent="0.25">
      <c r="A703" s="28" t="s">
        <v>235</v>
      </c>
      <c r="B703" s="6"/>
      <c r="C703" s="7">
        <f>+C704</f>
        <v>146140.78500999999</v>
      </c>
      <c r="D703" s="7">
        <f t="shared" ref="D703:F703" si="30">+D704</f>
        <v>75059.269400000005</v>
      </c>
      <c r="E703" s="7"/>
      <c r="F703" s="7">
        <f t="shared" si="30"/>
        <v>52739.434000000001</v>
      </c>
    </row>
    <row r="704" spans="1:6" x14ac:dyDescent="0.25">
      <c r="A704" s="26"/>
      <c r="B704" s="9" t="s">
        <v>14</v>
      </c>
      <c r="C704" s="10">
        <f>+C705+C706</f>
        <v>146140.78500999999</v>
      </c>
      <c r="D704" s="10">
        <f>+D705+D706</f>
        <v>75059.269400000005</v>
      </c>
      <c r="E704" s="10"/>
      <c r="F704" s="10">
        <f>+F705+F706</f>
        <v>52739.434000000001</v>
      </c>
    </row>
    <row r="705" spans="1:6" x14ac:dyDescent="0.25">
      <c r="A705" s="25"/>
      <c r="B705" s="12" t="s">
        <v>9</v>
      </c>
      <c r="C705" s="13">
        <v>146140.78500999999</v>
      </c>
      <c r="D705" s="13">
        <v>75059.269400000005</v>
      </c>
      <c r="E705" s="13"/>
      <c r="F705" s="13">
        <v>52739.434000000001</v>
      </c>
    </row>
    <row r="706" spans="1:6" x14ac:dyDescent="0.25">
      <c r="A706" s="25"/>
      <c r="B706" s="12" t="s">
        <v>10</v>
      </c>
      <c r="C706" s="13">
        <v>0</v>
      </c>
      <c r="D706" s="13">
        <v>0</v>
      </c>
      <c r="E706" s="13"/>
      <c r="F706" s="13">
        <v>0</v>
      </c>
    </row>
    <row r="707" spans="1:6" x14ac:dyDescent="0.25">
      <c r="A707" s="28" t="s">
        <v>236</v>
      </c>
      <c r="B707" s="6"/>
      <c r="C707" s="7">
        <f>+C708</f>
        <v>408031.9741468</v>
      </c>
      <c r="D707" s="7">
        <f t="shared" ref="D707:F707" si="31">+D708</f>
        <v>82277.90006</v>
      </c>
      <c r="E707" s="7"/>
      <c r="F707" s="7">
        <f t="shared" si="31"/>
        <v>82277.90006</v>
      </c>
    </row>
    <row r="708" spans="1:6" x14ac:dyDescent="0.25">
      <c r="A708" s="26"/>
      <c r="B708" s="9" t="s">
        <v>14</v>
      </c>
      <c r="C708" s="10">
        <f>+C709+C710</f>
        <v>408031.9741468</v>
      </c>
      <c r="D708" s="10">
        <f>+D709+D710</f>
        <v>82277.90006</v>
      </c>
      <c r="E708" s="10"/>
      <c r="F708" s="10">
        <f>+F709+F710</f>
        <v>82277.90006</v>
      </c>
    </row>
    <row r="709" spans="1:6" x14ac:dyDescent="0.25">
      <c r="A709" s="25"/>
      <c r="B709" s="12" t="s">
        <v>9</v>
      </c>
      <c r="C709" s="13">
        <v>408031.9741468</v>
      </c>
      <c r="D709" s="13">
        <v>82277.90006</v>
      </c>
      <c r="E709" s="13"/>
      <c r="F709" s="13">
        <v>82277.90006</v>
      </c>
    </row>
    <row r="710" spans="1:6" x14ac:dyDescent="0.25">
      <c r="A710" s="25"/>
      <c r="B710" s="12" t="s">
        <v>10</v>
      </c>
      <c r="C710" s="13">
        <v>0</v>
      </c>
      <c r="D710" s="13">
        <v>0</v>
      </c>
      <c r="E710" s="13"/>
      <c r="F710" s="13">
        <v>0</v>
      </c>
    </row>
    <row r="711" spans="1:6" x14ac:dyDescent="0.25">
      <c r="A711" s="28" t="s">
        <v>237</v>
      </c>
      <c r="B711" s="6"/>
      <c r="C711" s="7">
        <f>+C712</f>
        <v>112276.568128554</v>
      </c>
      <c r="D711" s="7">
        <f t="shared" ref="D711:F711" si="32">+D712</f>
        <v>59907.52333700427</v>
      </c>
      <c r="E711" s="7"/>
      <c r="F711" s="7">
        <f t="shared" si="32"/>
        <v>33926.847710000002</v>
      </c>
    </row>
    <row r="712" spans="1:6" x14ac:dyDescent="0.25">
      <c r="A712" s="26"/>
      <c r="B712" s="9" t="s">
        <v>14</v>
      </c>
      <c r="C712" s="10">
        <f>+C713+C714</f>
        <v>112276.568128554</v>
      </c>
      <c r="D712" s="10">
        <f>+D713+D714</f>
        <v>59907.52333700427</v>
      </c>
      <c r="E712" s="10"/>
      <c r="F712" s="10">
        <f>+F713+F714</f>
        <v>33926.847710000002</v>
      </c>
    </row>
    <row r="713" spans="1:6" x14ac:dyDescent="0.25">
      <c r="A713" s="25"/>
      <c r="B713" s="12" t="s">
        <v>9</v>
      </c>
      <c r="C713" s="13">
        <v>64276.568128554005</v>
      </c>
      <c r="D713" s="13">
        <v>34134.891337004272</v>
      </c>
      <c r="E713" s="13"/>
      <c r="F713" s="13">
        <v>13967.296890000001</v>
      </c>
    </row>
    <row r="714" spans="1:6" x14ac:dyDescent="0.25">
      <c r="A714" s="25"/>
      <c r="B714" s="12" t="s">
        <v>10</v>
      </c>
      <c r="C714" s="13">
        <v>48000</v>
      </c>
      <c r="D714" s="13">
        <v>25772.632000000001</v>
      </c>
      <c r="E714" s="13"/>
      <c r="F714" s="13">
        <v>19959.55082</v>
      </c>
    </row>
    <row r="715" spans="1:6" x14ac:dyDescent="0.25">
      <c r="A715" s="28" t="s">
        <v>238</v>
      </c>
      <c r="B715" s="6"/>
      <c r="C715" s="7">
        <f>+C716</f>
        <v>152036845.23999995</v>
      </c>
      <c r="D715" s="7">
        <f t="shared" ref="D715:F715" si="33">+D716</f>
        <v>152036845.23999995</v>
      </c>
      <c r="E715" s="7"/>
      <c r="F715" s="7">
        <f t="shared" si="33"/>
        <v>64325357.569999985</v>
      </c>
    </row>
    <row r="716" spans="1:6" x14ac:dyDescent="0.25">
      <c r="A716" s="27"/>
      <c r="B716" s="15" t="s">
        <v>14</v>
      </c>
      <c r="C716" s="16">
        <f>+C717+C718</f>
        <v>152036845.23999995</v>
      </c>
      <c r="D716" s="16">
        <f>+D717+D718</f>
        <v>152036845.23999995</v>
      </c>
      <c r="E716" s="16"/>
      <c r="F716" s="16">
        <f>+F717+F718</f>
        <v>64325357.569999985</v>
      </c>
    </row>
    <row r="717" spans="1:6" x14ac:dyDescent="0.25">
      <c r="A717" s="25"/>
      <c r="B717" s="12" t="s">
        <v>9</v>
      </c>
      <c r="C717" s="13">
        <v>152036845.23999995</v>
      </c>
      <c r="D717" s="13">
        <v>152036845.23999995</v>
      </c>
      <c r="E717" s="13"/>
      <c r="F717" s="13">
        <v>64325357.569999985</v>
      </c>
    </row>
    <row r="718" spans="1:6" x14ac:dyDescent="0.25">
      <c r="A718" s="25"/>
      <c r="B718" s="12" t="s">
        <v>10</v>
      </c>
      <c r="C718" s="13">
        <v>0</v>
      </c>
      <c r="D718" s="13">
        <v>0</v>
      </c>
      <c r="E718" s="13"/>
      <c r="F718" s="13">
        <v>0</v>
      </c>
    </row>
    <row r="719" spans="1:6" x14ac:dyDescent="0.25">
      <c r="A719" s="28" t="s">
        <v>239</v>
      </c>
      <c r="B719" s="6"/>
      <c r="C719" s="7">
        <f>+C720</f>
        <v>202427781</v>
      </c>
      <c r="D719" s="7">
        <f t="shared" ref="D719:F719" si="34">+D720</f>
        <v>61692072.790000007</v>
      </c>
      <c r="E719" s="7"/>
      <c r="F719" s="7">
        <f t="shared" si="34"/>
        <v>59947761.019999996</v>
      </c>
    </row>
    <row r="720" spans="1:6" x14ac:dyDescent="0.25">
      <c r="A720" s="26"/>
      <c r="B720" s="9" t="s">
        <v>14</v>
      </c>
      <c r="C720" s="10">
        <f>+C721+C722</f>
        <v>202427781</v>
      </c>
      <c r="D720" s="10">
        <f>+D721+D722</f>
        <v>61692072.790000007</v>
      </c>
      <c r="E720" s="10"/>
      <c r="F720" s="10">
        <f>+F721+F722</f>
        <v>59947761.019999996</v>
      </c>
    </row>
    <row r="721" spans="1:6" x14ac:dyDescent="0.25">
      <c r="A721" s="25"/>
      <c r="B721" s="12" t="s">
        <v>9</v>
      </c>
      <c r="C721" s="13">
        <v>202427781</v>
      </c>
      <c r="D721" s="13">
        <v>61692072.790000007</v>
      </c>
      <c r="E721" s="13"/>
      <c r="F721" s="13">
        <v>59947761.019999996</v>
      </c>
    </row>
    <row r="722" spans="1:6" x14ac:dyDescent="0.25">
      <c r="A722" s="25"/>
      <c r="B722" s="12" t="s">
        <v>10</v>
      </c>
      <c r="C722" s="13">
        <v>0</v>
      </c>
      <c r="D722" s="13">
        <v>0</v>
      </c>
      <c r="E722" s="13"/>
      <c r="F722" s="13">
        <v>0</v>
      </c>
    </row>
    <row r="723" spans="1:6" x14ac:dyDescent="0.25">
      <c r="A723" s="28" t="s">
        <v>240</v>
      </c>
      <c r="B723" s="37"/>
      <c r="C723" s="20">
        <f>+C724+C727+C730+C733+C736+C739</f>
        <v>516418.32049000001</v>
      </c>
      <c r="D723" s="20">
        <f t="shared" ref="D723:F723" si="35">+D724+D727+D730+D733+D736+D739</f>
        <v>223824.49413000001</v>
      </c>
      <c r="E723" s="20"/>
      <c r="F723" s="20">
        <f t="shared" si="35"/>
        <v>192780.13539000004</v>
      </c>
    </row>
    <row r="724" spans="1:6" x14ac:dyDescent="0.25">
      <c r="A724" s="26"/>
      <c r="B724" s="9" t="s">
        <v>241</v>
      </c>
      <c r="C724" s="10">
        <f>+C725+C726</f>
        <v>132289.27900000001</v>
      </c>
      <c r="D724" s="10">
        <f>+D725+D726</f>
        <v>51083.35</v>
      </c>
      <c r="E724" s="10"/>
      <c r="F724" s="10">
        <f>+F725+F726</f>
        <v>45498.817999999999</v>
      </c>
    </row>
    <row r="725" spans="1:6" x14ac:dyDescent="0.25">
      <c r="A725" s="25"/>
      <c r="B725" s="12" t="s">
        <v>9</v>
      </c>
      <c r="C725" s="13">
        <v>132289.27900000001</v>
      </c>
      <c r="D725" s="13">
        <v>51083.35</v>
      </c>
      <c r="E725" s="13"/>
      <c r="F725" s="13">
        <v>45498.817999999999</v>
      </c>
    </row>
    <row r="726" spans="1:6" x14ac:dyDescent="0.25">
      <c r="A726" s="25"/>
      <c r="B726" s="12" t="s">
        <v>10</v>
      </c>
      <c r="C726" s="13">
        <v>0</v>
      </c>
      <c r="D726" s="13">
        <v>0</v>
      </c>
      <c r="E726" s="13"/>
      <c r="F726" s="13">
        <v>0</v>
      </c>
    </row>
    <row r="727" spans="1:6" x14ac:dyDescent="0.25">
      <c r="A727" s="26"/>
      <c r="B727" s="9" t="s">
        <v>242</v>
      </c>
      <c r="C727" s="10">
        <f>+C728+C729</f>
        <v>52092.288</v>
      </c>
      <c r="D727" s="10">
        <f>+D728+D729</f>
        <v>23611.448899999999</v>
      </c>
      <c r="E727" s="10"/>
      <c r="F727" s="10">
        <f>+F728+F729</f>
        <v>21615.591179999999</v>
      </c>
    </row>
    <row r="728" spans="1:6" x14ac:dyDescent="0.25">
      <c r="A728" s="25"/>
      <c r="B728" s="12" t="s">
        <v>9</v>
      </c>
      <c r="C728" s="13">
        <v>52092.288</v>
      </c>
      <c r="D728" s="13">
        <v>23611.448899999999</v>
      </c>
      <c r="E728" s="13"/>
      <c r="F728" s="13">
        <v>21615.591179999999</v>
      </c>
    </row>
    <row r="729" spans="1:6" x14ac:dyDescent="0.25">
      <c r="A729" s="25"/>
      <c r="B729" s="12" t="s">
        <v>10</v>
      </c>
      <c r="C729" s="13">
        <v>0</v>
      </c>
      <c r="D729" s="13">
        <v>0</v>
      </c>
      <c r="E729" s="13"/>
      <c r="F729" s="13">
        <v>0</v>
      </c>
    </row>
    <row r="730" spans="1:6" x14ac:dyDescent="0.25">
      <c r="A730" s="26"/>
      <c r="B730" s="9" t="s">
        <v>243</v>
      </c>
      <c r="C730" s="10">
        <f>+C731+C732</f>
        <v>239998.51418</v>
      </c>
      <c r="D730" s="10">
        <f>+D731+D732</f>
        <v>120896.3732</v>
      </c>
      <c r="E730" s="10"/>
      <c r="F730" s="10">
        <f>+F731+F732</f>
        <v>97795.421180000005</v>
      </c>
    </row>
    <row r="731" spans="1:6" x14ac:dyDescent="0.25">
      <c r="A731" s="25"/>
      <c r="B731" s="12" t="s">
        <v>9</v>
      </c>
      <c r="C731" s="13">
        <v>239998.51418</v>
      </c>
      <c r="D731" s="13">
        <v>120896.3732</v>
      </c>
      <c r="E731" s="13"/>
      <c r="F731" s="13">
        <v>97795.421180000005</v>
      </c>
    </row>
    <row r="732" spans="1:6" x14ac:dyDescent="0.25">
      <c r="A732" s="25"/>
      <c r="B732" s="12" t="s">
        <v>10</v>
      </c>
      <c r="C732" s="13">
        <v>0</v>
      </c>
      <c r="D732" s="13">
        <v>0</v>
      </c>
      <c r="E732" s="13"/>
      <c r="F732" s="13">
        <v>0</v>
      </c>
    </row>
    <row r="733" spans="1:6" x14ac:dyDescent="0.25">
      <c r="A733" s="26"/>
      <c r="B733" s="9" t="s">
        <v>244</v>
      </c>
      <c r="C733" s="10">
        <f>+C734+C735</f>
        <v>47639.485309999996</v>
      </c>
      <c r="D733" s="10">
        <f>+D734+D735</f>
        <v>12245.105030000001</v>
      </c>
      <c r="E733" s="10"/>
      <c r="F733" s="10">
        <f>+F734+F735</f>
        <v>12245.105030000001</v>
      </c>
    </row>
    <row r="734" spans="1:6" x14ac:dyDescent="0.25">
      <c r="A734" s="25"/>
      <c r="B734" s="12" t="s">
        <v>9</v>
      </c>
      <c r="C734" s="13">
        <v>47639.485309999996</v>
      </c>
      <c r="D734" s="13">
        <v>12245.105030000001</v>
      </c>
      <c r="E734" s="13"/>
      <c r="F734" s="13">
        <v>12245.105030000001</v>
      </c>
    </row>
    <row r="735" spans="1:6" x14ac:dyDescent="0.25">
      <c r="A735" s="25"/>
      <c r="B735" s="12" t="s">
        <v>10</v>
      </c>
      <c r="C735" s="13">
        <v>0</v>
      </c>
      <c r="D735" s="13">
        <v>0</v>
      </c>
      <c r="E735" s="13"/>
      <c r="F735" s="13">
        <v>0</v>
      </c>
    </row>
    <row r="736" spans="1:6" x14ac:dyDescent="0.25">
      <c r="A736" s="26"/>
      <c r="B736" s="9" t="s">
        <v>245</v>
      </c>
      <c r="C736" s="10">
        <f>+C737+C738</f>
        <v>1819.748</v>
      </c>
      <c r="D736" s="10">
        <f>+D737+D738</f>
        <v>1040.864</v>
      </c>
      <c r="E736" s="10"/>
      <c r="F736" s="10">
        <f>+F737+F738</f>
        <v>677.84699999999998</v>
      </c>
    </row>
    <row r="737" spans="1:7" x14ac:dyDescent="0.25">
      <c r="A737" s="25"/>
      <c r="B737" s="12" t="s">
        <v>9</v>
      </c>
      <c r="C737" s="13">
        <v>1819.748</v>
      </c>
      <c r="D737" s="13">
        <v>1040.864</v>
      </c>
      <c r="E737" s="13"/>
      <c r="F737" s="13">
        <v>677.84699999999998</v>
      </c>
    </row>
    <row r="738" spans="1:7" x14ac:dyDescent="0.25">
      <c r="A738" s="25"/>
      <c r="B738" s="12" t="s">
        <v>10</v>
      </c>
      <c r="C738" s="13">
        <v>0</v>
      </c>
      <c r="D738" s="13">
        <v>0</v>
      </c>
      <c r="E738" s="13"/>
      <c r="F738" s="13">
        <v>0</v>
      </c>
    </row>
    <row r="739" spans="1:7" x14ac:dyDescent="0.25">
      <c r="A739" s="26"/>
      <c r="B739" s="9" t="s">
        <v>246</v>
      </c>
      <c r="C739" s="10">
        <f>+C740+C741</f>
        <v>42579.006000000001</v>
      </c>
      <c r="D739" s="10">
        <f>+D740+D741</f>
        <v>14947.352999999999</v>
      </c>
      <c r="E739" s="10"/>
      <c r="F739" s="10">
        <f>+F740+F741</f>
        <v>14947.352999999999</v>
      </c>
    </row>
    <row r="740" spans="1:7" x14ac:dyDescent="0.25">
      <c r="A740" s="25"/>
      <c r="B740" s="12" t="s">
        <v>9</v>
      </c>
      <c r="C740" s="13">
        <v>42579.006000000001</v>
      </c>
      <c r="D740" s="13">
        <v>14947.352999999999</v>
      </c>
      <c r="E740" s="13"/>
      <c r="F740" s="13">
        <v>14947.352999999999</v>
      </c>
    </row>
    <row r="741" spans="1:7" x14ac:dyDescent="0.25">
      <c r="A741" s="25"/>
      <c r="B741" s="12" t="s">
        <v>10</v>
      </c>
      <c r="C741" s="13">
        <v>0</v>
      </c>
      <c r="D741" s="13">
        <v>0</v>
      </c>
      <c r="E741" s="13"/>
      <c r="F741" s="13">
        <v>0</v>
      </c>
    </row>
    <row r="742" spans="1:7" x14ac:dyDescent="0.25">
      <c r="A742" s="28" t="s">
        <v>247</v>
      </c>
      <c r="B742" s="6"/>
      <c r="C742" s="7">
        <f>+C743+C744</f>
        <v>13017863.464577334</v>
      </c>
      <c r="D742" s="7">
        <f t="shared" ref="D742:F742" si="36">+D743+D744</f>
        <v>6814118.2579250131</v>
      </c>
      <c r="E742" s="7"/>
      <c r="F742" s="7">
        <f t="shared" si="36"/>
        <v>5469225.3142363997</v>
      </c>
    </row>
    <row r="743" spans="1:7" x14ac:dyDescent="0.25">
      <c r="A743" s="25"/>
      <c r="B743" s="12" t="s">
        <v>9</v>
      </c>
      <c r="C743" s="13">
        <v>12729009.537577335</v>
      </c>
      <c r="D743" s="38">
        <v>6525264.3309250129</v>
      </c>
      <c r="E743" s="38"/>
      <c r="F743" s="38">
        <v>5261793.1922363993</v>
      </c>
      <c r="G743" s="45"/>
    </row>
    <row r="744" spans="1:7" x14ac:dyDescent="0.25">
      <c r="A744" s="25"/>
      <c r="B744" s="12" t="s">
        <v>10</v>
      </c>
      <c r="C744" s="13">
        <v>288853.92700000003</v>
      </c>
      <c r="D744" s="38">
        <v>288853.92700000003</v>
      </c>
      <c r="E744" s="38"/>
      <c r="F744" s="38">
        <v>207432.122</v>
      </c>
    </row>
    <row r="745" spans="1:7" x14ac:dyDescent="0.25">
      <c r="A745" s="28" t="s">
        <v>248</v>
      </c>
      <c r="B745" s="37"/>
      <c r="C745" s="20">
        <f>+C746+C747</f>
        <v>2396460.78834</v>
      </c>
      <c r="D745" s="20">
        <f t="shared" ref="D745:F745" si="37">+D746+D747</f>
        <v>910795.32449000003</v>
      </c>
      <c r="E745" s="20"/>
      <c r="F745" s="20">
        <f t="shared" si="37"/>
        <v>886886.49439999997</v>
      </c>
    </row>
    <row r="746" spans="1:7" x14ac:dyDescent="0.25">
      <c r="A746" s="25"/>
      <c r="B746" s="12" t="s">
        <v>9</v>
      </c>
      <c r="C746" s="13">
        <v>2396460.78834</v>
      </c>
      <c r="D746" s="38">
        <v>910795.32449000003</v>
      </c>
      <c r="E746" s="38"/>
      <c r="F746" s="38">
        <v>886886.49439999997</v>
      </c>
    </row>
    <row r="747" spans="1:7" x14ac:dyDescent="0.25">
      <c r="A747" s="25"/>
      <c r="B747" s="12" t="s">
        <v>10</v>
      </c>
      <c r="C747" s="13">
        <v>0</v>
      </c>
      <c r="D747" s="13">
        <v>0</v>
      </c>
      <c r="E747" s="13"/>
      <c r="F747" s="13">
        <v>0</v>
      </c>
    </row>
    <row r="748" spans="1:7" x14ac:dyDescent="0.25">
      <c r="A748" s="28" t="s">
        <v>249</v>
      </c>
      <c r="B748" s="37"/>
      <c r="C748" s="20">
        <f>+C749+C752+C755+C758+C761+C764+C767</f>
        <v>177926500.47638592</v>
      </c>
      <c r="D748" s="20">
        <f t="shared" ref="D748:F748" si="38">+D749+D752+D755+D758+D761+D764+D767</f>
        <v>114603642.05950294</v>
      </c>
      <c r="E748" s="20"/>
      <c r="F748" s="20">
        <f t="shared" si="38"/>
        <v>104057867.24245015</v>
      </c>
    </row>
    <row r="749" spans="1:7" x14ac:dyDescent="0.25">
      <c r="A749" s="26"/>
      <c r="B749" s="9" t="s">
        <v>250</v>
      </c>
      <c r="C749" s="10">
        <f>+C750+C751</f>
        <v>127524558.898</v>
      </c>
      <c r="D749" s="10">
        <f>+D750+D751</f>
        <v>92254636.931999996</v>
      </c>
      <c r="E749" s="10"/>
      <c r="F749" s="10">
        <f>+F750+F751</f>
        <v>88232647.458000004</v>
      </c>
    </row>
    <row r="750" spans="1:7" x14ac:dyDescent="0.25">
      <c r="A750" s="25"/>
      <c r="B750" s="12" t="s">
        <v>9</v>
      </c>
      <c r="C750" s="13">
        <v>11709144.407</v>
      </c>
      <c r="D750" s="13">
        <v>9022431.9399999995</v>
      </c>
      <c r="E750" s="13"/>
      <c r="F750" s="13">
        <v>7101255.0020000003</v>
      </c>
      <c r="G750" s="45"/>
    </row>
    <row r="751" spans="1:7" x14ac:dyDescent="0.25">
      <c r="A751" s="25"/>
      <c r="B751" s="12" t="s">
        <v>10</v>
      </c>
      <c r="C751" s="13">
        <v>115815414.491</v>
      </c>
      <c r="D751" s="13">
        <v>83232204.991999999</v>
      </c>
      <c r="E751" s="13"/>
      <c r="F751" s="13">
        <v>81131392.456</v>
      </c>
      <c r="G751" s="45"/>
    </row>
    <row r="752" spans="1:7" x14ac:dyDescent="0.25">
      <c r="A752" s="26"/>
      <c r="B752" s="9" t="s">
        <v>251</v>
      </c>
      <c r="C752" s="10">
        <f>+C753+C754</f>
        <v>344071.32419999997</v>
      </c>
      <c r="D752" s="10">
        <f>+D753+D754</f>
        <v>47102.54797</v>
      </c>
      <c r="E752" s="10"/>
      <c r="F752" s="10">
        <f>+F753+F754</f>
        <v>47102.54797</v>
      </c>
    </row>
    <row r="753" spans="1:7" x14ac:dyDescent="0.25">
      <c r="A753" s="25"/>
      <c r="B753" s="12" t="s">
        <v>9</v>
      </c>
      <c r="C753" s="13">
        <v>226152.59519999998</v>
      </c>
      <c r="D753" s="13">
        <v>45290.375670000001</v>
      </c>
      <c r="E753" s="13"/>
      <c r="F753" s="13">
        <v>45290.375670000001</v>
      </c>
    </row>
    <row r="754" spans="1:7" x14ac:dyDescent="0.25">
      <c r="A754" s="25"/>
      <c r="B754" s="12" t="s">
        <v>10</v>
      </c>
      <c r="C754" s="13">
        <v>117918.72900000001</v>
      </c>
      <c r="D754" s="13">
        <v>1812.1722999999997</v>
      </c>
      <c r="E754" s="13"/>
      <c r="F754" s="13">
        <v>1812.1722999999997</v>
      </c>
      <c r="G754" s="45"/>
    </row>
    <row r="755" spans="1:7" x14ac:dyDescent="0.25">
      <c r="A755" s="26"/>
      <c r="B755" s="9" t="s">
        <v>252</v>
      </c>
      <c r="C755" s="10">
        <f>+C756+C757</f>
        <v>1256952.8094621091</v>
      </c>
      <c r="D755" s="10">
        <f>+D756+D757</f>
        <v>328900.83954000002</v>
      </c>
      <c r="E755" s="10"/>
      <c r="F755" s="10">
        <f>+F756+F757</f>
        <v>328844.25054000004</v>
      </c>
    </row>
    <row r="756" spans="1:7" x14ac:dyDescent="0.25">
      <c r="A756" s="25"/>
      <c r="B756" s="12" t="s">
        <v>9</v>
      </c>
      <c r="C756" s="13">
        <v>1045456.6874231091</v>
      </c>
      <c r="D756" s="13">
        <v>296835.17976999999</v>
      </c>
      <c r="E756" s="13"/>
      <c r="F756" s="13">
        <v>296778.59077000001</v>
      </c>
    </row>
    <row r="757" spans="1:7" x14ac:dyDescent="0.25">
      <c r="A757" s="25"/>
      <c r="B757" s="12" t="s">
        <v>10</v>
      </c>
      <c r="C757" s="13">
        <v>211496.12203900004</v>
      </c>
      <c r="D757" s="13">
        <v>32065.659770000002</v>
      </c>
      <c r="E757" s="13"/>
      <c r="F757" s="13">
        <v>32065.659770000002</v>
      </c>
    </row>
    <row r="758" spans="1:7" x14ac:dyDescent="0.25">
      <c r="A758" s="26"/>
      <c r="B758" s="9" t="s">
        <v>253</v>
      </c>
      <c r="C758" s="10">
        <f>+C759+C760</f>
        <v>4242361.4852996022</v>
      </c>
      <c r="D758" s="10">
        <f>+D759+D760</f>
        <v>3953315.6296747997</v>
      </c>
      <c r="E758" s="10"/>
      <c r="F758" s="10">
        <f>+F759+F760</f>
        <v>2616046.42876</v>
      </c>
    </row>
    <row r="759" spans="1:7" x14ac:dyDescent="0.25">
      <c r="A759" s="25"/>
      <c r="B759" s="12" t="s">
        <v>9</v>
      </c>
      <c r="C759" s="13">
        <v>1803234.94533</v>
      </c>
      <c r="D759" s="13">
        <v>873898.94508500001</v>
      </c>
      <c r="E759" s="13"/>
      <c r="F759" s="13">
        <v>513204.32283999998</v>
      </c>
      <c r="G759" s="45"/>
    </row>
    <row r="760" spans="1:7" x14ac:dyDescent="0.25">
      <c r="A760" s="25"/>
      <c r="B760" s="12" t="s">
        <v>10</v>
      </c>
      <c r="C760" s="13">
        <v>2439126.5399696017</v>
      </c>
      <c r="D760" s="13">
        <v>3079416.6845898</v>
      </c>
      <c r="E760" s="13"/>
      <c r="F760" s="13">
        <v>2102842.10592</v>
      </c>
      <c r="G760" s="45"/>
    </row>
    <row r="761" spans="1:7" x14ac:dyDescent="0.25">
      <c r="A761" s="26"/>
      <c r="B761" s="9" t="s">
        <v>254</v>
      </c>
      <c r="C761" s="10">
        <f>+C762+C763</f>
        <v>2982527.8</v>
      </c>
      <c r="D761" s="10">
        <f>+D762+D763</f>
        <v>1280280.7449999999</v>
      </c>
      <c r="E761" s="10"/>
      <c r="F761" s="10">
        <f>+F762+F763</f>
        <v>1265009.17</v>
      </c>
    </row>
    <row r="762" spans="1:7" x14ac:dyDescent="0.25">
      <c r="A762" s="25"/>
      <c r="B762" s="12" t="s">
        <v>9</v>
      </c>
      <c r="C762" s="13">
        <v>266977.94</v>
      </c>
      <c r="D762" s="13">
        <v>71896.544999999998</v>
      </c>
      <c r="E762" s="13"/>
      <c r="F762" s="13">
        <v>71896.544999999998</v>
      </c>
    </row>
    <row r="763" spans="1:7" x14ac:dyDescent="0.25">
      <c r="A763" s="25"/>
      <c r="B763" s="12" t="s">
        <v>10</v>
      </c>
      <c r="C763" s="13">
        <v>2715549.86</v>
      </c>
      <c r="D763" s="13">
        <v>1208384.2</v>
      </c>
      <c r="E763" s="13"/>
      <c r="F763" s="13">
        <v>1193112.625</v>
      </c>
    </row>
    <row r="764" spans="1:7" x14ac:dyDescent="0.25">
      <c r="A764" s="26"/>
      <c r="B764" s="9" t="s">
        <v>255</v>
      </c>
      <c r="C764" s="10">
        <f>+C765+C766</f>
        <v>35942460.223745182</v>
      </c>
      <c r="D764" s="10">
        <f>+D765+D766</f>
        <v>13691779.758250128</v>
      </c>
      <c r="E764" s="10"/>
      <c r="F764" s="10">
        <f>+F765+F766</f>
        <v>10368754.504780121</v>
      </c>
    </row>
    <row r="765" spans="1:7" x14ac:dyDescent="0.25">
      <c r="A765" s="25"/>
      <c r="B765" s="12" t="s">
        <v>9</v>
      </c>
      <c r="C765" s="13">
        <v>9011621.6609951742</v>
      </c>
      <c r="D765" s="13">
        <v>3186799.8123101201</v>
      </c>
      <c r="E765" s="13"/>
      <c r="F765" s="13">
        <v>3127708.2639801209</v>
      </c>
    </row>
    <row r="766" spans="1:7" x14ac:dyDescent="0.25">
      <c r="A766" s="25"/>
      <c r="B766" s="12" t="s">
        <v>10</v>
      </c>
      <c r="C766" s="13">
        <v>26930838.562750004</v>
      </c>
      <c r="D766" s="13">
        <v>10504979.945940008</v>
      </c>
      <c r="E766" s="13"/>
      <c r="F766" s="13">
        <v>7241046.2407999998</v>
      </c>
    </row>
    <row r="767" spans="1:7" x14ac:dyDescent="0.25">
      <c r="A767" s="26"/>
      <c r="B767" s="9" t="s">
        <v>256</v>
      </c>
      <c r="C767" s="10">
        <f>+C768+C769</f>
        <v>5633567.9356790008</v>
      </c>
      <c r="D767" s="10">
        <f>+D768+D769</f>
        <v>3047625.6070680004</v>
      </c>
      <c r="E767" s="10"/>
      <c r="F767" s="10">
        <f>+F768+F769</f>
        <v>1199462.8824000002</v>
      </c>
    </row>
    <row r="768" spans="1:7" x14ac:dyDescent="0.25">
      <c r="A768" s="32"/>
      <c r="B768" s="18" t="s">
        <v>9</v>
      </c>
      <c r="C768" s="19">
        <v>4239393.3491760008</v>
      </c>
      <c r="D768" s="19">
        <v>2174939.7299080002</v>
      </c>
      <c r="E768" s="19"/>
      <c r="F768" s="19">
        <v>1139642.6634000002</v>
      </c>
    </row>
    <row r="769" spans="1:6" x14ac:dyDescent="0.25">
      <c r="A769" s="25"/>
      <c r="B769" s="12" t="s">
        <v>10</v>
      </c>
      <c r="C769" s="13">
        <v>1394174.586503</v>
      </c>
      <c r="D769" s="13">
        <v>872685.87715999992</v>
      </c>
      <c r="E769" s="13"/>
      <c r="F769" s="13">
        <v>59820.218999999997</v>
      </c>
    </row>
    <row r="770" spans="1:6" x14ac:dyDescent="0.25">
      <c r="A770" s="28" t="s">
        <v>257</v>
      </c>
      <c r="B770" s="37"/>
      <c r="C770" s="20">
        <f>+C771</f>
        <v>126423454.565</v>
      </c>
      <c r="D770" s="20">
        <f t="shared" ref="D770:F770" si="39">+D771</f>
        <v>61994375.125</v>
      </c>
      <c r="E770" s="20"/>
      <c r="F770" s="20">
        <f t="shared" si="39"/>
        <v>21547444.884000003</v>
      </c>
    </row>
    <row r="771" spans="1:6" x14ac:dyDescent="0.25">
      <c r="A771" s="26"/>
      <c r="B771" s="9" t="s">
        <v>14</v>
      </c>
      <c r="C771" s="10">
        <f>+C772+C773</f>
        <v>126423454.565</v>
      </c>
      <c r="D771" s="10">
        <f>+D772+D773</f>
        <v>61994375.125</v>
      </c>
      <c r="E771" s="10"/>
      <c r="F771" s="10">
        <f>+F772+F773</f>
        <v>21547444.884000003</v>
      </c>
    </row>
    <row r="772" spans="1:6" x14ac:dyDescent="0.25">
      <c r="A772" s="25"/>
      <c r="B772" s="12" t="s">
        <v>9</v>
      </c>
      <c r="C772" s="13">
        <v>123729169.86399999</v>
      </c>
      <c r="D772" s="13">
        <v>60266287.616999999</v>
      </c>
      <c r="E772" s="13"/>
      <c r="F772" s="13">
        <v>20348665.975000001</v>
      </c>
    </row>
    <row r="773" spans="1:6" ht="15.75" thickBot="1" x14ac:dyDescent="0.3">
      <c r="A773" s="25"/>
      <c r="B773" s="12" t="s">
        <v>10</v>
      </c>
      <c r="C773" s="13">
        <v>2694284.7009999999</v>
      </c>
      <c r="D773" s="13">
        <v>1728087.5079999999</v>
      </c>
      <c r="E773" s="13"/>
      <c r="F773" s="13">
        <v>1198778.909</v>
      </c>
    </row>
    <row r="774" spans="1:6" x14ac:dyDescent="0.25">
      <c r="A774" s="39" t="s">
        <v>258</v>
      </c>
      <c r="B774" s="40"/>
      <c r="C774" s="39"/>
      <c r="D774" s="39"/>
      <c r="E774" s="39"/>
      <c r="F774" s="39"/>
    </row>
    <row r="775" spans="1:6" x14ac:dyDescent="0.25">
      <c r="A775" s="41" t="s">
        <v>259</v>
      </c>
      <c r="B775" s="42"/>
      <c r="C775" s="41"/>
      <c r="D775" s="41"/>
      <c r="E775" s="41"/>
      <c r="F775" s="41"/>
    </row>
    <row r="776" spans="1:6" x14ac:dyDescent="0.25">
      <c r="A776" s="41" t="s">
        <v>260</v>
      </c>
      <c r="B776" s="42"/>
      <c r="C776" s="41"/>
      <c r="D776" s="41"/>
      <c r="E776" s="41"/>
      <c r="F776" s="41"/>
    </row>
    <row r="777" spans="1:6" x14ac:dyDescent="0.25">
      <c r="A777" s="41" t="s">
        <v>261</v>
      </c>
      <c r="B777" s="42"/>
      <c r="C777" s="41"/>
      <c r="D777" s="41"/>
      <c r="E777" s="41"/>
      <c r="F777" s="41"/>
    </row>
  </sheetData>
  <mergeCells count="8">
    <mergeCell ref="A596:B596"/>
    <mergeCell ref="A6:B7"/>
    <mergeCell ref="A1:C1"/>
    <mergeCell ref="A3:F3"/>
    <mergeCell ref="A4:F4"/>
    <mergeCell ref="A5:F5"/>
    <mergeCell ref="C6:C7"/>
    <mergeCell ref="D6:F6"/>
  </mergeCells>
  <pageMargins left="0.70866141732283472" right="0.70866141732283472" top="0.74803149606299213" bottom="0.74803149606299213" header="0.31496062992125984" footer="0.31496062992125984"/>
  <pageSetup scale="70" orientation="portrait"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IV</vt:lpstr>
      <vt:lpstr>'Anexo IV'!Área_de_impresión</vt:lpstr>
      <vt:lpstr>'Anexo IV'!Títulos_a_imprimir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Política y Control Presupuestario</dc:creator>
  <cp:lastModifiedBy>Unidad de Política y Control Presupuestario</cp:lastModifiedBy>
  <cp:lastPrinted>2016-07-27T02:21:50Z</cp:lastPrinted>
  <dcterms:created xsi:type="dcterms:W3CDTF">2016-07-27T02:17:17Z</dcterms:created>
  <dcterms:modified xsi:type="dcterms:W3CDTF">2016-07-28T04:06:51Z</dcterms:modified>
</cp:coreProperties>
</file>