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CER TRIMESTRE\Anexos en Excel\"/>
    </mc:Choice>
  </mc:AlternateContent>
  <bookViews>
    <workbookView xWindow="0" yWindow="0" windowWidth="16395" windowHeight="5370" activeTab="2"/>
  </bookViews>
  <sheets>
    <sheet name="C1" sheetId="1" r:id="rId1"/>
    <sheet name="C2" sheetId="2" r:id="rId2"/>
    <sheet name="C3" sheetId="3" r:id="rId3"/>
    <sheet name="C4" sheetId="4" r:id="rId4"/>
    <sheet name="C5" sheetId="5" r:id="rId5"/>
  </sheets>
  <definedNames>
    <definedName name="_xlnm.Print_Area" localSheetId="0">'C1'!$B$1:$E$27</definedName>
    <definedName name="_xlnm.Print_Area" localSheetId="1">'C2'!$B$1:$E$19</definedName>
    <definedName name="_xlnm.Print_Area" localSheetId="2">'C3'!$B$1:$I$27</definedName>
    <definedName name="_xlnm.Print_Area" localSheetId="3">'C4'!$B$1:$N$26</definedName>
    <definedName name="_xlnm.Print_Area" localSheetId="4">'C5'!$B$1:$H$19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  <c r="D8" i="3"/>
  <c r="D9" i="3"/>
  <c r="D10" i="3"/>
  <c r="D11" i="3"/>
  <c r="D12" i="3"/>
  <c r="D14" i="3"/>
  <c r="D15" i="3"/>
  <c r="D16" i="3"/>
  <c r="D18" i="3"/>
  <c r="D19" i="3"/>
  <c r="D20" i="3"/>
  <c r="D21" i="3"/>
  <c r="D23" i="3"/>
  <c r="E6" i="2"/>
  <c r="D6" i="2"/>
  <c r="C6" i="2"/>
  <c r="E16" i="2"/>
  <c r="E17" i="2"/>
  <c r="D15" i="2"/>
  <c r="C15" i="2"/>
  <c r="D15" i="5"/>
  <c r="E15" i="5"/>
  <c r="H15" i="5"/>
  <c r="H6" i="5" s="1"/>
  <c r="G15" i="5"/>
  <c r="C16" i="5"/>
  <c r="C17" i="5"/>
  <c r="C11" i="5"/>
  <c r="C12" i="5"/>
  <c r="C13" i="5"/>
  <c r="C14" i="5"/>
  <c r="C10" i="5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8" i="4"/>
  <c r="K7" i="4"/>
  <c r="D7" i="3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H8" i="2"/>
  <c r="H9" i="2"/>
  <c r="H10" i="2"/>
  <c r="H11" i="2"/>
  <c r="H12" i="2"/>
  <c r="H13" i="2"/>
  <c r="H14" i="2"/>
  <c r="H17" i="2"/>
  <c r="E9" i="2" l="1"/>
  <c r="E10" i="2"/>
  <c r="E11" i="2"/>
  <c r="E12" i="2"/>
  <c r="E13" i="2"/>
  <c r="E14" i="2"/>
  <c r="E8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N7" i="4" l="1"/>
  <c r="M7" i="4"/>
  <c r="E7" i="3"/>
  <c r="E8" i="3"/>
  <c r="E9" i="3"/>
  <c r="E10" i="3"/>
  <c r="E11" i="3"/>
  <c r="E12" i="3"/>
  <c r="E14" i="3"/>
  <c r="E15" i="3"/>
  <c r="E16" i="3"/>
  <c r="E18" i="3"/>
  <c r="E19" i="3"/>
  <c r="E20" i="3"/>
  <c r="E21" i="3"/>
  <c r="E23" i="3"/>
  <c r="G7" i="5" l="1"/>
  <c r="E7" i="5"/>
  <c r="D7" i="5"/>
  <c r="J7" i="4"/>
  <c r="H7" i="4"/>
  <c r="G7" i="4"/>
  <c r="E7" i="4"/>
  <c r="D7" i="4"/>
  <c r="I6" i="3"/>
  <c r="H6" i="3"/>
  <c r="F6" i="3"/>
  <c r="C6" i="3"/>
  <c r="H15" i="2"/>
  <c r="D7" i="2"/>
  <c r="H7" i="2" s="1"/>
  <c r="C7" i="2"/>
  <c r="C7" i="4" l="1"/>
  <c r="G6" i="5"/>
  <c r="C15" i="5"/>
  <c r="E6" i="3"/>
  <c r="E6" i="5"/>
  <c r="C7" i="5"/>
  <c r="D6" i="3"/>
  <c r="H6" i="2"/>
  <c r="E15" i="2"/>
  <c r="D6" i="5"/>
  <c r="E7" i="2"/>
  <c r="D6" i="1"/>
  <c r="C6" i="1"/>
  <c r="C6" i="5" l="1"/>
  <c r="E6" i="1"/>
</calcChain>
</file>

<file path=xl/sharedStrings.xml><?xml version="1.0" encoding="utf-8"?>
<sst xmlns="http://schemas.openxmlformats.org/spreadsheetml/2006/main" count="148" uniqueCount="58">
  <si>
    <t>Ramo</t>
  </si>
  <si>
    <t>Plazas canceladas
2015</t>
  </si>
  <si>
    <t>Cancelacion de plazas dictaminadas por la SHCP</t>
  </si>
  <si>
    <t>Ramos Administrativos</t>
  </si>
  <si>
    <t>02 Presidencia</t>
  </si>
  <si>
    <t>05 Relaciones Exteriores</t>
  </si>
  <si>
    <t>06 SHCP</t>
  </si>
  <si>
    <t>08 SAGARPA</t>
  </si>
  <si>
    <t>09 SCT</t>
  </si>
  <si>
    <t>10 Economía</t>
  </si>
  <si>
    <t>14 STPS</t>
  </si>
  <si>
    <t>15 SEDATU</t>
  </si>
  <si>
    <t>16 SEMARNAT</t>
  </si>
  <si>
    <t>18 Energía</t>
  </si>
  <si>
    <t>20 SEDESOL</t>
  </si>
  <si>
    <t>21 Turismo</t>
  </si>
  <si>
    <t>27 Función Pública</t>
  </si>
  <si>
    <t>31 Tribunales Agrarios</t>
  </si>
  <si>
    <t>45 Comisión Reguladora de Energía</t>
  </si>
  <si>
    <t>47 Entidades no Sectorizadas</t>
  </si>
  <si>
    <t>Entidades de Control Directo</t>
  </si>
  <si>
    <t>ISSSTE</t>
  </si>
  <si>
    <t xml:space="preserve">Nivel </t>
  </si>
  <si>
    <t>Mando</t>
  </si>
  <si>
    <t>Subsecretario</t>
  </si>
  <si>
    <t>Jefe de Unidad</t>
  </si>
  <si>
    <t>Director General</t>
  </si>
  <si>
    <t>Director General Adjunto</t>
  </si>
  <si>
    <t>Director de Área</t>
  </si>
  <si>
    <t>Subdirector de Área</t>
  </si>
  <si>
    <t>Jefe de Departamento</t>
  </si>
  <si>
    <t>Enlace y Operativo</t>
  </si>
  <si>
    <t>Enlace</t>
  </si>
  <si>
    <t>Operativo</t>
  </si>
  <si>
    <t>Propuesta de cancelacion de plazas</t>
  </si>
  <si>
    <t>Plazas dictaminadas para compensación</t>
  </si>
  <si>
    <t>Fiscales</t>
  </si>
  <si>
    <t>Propios</t>
  </si>
  <si>
    <t xml:space="preserve">Informes sobre la Situación Económica,
las Finanzas Públicas y la Deuda Pública </t>
  </si>
  <si>
    <r>
      <rPr>
        <vertAlign val="superscript"/>
        <sz val="9"/>
        <color theme="1"/>
        <rFont val="Soberana Sans"/>
        <family val="3"/>
      </rPr>
      <t>1_/</t>
    </r>
    <r>
      <rPr>
        <sz val="9"/>
        <color theme="1"/>
        <rFont val="Soberana Sans"/>
        <family val="3"/>
      </rPr>
      <t xml:space="preserve"> Plazas dictaminadas para la compensación.</t>
    </r>
  </si>
  <si>
    <t>ANEXO VI. ALINEACIÓN DE ESTRUCTURAS ORGANIZACIONALES</t>
  </si>
  <si>
    <r>
      <t xml:space="preserve">Plazas en trámite para cancelación 2016 </t>
    </r>
    <r>
      <rPr>
        <vertAlign val="superscript"/>
        <sz val="9"/>
        <rFont val="Soberana Sans"/>
        <family val="3"/>
      </rPr>
      <t>1_/</t>
    </r>
  </si>
  <si>
    <r>
      <t xml:space="preserve">Plazas en proceso de cancelación </t>
    </r>
    <r>
      <rPr>
        <vertAlign val="superscript"/>
        <sz val="9"/>
        <rFont val="Soberana Sans"/>
        <family val="3"/>
      </rPr>
      <t>1_/</t>
    </r>
  </si>
  <si>
    <t>Fuente: Secretaría de Hacienda y Crédito Público con información proporcionada por las dependencias y entidades.</t>
  </si>
  <si>
    <r>
      <t xml:space="preserve">Plazas en proceso de cancelación
</t>
    </r>
    <r>
      <rPr>
        <vertAlign val="superscript"/>
        <sz val="9"/>
        <rFont val="Soberana Sans"/>
        <family val="3"/>
      </rPr>
      <t>1_/</t>
    </r>
  </si>
  <si>
    <t>Monto de la compensación
(millones de pesos)</t>
  </si>
  <si>
    <t>Monto de la 
compensación
(millones de pesos)</t>
  </si>
  <si>
    <t>Tercer Trimestre de 2016</t>
  </si>
  <si>
    <t>ALINEACIÓN DE ESTRUCTURAS ORGANIZACIONALES
PROPUESTA DE CANCELACIÓN DE PLAZAS
2015-septiembre de 2016</t>
  </si>
  <si>
    <t>12 Salud</t>
  </si>
  <si>
    <t>ALINEACIÓN DE ESTRUCTURAS ORGANIZACIONALES
PROPUESTA DE CANCELACIÓN DE PLAZAS POR GRUPO JERÁRQUICO
2015-septiembre de 2016</t>
  </si>
  <si>
    <t>ALINEACIÓN DE ESTRUCTURAS ORGANIZACIONALES
PLAZAS DICTAMINADAS EN EL PROGRAMA DE SEPARACIÓN LABORAL
2015-septiembre de 2016</t>
  </si>
  <si>
    <t>TercerTrimestre de 2016</t>
  </si>
  <si>
    <t>ALINEACIÓN DE ESTRUCTURAS ORGANIZACIONALES
PLAZAS DICTAMINADAS EN EL PROGRAMA DE SEPARACIÓN LABORAL POR TIPO DE INGRESO
2015-septiembre de 2016</t>
  </si>
  <si>
    <t>ALINEACIÓN DE ESTRUCTURAS ORGANIZACIONALES
PLAZAS DICTAMINADAS EN EL PROGRAMA DE SEPARACIÓN LABORAL POR GRUPO JERÁRQUICO
2015-septiembre de 2016</t>
  </si>
  <si>
    <r>
      <rPr>
        <vertAlign val="superscript"/>
        <sz val="8"/>
        <color theme="1"/>
        <rFont val="Soberana Sans"/>
        <family val="3"/>
      </rPr>
      <t>1_/</t>
    </r>
    <r>
      <rPr>
        <sz val="8"/>
        <color theme="1"/>
        <rFont val="Soberana Sans"/>
        <family val="3"/>
      </rPr>
      <t xml:space="preserve"> Plazas que fueron dictaminadas en la Secretaría de Hacienda y Crédito Público y que están en trámite de cancelación en la Secretaría de la Función Pública.</t>
    </r>
  </si>
  <si>
    <r>
      <rPr>
        <vertAlign val="superscript"/>
        <sz val="8"/>
        <color theme="1"/>
        <rFont val="Soberana Sans"/>
        <family val="3"/>
      </rPr>
      <t>1_/</t>
    </r>
    <r>
      <rPr>
        <sz val="8"/>
        <color theme="1"/>
        <rFont val="Soberana Sans"/>
        <family val="3"/>
      </rPr>
      <t xml:space="preserve"> Plazas dictaminadas para la compensación.</t>
    </r>
  </si>
  <si>
    <r>
      <t>Plazas en proceso de cancelación</t>
    </r>
    <r>
      <rPr>
        <vertAlign val="superscript"/>
        <sz val="9"/>
        <rFont val="Soberana Sans"/>
        <family val="3"/>
      </rPr>
      <t>1_/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</si>
</sst>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#,##0.0"/>
    <numFmt numFmtId="166" formatCode="_-* #,##0_-;\-* #,##0_-;_-* &quot;-&quot;??_-;_-@_-"/>
    <numFmt numFmtId="167" formatCode="#,##0.0_ ;\-#,##0.0\ "/>
    <numFmt numFmtId="168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8"/>
      <color theme="1"/>
      <name val="Soberana Sans"/>
      <family val="3"/>
    </font>
    <font>
      <sz val="8"/>
      <color theme="1"/>
      <name val="Soberana Sans"/>
      <family val="3"/>
    </font>
    <font>
      <sz val="10"/>
      <name val="Arial Narrow"/>
      <family val="2"/>
    </font>
    <font>
      <b/>
      <sz val="12"/>
      <color indexed="23"/>
      <name val="Soberana Titular"/>
      <family val="3"/>
    </font>
    <font>
      <b/>
      <sz val="11"/>
      <name val="Soberana Titular"/>
      <family val="3"/>
    </font>
    <font>
      <b/>
      <sz val="11"/>
      <color indexed="23"/>
      <name val="Soberana Titular"/>
      <family val="3"/>
    </font>
    <font>
      <b/>
      <sz val="10"/>
      <name val="Soberana Titular"/>
      <family val="3"/>
    </font>
    <font>
      <b/>
      <sz val="9"/>
      <color indexed="23"/>
      <name val="Soberana Titular"/>
      <family val="3"/>
    </font>
    <font>
      <b/>
      <sz val="10"/>
      <color theme="1"/>
      <name val="Soberana Sans"/>
      <family val="3"/>
    </font>
    <font>
      <sz val="9"/>
      <name val="Soberana Sans"/>
      <family val="3"/>
    </font>
    <font>
      <vertAlign val="superscript"/>
      <sz val="9"/>
      <name val="Soberana Sans"/>
      <family val="3"/>
    </font>
    <font>
      <sz val="10"/>
      <color theme="1"/>
      <name val="Soberana Sans"/>
      <family val="3"/>
    </font>
    <font>
      <vertAlign val="superscript"/>
      <sz val="8"/>
      <color theme="1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6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left" indent="1"/>
    </xf>
    <xf numFmtId="3" fontId="3" fillId="2" borderId="6" xfId="0" applyNumberFormat="1" applyFont="1" applyFill="1" applyBorder="1" applyAlignment="1">
      <alignment horizontal="right" vertical="center" indent="1"/>
    </xf>
    <xf numFmtId="3" fontId="3" fillId="2" borderId="3" xfId="0" applyNumberFormat="1" applyFont="1" applyFill="1" applyBorder="1" applyAlignment="1">
      <alignment horizontal="right" vertical="center" indent="1"/>
    </xf>
    <xf numFmtId="165" fontId="3" fillId="2" borderId="6" xfId="0" applyNumberFormat="1" applyFont="1" applyFill="1" applyBorder="1" applyAlignment="1">
      <alignment horizontal="right" vertical="center" indent="1"/>
    </xf>
    <xf numFmtId="165" fontId="3" fillId="2" borderId="3" xfId="0" applyNumberFormat="1" applyFont="1" applyFill="1" applyBorder="1" applyAlignment="1">
      <alignment horizontal="right" indent="1"/>
    </xf>
    <xf numFmtId="0" fontId="4" fillId="0" borderId="7" xfId="0" applyFont="1" applyBorder="1" applyAlignment="1">
      <alignment horizontal="left" indent="2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4" xfId="0" applyNumberFormat="1" applyFont="1" applyBorder="1" applyAlignment="1">
      <alignment horizontal="right" vertical="center" indent="1"/>
    </xf>
    <xf numFmtId="165" fontId="4" fillId="0" borderId="7" xfId="0" applyNumberFormat="1" applyFont="1" applyBorder="1" applyAlignment="1">
      <alignment horizontal="right" vertical="center" indent="1"/>
    </xf>
    <xf numFmtId="165" fontId="4" fillId="0" borderId="4" xfId="0" applyNumberFormat="1" applyFont="1" applyBorder="1" applyAlignment="1">
      <alignment horizontal="right" inden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right" vertical="center" indent="1"/>
    </xf>
    <xf numFmtId="165" fontId="4" fillId="0" borderId="0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indent="1"/>
    </xf>
    <xf numFmtId="165" fontId="4" fillId="0" borderId="0" xfId="0" applyNumberFormat="1" applyFont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indent="2"/>
    </xf>
    <xf numFmtId="3" fontId="4" fillId="0" borderId="1" xfId="0" applyNumberFormat="1" applyFont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indent="1"/>
    </xf>
    <xf numFmtId="166" fontId="4" fillId="0" borderId="0" xfId="1" applyNumberFormat="1" applyFont="1"/>
    <xf numFmtId="166" fontId="4" fillId="0" borderId="0" xfId="1" applyNumberFormat="1" applyFont="1" applyBorder="1" applyAlignment="1">
      <alignment horizontal="right" vertical="center" indent="1"/>
    </xf>
    <xf numFmtId="0" fontId="3" fillId="2" borderId="5" xfId="0" applyFont="1" applyFill="1" applyBorder="1" applyAlignment="1">
      <alignment horizontal="left" indent="1"/>
    </xf>
    <xf numFmtId="3" fontId="3" fillId="2" borderId="5" xfId="0" applyNumberFormat="1" applyFont="1" applyFill="1" applyBorder="1" applyAlignment="1">
      <alignment horizontal="right" vertical="center" indent="1"/>
    </xf>
    <xf numFmtId="165" fontId="3" fillId="2" borderId="5" xfId="0" applyNumberFormat="1" applyFont="1" applyFill="1" applyBorder="1" applyAlignment="1">
      <alignment horizontal="right" vertical="center" indent="1"/>
    </xf>
    <xf numFmtId="166" fontId="3" fillId="2" borderId="5" xfId="1" applyNumberFormat="1" applyFont="1" applyFill="1" applyBorder="1" applyAlignment="1">
      <alignment horizontal="right" vertical="center" indent="1"/>
    </xf>
    <xf numFmtId="3" fontId="3" fillId="2" borderId="5" xfId="0" applyNumberFormat="1" applyFont="1" applyFill="1" applyBorder="1" applyAlignment="1">
      <alignment horizontal="right" indent="1"/>
    </xf>
    <xf numFmtId="165" fontId="3" fillId="2" borderId="5" xfId="0" applyNumberFormat="1" applyFont="1" applyFill="1" applyBorder="1" applyAlignment="1">
      <alignment horizontal="right" indent="1"/>
    </xf>
    <xf numFmtId="166" fontId="4" fillId="0" borderId="1" xfId="1" applyNumberFormat="1" applyFont="1" applyBorder="1" applyAlignment="1">
      <alignment horizontal="right" vertical="center" indent="1"/>
    </xf>
    <xf numFmtId="164" fontId="4" fillId="0" borderId="0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7" fontId="4" fillId="0" borderId="0" xfId="0" applyNumberFormat="1" applyFont="1" applyBorder="1" applyAlignment="1"/>
    <xf numFmtId="0" fontId="4" fillId="0" borderId="1" xfId="0" applyFont="1" applyBorder="1" applyAlignment="1">
      <alignment horizontal="left" indent="3"/>
    </xf>
    <xf numFmtId="164" fontId="4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Border="1" applyAlignment="1">
      <alignment horizontal="right" vertical="center"/>
    </xf>
    <xf numFmtId="167" fontId="4" fillId="0" borderId="1" xfId="0" applyNumberFormat="1" applyFont="1" applyBorder="1" applyAlignment="1"/>
    <xf numFmtId="0" fontId="8" fillId="0" borderId="0" xfId="0" applyFont="1" applyFill="1" applyBorder="1" applyAlignment="1">
      <alignment vertical="top"/>
    </xf>
    <xf numFmtId="0" fontId="0" fillId="4" borderId="0" xfId="0" applyFill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 indent="1"/>
    </xf>
    <xf numFmtId="164" fontId="3" fillId="2" borderId="3" xfId="1" applyNumberFormat="1" applyFont="1" applyFill="1" applyBorder="1" applyAlignment="1">
      <alignment horizontal="right" indent="1"/>
    </xf>
    <xf numFmtId="0" fontId="4" fillId="0" borderId="4" xfId="0" applyFont="1" applyBorder="1" applyAlignment="1">
      <alignment horizontal="left" indent="2"/>
    </xf>
    <xf numFmtId="164" fontId="4" fillId="0" borderId="4" xfId="1" applyNumberFormat="1" applyFont="1" applyBorder="1" applyAlignment="1">
      <alignment horizontal="right" vertical="center" indent="1"/>
    </xf>
    <xf numFmtId="0" fontId="15" fillId="0" borderId="4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 indent="1"/>
    </xf>
    <xf numFmtId="165" fontId="3" fillId="0" borderId="8" xfId="0" applyNumberFormat="1" applyFont="1" applyFill="1" applyBorder="1" applyAlignment="1">
      <alignment horizontal="right" vertical="center" indent="1"/>
    </xf>
    <xf numFmtId="3" fontId="3" fillId="0" borderId="8" xfId="0" applyNumberFormat="1" applyFont="1" applyFill="1" applyBorder="1" applyAlignment="1">
      <alignment horizontal="right" indent="1"/>
    </xf>
    <xf numFmtId="165" fontId="3" fillId="0" borderId="8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left" indent="2"/>
    </xf>
    <xf numFmtId="165" fontId="4" fillId="0" borderId="0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left" indent="2"/>
    </xf>
    <xf numFmtId="3" fontId="4" fillId="0" borderId="1" xfId="0" applyNumberFormat="1" applyFont="1" applyFill="1" applyBorder="1" applyAlignment="1">
      <alignment horizontal="right" vertical="center" indent="1"/>
    </xf>
    <xf numFmtId="165" fontId="4" fillId="0" borderId="1" xfId="0" applyNumberFormat="1" applyFont="1" applyFill="1" applyBorder="1" applyAlignment="1">
      <alignment horizontal="right" vertical="center" indent="1"/>
    </xf>
    <xf numFmtId="165" fontId="4" fillId="0" borderId="1" xfId="0" applyNumberFormat="1" applyFont="1" applyFill="1" applyBorder="1" applyAlignment="1">
      <alignment horizontal="right" indent="1"/>
    </xf>
    <xf numFmtId="0" fontId="3" fillId="0" borderId="5" xfId="0" applyFont="1" applyFill="1" applyBorder="1"/>
    <xf numFmtId="164" fontId="3" fillId="0" borderId="5" xfId="1" applyNumberFormat="1" applyFont="1" applyFill="1" applyBorder="1" applyAlignment="1">
      <alignment horizontal="right" vertical="center"/>
    </xf>
    <xf numFmtId="167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indent="3"/>
    </xf>
    <xf numFmtId="164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right" vertical="center" indent="1"/>
    </xf>
    <xf numFmtId="3" fontId="3" fillId="0" borderId="0" xfId="1" applyNumberFormat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right" vertical="center" indent="1"/>
    </xf>
    <xf numFmtId="3" fontId="4" fillId="0" borderId="1" xfId="1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indent="1"/>
    </xf>
    <xf numFmtId="164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8" fontId="4" fillId="0" borderId="0" xfId="0" applyNumberFormat="1" applyFont="1"/>
    <xf numFmtId="0" fontId="10" fillId="6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7" fillId="0" borderId="0" xfId="0" applyNumberFormat="1" applyFont="1" applyBorder="1"/>
    <xf numFmtId="164" fontId="4" fillId="7" borderId="0" xfId="0" applyNumberFormat="1" applyFont="1" applyFill="1"/>
    <xf numFmtId="0" fontId="4" fillId="0" borderId="0" xfId="0" applyFont="1" applyBorder="1"/>
    <xf numFmtId="3" fontId="4" fillId="0" borderId="0" xfId="0" applyNumberFormat="1" applyFont="1" applyBorder="1"/>
    <xf numFmtId="0" fontId="4" fillId="7" borderId="0" xfId="0" applyFont="1" applyFill="1" applyBorder="1"/>
    <xf numFmtId="3" fontId="4" fillId="7" borderId="0" xfId="0" applyNumberFormat="1" applyFont="1" applyFill="1" applyBorder="1"/>
    <xf numFmtId="164" fontId="3" fillId="0" borderId="8" xfId="1" applyNumberFormat="1" applyFont="1" applyFill="1" applyBorder="1" applyAlignment="1">
      <alignment horizontal="right" vertical="center" indent="2"/>
    </xf>
    <xf numFmtId="164" fontId="4" fillId="0" borderId="0" xfId="1" applyNumberFormat="1" applyFont="1" applyBorder="1" applyAlignment="1">
      <alignment horizontal="right" vertical="center" indent="2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center" wrapText="1" indent="2"/>
    </xf>
    <xf numFmtId="0" fontId="11" fillId="0" borderId="0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left" vertical="center" wrapText="1" indent="2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 indent="2"/>
    </xf>
    <xf numFmtId="0" fontId="15" fillId="0" borderId="1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vertical="center" wrapText="1" indent="2"/>
    </xf>
    <xf numFmtId="0" fontId="17" fillId="5" borderId="0" xfId="0" applyFont="1" applyFill="1" applyAlignment="1">
      <alignment horizontal="left" vertical="center" indent="2"/>
    </xf>
    <xf numFmtId="0" fontId="15" fillId="0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4D79B"/>
      <color rgb="FFFFFFFF"/>
      <color rgb="FFD8E4BC"/>
      <color rgb="FF005C00"/>
      <color rgb="FF007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GridLines="0" zoomScaleNormal="100" workbookViewId="0">
      <selection activeCell="B26" sqref="B26:E28"/>
    </sheetView>
  </sheetViews>
  <sheetFormatPr baseColWidth="10" defaultColWidth="11.42578125" defaultRowHeight="15.75" x14ac:dyDescent="0.25"/>
  <cols>
    <col min="1" max="1" width="11.42578125" style="1"/>
    <col min="2" max="2" width="37.28515625" style="1" customWidth="1"/>
    <col min="3" max="3" width="17.42578125" style="1" customWidth="1"/>
    <col min="4" max="4" width="18.28515625" style="1" customWidth="1"/>
    <col min="5" max="5" width="18" style="1" customWidth="1"/>
    <col min="6" max="6" width="11.28515625" style="1" customWidth="1"/>
    <col min="7" max="7" width="6.5703125" style="1" hidden="1" customWidth="1"/>
    <col min="8" max="8" width="5.42578125" style="1" hidden="1" customWidth="1"/>
    <col min="9" max="9" width="14.5703125" style="1" customWidth="1"/>
    <col min="10" max="16384" width="11.42578125" style="1"/>
  </cols>
  <sheetData>
    <row r="1" spans="2:13" s="48" customFormat="1" ht="55.5" customHeight="1" x14ac:dyDescent="0.25">
      <c r="B1" s="109" t="s">
        <v>38</v>
      </c>
      <c r="C1" s="109"/>
      <c r="D1" s="110" t="s">
        <v>47</v>
      </c>
      <c r="E1" s="110"/>
      <c r="F1" s="54"/>
      <c r="G1" s="54"/>
    </row>
    <row r="2" spans="2:13" s="48" customFormat="1" ht="38.25" customHeight="1" x14ac:dyDescent="0.25">
      <c r="B2" s="115" t="s">
        <v>40</v>
      </c>
      <c r="C2" s="115"/>
      <c r="D2" s="115"/>
      <c r="E2" s="115"/>
      <c r="F2" s="50"/>
      <c r="G2" s="51"/>
    </row>
    <row r="3" spans="2:13" ht="47.25" customHeight="1" x14ac:dyDescent="0.25">
      <c r="B3" s="111" t="s">
        <v>48</v>
      </c>
      <c r="C3" s="111"/>
      <c r="D3" s="111"/>
      <c r="E3" s="111"/>
    </row>
    <row r="4" spans="2:13" ht="15" customHeight="1" x14ac:dyDescent="0.25">
      <c r="B4" s="112" t="s">
        <v>0</v>
      </c>
      <c r="C4" s="114" t="s">
        <v>1</v>
      </c>
      <c r="D4" s="114" t="s">
        <v>41</v>
      </c>
      <c r="E4" s="114" t="s">
        <v>2</v>
      </c>
    </row>
    <row r="5" spans="2:13" ht="37.5" customHeight="1" thickBot="1" x14ac:dyDescent="0.3">
      <c r="B5" s="113"/>
      <c r="C5" s="113"/>
      <c r="D5" s="113"/>
      <c r="E5" s="113"/>
    </row>
    <row r="6" spans="2:13" x14ac:dyDescent="0.25">
      <c r="B6" s="55" t="s">
        <v>3</v>
      </c>
      <c r="C6" s="103">
        <f>SUM(C7:C23)</f>
        <v>479</v>
      </c>
      <c r="D6" s="103">
        <f>SUM(D7:D23)</f>
        <v>10800</v>
      </c>
      <c r="E6" s="103">
        <f t="shared" ref="E6" si="0">+D6+C6</f>
        <v>11279</v>
      </c>
      <c r="F6" s="89"/>
      <c r="G6" s="2">
        <v>10777</v>
      </c>
      <c r="H6" s="93">
        <f>D6-G6</f>
        <v>23</v>
      </c>
      <c r="I6" s="89"/>
      <c r="K6" s="89"/>
      <c r="L6" s="89"/>
      <c r="M6" s="89"/>
    </row>
    <row r="7" spans="2:13" ht="12" customHeight="1" x14ac:dyDescent="0.25">
      <c r="B7" s="22" t="s">
        <v>4</v>
      </c>
      <c r="C7" s="26"/>
      <c r="D7" s="104">
        <v>70</v>
      </c>
      <c r="E7" s="104">
        <f>D7+C7</f>
        <v>70</v>
      </c>
      <c r="F7" s="89"/>
      <c r="G7" s="2">
        <v>70</v>
      </c>
      <c r="H7" s="93">
        <f t="shared" ref="H7:H23" si="1">D7-G7</f>
        <v>0</v>
      </c>
      <c r="K7" s="89"/>
      <c r="L7" s="89"/>
      <c r="M7" s="89"/>
    </row>
    <row r="8" spans="2:13" ht="12" customHeight="1" x14ac:dyDescent="0.25">
      <c r="B8" s="22" t="s">
        <v>5</v>
      </c>
      <c r="C8" s="104">
        <v>14</v>
      </c>
      <c r="D8" s="104">
        <v>79</v>
      </c>
      <c r="E8" s="104">
        <f t="shared" ref="E8:E23" si="2">D8+C8</f>
        <v>93</v>
      </c>
      <c r="F8" s="89"/>
      <c r="G8" s="2">
        <v>79</v>
      </c>
      <c r="H8" s="93">
        <f t="shared" si="1"/>
        <v>0</v>
      </c>
      <c r="K8" s="89"/>
      <c r="L8" s="89"/>
      <c r="M8" s="89"/>
    </row>
    <row r="9" spans="2:13" ht="12" customHeight="1" x14ac:dyDescent="0.25">
      <c r="B9" s="22" t="s">
        <v>6</v>
      </c>
      <c r="C9" s="104"/>
      <c r="D9" s="104">
        <v>1194</v>
      </c>
      <c r="E9" s="104">
        <f t="shared" si="2"/>
        <v>1194</v>
      </c>
      <c r="F9" s="89"/>
      <c r="G9" s="2">
        <v>1194</v>
      </c>
      <c r="H9" s="93">
        <f t="shared" si="1"/>
        <v>0</v>
      </c>
      <c r="K9" s="89"/>
      <c r="L9" s="89"/>
      <c r="M9" s="89"/>
    </row>
    <row r="10" spans="2:13" ht="12" customHeight="1" x14ac:dyDescent="0.25">
      <c r="B10" s="22" t="s">
        <v>7</v>
      </c>
      <c r="C10" s="104"/>
      <c r="D10" s="104">
        <v>2064</v>
      </c>
      <c r="E10" s="104">
        <f t="shared" si="2"/>
        <v>2064</v>
      </c>
      <c r="F10" s="89"/>
      <c r="G10" s="2">
        <v>2048</v>
      </c>
      <c r="H10" s="93">
        <f t="shared" si="1"/>
        <v>16</v>
      </c>
      <c r="K10" s="89"/>
      <c r="L10" s="89"/>
      <c r="M10" s="89"/>
    </row>
    <row r="11" spans="2:13" ht="12" customHeight="1" x14ac:dyDescent="0.25">
      <c r="B11" s="22" t="s">
        <v>8</v>
      </c>
      <c r="C11" s="104"/>
      <c r="D11" s="104">
        <v>2422</v>
      </c>
      <c r="E11" s="104">
        <f t="shared" si="2"/>
        <v>2422</v>
      </c>
      <c r="F11" s="89"/>
      <c r="G11" s="2">
        <v>2593</v>
      </c>
      <c r="H11" s="98">
        <f t="shared" si="1"/>
        <v>-171</v>
      </c>
      <c r="K11" s="89"/>
      <c r="L11" s="89"/>
      <c r="M11" s="89"/>
    </row>
    <row r="12" spans="2:13" ht="12" customHeight="1" x14ac:dyDescent="0.25">
      <c r="B12" s="22" t="s">
        <v>9</v>
      </c>
      <c r="C12" s="104">
        <v>6</v>
      </c>
      <c r="D12" s="104">
        <v>548</v>
      </c>
      <c r="E12" s="104">
        <f t="shared" si="2"/>
        <v>554</v>
      </c>
      <c r="F12" s="89"/>
      <c r="G12" s="2">
        <v>548</v>
      </c>
      <c r="H12" s="93">
        <f t="shared" si="1"/>
        <v>0</v>
      </c>
      <c r="K12" s="89"/>
      <c r="L12" s="89"/>
      <c r="M12" s="89"/>
    </row>
    <row r="13" spans="2:13" ht="12" customHeight="1" x14ac:dyDescent="0.25">
      <c r="B13" s="65" t="s">
        <v>49</v>
      </c>
      <c r="C13" s="104"/>
      <c r="D13" s="104">
        <v>7</v>
      </c>
      <c r="E13" s="104">
        <f t="shared" si="2"/>
        <v>7</v>
      </c>
      <c r="F13" s="89"/>
      <c r="G13" s="2">
        <v>0</v>
      </c>
      <c r="H13" s="93">
        <f t="shared" si="1"/>
        <v>7</v>
      </c>
      <c r="K13" s="89"/>
      <c r="L13" s="89"/>
      <c r="M13" s="89"/>
    </row>
    <row r="14" spans="2:13" ht="12" customHeight="1" x14ac:dyDescent="0.25">
      <c r="B14" s="22" t="s">
        <v>10</v>
      </c>
      <c r="C14" s="104"/>
      <c r="D14" s="104">
        <v>718</v>
      </c>
      <c r="E14" s="104">
        <f t="shared" si="2"/>
        <v>718</v>
      </c>
      <c r="F14" s="89"/>
      <c r="G14" s="2">
        <v>718</v>
      </c>
      <c r="H14" s="93">
        <f t="shared" si="1"/>
        <v>0</v>
      </c>
      <c r="K14" s="89"/>
      <c r="L14" s="89"/>
      <c r="M14" s="89"/>
    </row>
    <row r="15" spans="2:13" ht="12" customHeight="1" x14ac:dyDescent="0.25">
      <c r="B15" s="22" t="s">
        <v>11</v>
      </c>
      <c r="C15" s="104"/>
      <c r="D15" s="104">
        <v>355</v>
      </c>
      <c r="E15" s="104">
        <f t="shared" si="2"/>
        <v>355</v>
      </c>
      <c r="F15" s="89"/>
      <c r="G15" s="2">
        <v>354</v>
      </c>
      <c r="H15" s="93">
        <f t="shared" si="1"/>
        <v>1</v>
      </c>
      <c r="K15" s="89"/>
      <c r="L15" s="89"/>
      <c r="M15" s="89"/>
    </row>
    <row r="16" spans="2:13" ht="12" customHeight="1" x14ac:dyDescent="0.25">
      <c r="B16" s="22" t="s">
        <v>12</v>
      </c>
      <c r="C16" s="104"/>
      <c r="D16" s="104">
        <v>1896</v>
      </c>
      <c r="E16" s="104">
        <f t="shared" si="2"/>
        <v>1896</v>
      </c>
      <c r="F16" s="89"/>
      <c r="G16" s="2">
        <v>1863</v>
      </c>
      <c r="H16" s="93">
        <f t="shared" si="1"/>
        <v>33</v>
      </c>
      <c r="K16" s="89"/>
      <c r="L16" s="89"/>
      <c r="M16" s="89"/>
    </row>
    <row r="17" spans="2:13" ht="12" customHeight="1" x14ac:dyDescent="0.25">
      <c r="B17" s="22" t="s">
        <v>13</v>
      </c>
      <c r="C17" s="104">
        <v>85</v>
      </c>
      <c r="D17" s="104">
        <v>240</v>
      </c>
      <c r="E17" s="104">
        <f t="shared" si="2"/>
        <v>325</v>
      </c>
      <c r="F17" s="89"/>
      <c r="G17" s="2">
        <v>107</v>
      </c>
      <c r="H17" s="93">
        <f t="shared" si="1"/>
        <v>133</v>
      </c>
      <c r="K17" s="89"/>
      <c r="L17" s="89"/>
      <c r="M17" s="89"/>
    </row>
    <row r="18" spans="2:13" ht="12" customHeight="1" x14ac:dyDescent="0.25">
      <c r="B18" s="22" t="s">
        <v>14</v>
      </c>
      <c r="C18" s="104">
        <v>347</v>
      </c>
      <c r="D18" s="104">
        <v>174</v>
      </c>
      <c r="E18" s="104">
        <f t="shared" si="2"/>
        <v>521</v>
      </c>
      <c r="F18" s="89"/>
      <c r="G18" s="2">
        <v>172</v>
      </c>
      <c r="H18" s="93">
        <f t="shared" si="1"/>
        <v>2</v>
      </c>
      <c r="K18" s="89"/>
      <c r="L18" s="89"/>
      <c r="M18" s="89"/>
    </row>
    <row r="19" spans="2:13" ht="12" customHeight="1" x14ac:dyDescent="0.25">
      <c r="B19" s="22" t="s">
        <v>15</v>
      </c>
      <c r="C19" s="104">
        <v>27</v>
      </c>
      <c r="D19" s="104">
        <v>139</v>
      </c>
      <c r="E19" s="104">
        <f t="shared" si="2"/>
        <v>166</v>
      </c>
      <c r="F19" s="89"/>
      <c r="G19" s="2">
        <v>139</v>
      </c>
      <c r="H19" s="93">
        <f t="shared" si="1"/>
        <v>0</v>
      </c>
      <c r="K19" s="89"/>
      <c r="L19" s="89"/>
      <c r="M19" s="89"/>
    </row>
    <row r="20" spans="2:13" ht="12" customHeight="1" x14ac:dyDescent="0.25">
      <c r="B20" s="22" t="s">
        <v>16</v>
      </c>
      <c r="C20" s="104"/>
      <c r="D20" s="104">
        <v>310</v>
      </c>
      <c r="E20" s="104">
        <f t="shared" si="2"/>
        <v>310</v>
      </c>
      <c r="F20" s="89"/>
      <c r="G20" s="2">
        <v>310</v>
      </c>
      <c r="H20" s="93">
        <f t="shared" si="1"/>
        <v>0</v>
      </c>
      <c r="K20" s="89"/>
      <c r="L20" s="89"/>
      <c r="M20" s="89"/>
    </row>
    <row r="21" spans="2:13" ht="12" customHeight="1" x14ac:dyDescent="0.25">
      <c r="B21" s="22" t="s">
        <v>17</v>
      </c>
      <c r="C21" s="104"/>
      <c r="D21" s="104">
        <v>179</v>
      </c>
      <c r="E21" s="104">
        <f t="shared" si="2"/>
        <v>179</v>
      </c>
      <c r="F21" s="89"/>
      <c r="G21" s="2">
        <v>177</v>
      </c>
      <c r="H21" s="93">
        <f t="shared" si="1"/>
        <v>2</v>
      </c>
      <c r="K21" s="89"/>
      <c r="L21" s="89"/>
      <c r="M21" s="89"/>
    </row>
    <row r="22" spans="2:13" ht="12" customHeight="1" x14ac:dyDescent="0.25">
      <c r="B22" s="22" t="s">
        <v>18</v>
      </c>
      <c r="C22" s="104"/>
      <c r="D22" s="104">
        <v>11</v>
      </c>
      <c r="E22" s="104">
        <f t="shared" si="2"/>
        <v>11</v>
      </c>
      <c r="F22" s="89"/>
      <c r="G22" s="2">
        <v>11</v>
      </c>
      <c r="H22" s="93">
        <f t="shared" si="1"/>
        <v>0</v>
      </c>
      <c r="K22" s="89"/>
      <c r="L22" s="89"/>
      <c r="M22" s="89"/>
    </row>
    <row r="23" spans="2:13" ht="12" customHeight="1" thickBot="1" x14ac:dyDescent="0.3">
      <c r="B23" s="28" t="s">
        <v>19</v>
      </c>
      <c r="C23" s="104"/>
      <c r="D23" s="104">
        <v>394</v>
      </c>
      <c r="E23" s="104">
        <f t="shared" si="2"/>
        <v>394</v>
      </c>
      <c r="F23" s="89"/>
      <c r="G23" s="2">
        <v>394</v>
      </c>
      <c r="H23" s="93">
        <f t="shared" si="1"/>
        <v>0</v>
      </c>
      <c r="K23" s="89"/>
      <c r="L23" s="89"/>
      <c r="M23" s="89"/>
    </row>
    <row r="24" spans="2:13" ht="16.5" hidden="1" thickBot="1" x14ac:dyDescent="0.3">
      <c r="B24" s="56" t="s">
        <v>20</v>
      </c>
      <c r="C24" s="57"/>
      <c r="D24" s="57">
        <v>394</v>
      </c>
      <c r="E24" s="57">
        <v>394</v>
      </c>
    </row>
    <row r="25" spans="2:13" ht="16.5" hidden="1" thickBot="1" x14ac:dyDescent="0.3">
      <c r="B25" s="58" t="s">
        <v>21</v>
      </c>
      <c r="C25" s="59"/>
      <c r="D25" s="59"/>
      <c r="E25" s="59"/>
    </row>
    <row r="26" spans="2:13" ht="23.45" customHeight="1" x14ac:dyDescent="0.25">
      <c r="B26" s="108" t="s">
        <v>55</v>
      </c>
      <c r="C26" s="108"/>
      <c r="D26" s="108"/>
      <c r="E26" s="108"/>
    </row>
    <row r="27" spans="2:13" x14ac:dyDescent="0.25">
      <c r="B27" s="7" t="s">
        <v>43</v>
      </c>
      <c r="C27" s="8"/>
      <c r="D27" s="8"/>
      <c r="E27" s="8"/>
    </row>
  </sheetData>
  <mergeCells count="9">
    <mergeCell ref="B26:E26"/>
    <mergeCell ref="B1:C1"/>
    <mergeCell ref="D1:E1"/>
    <mergeCell ref="B3:E3"/>
    <mergeCell ref="B4:B5"/>
    <mergeCell ref="C4:C5"/>
    <mergeCell ref="D4:D5"/>
    <mergeCell ref="E4:E5"/>
    <mergeCell ref="B2:E2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showGridLines="0" zoomScaleNormal="100" zoomScaleSheetLayoutView="85" workbookViewId="0">
      <selection activeCell="E7" sqref="E7"/>
    </sheetView>
  </sheetViews>
  <sheetFormatPr baseColWidth="10" defaultColWidth="11.42578125" defaultRowHeight="11.25" x14ac:dyDescent="0.2"/>
  <cols>
    <col min="1" max="1" width="11.42578125" style="6"/>
    <col min="2" max="2" width="36.85546875" style="6" customWidth="1"/>
    <col min="3" max="3" width="19.140625" style="6" customWidth="1"/>
    <col min="4" max="5" width="18.5703125" style="6" customWidth="1"/>
    <col min="6" max="6" width="8.28515625" style="6" customWidth="1"/>
    <col min="7" max="7" width="6.5703125" style="6" hidden="1" customWidth="1"/>
    <col min="8" max="8" width="3.85546875" style="6" hidden="1" customWidth="1"/>
    <col min="9" max="9" width="14.5703125" style="6" customWidth="1"/>
    <col min="10" max="16384" width="11.42578125" style="6"/>
  </cols>
  <sheetData>
    <row r="1" spans="2:9" s="48" customFormat="1" ht="48" customHeight="1" x14ac:dyDescent="0.25">
      <c r="B1" s="109" t="s">
        <v>38</v>
      </c>
      <c r="C1" s="109"/>
      <c r="D1" s="110" t="s">
        <v>47</v>
      </c>
      <c r="E1" s="110"/>
      <c r="F1" s="53"/>
      <c r="G1" s="53"/>
      <c r="H1" s="53"/>
      <c r="I1" s="53"/>
    </row>
    <row r="2" spans="2:9" s="48" customFormat="1" ht="34.5" customHeight="1" x14ac:dyDescent="0.25">
      <c r="B2" s="115" t="s">
        <v>40</v>
      </c>
      <c r="C2" s="115"/>
      <c r="D2" s="115"/>
      <c r="E2" s="115"/>
      <c r="F2" s="53"/>
      <c r="G2" s="53"/>
      <c r="H2" s="53"/>
      <c r="I2" s="53"/>
    </row>
    <row r="3" spans="2:9" ht="51.75" customHeight="1" x14ac:dyDescent="0.2">
      <c r="B3" s="111" t="s">
        <v>50</v>
      </c>
      <c r="C3" s="111"/>
      <c r="D3" s="111"/>
      <c r="E3" s="111"/>
      <c r="F3" s="10"/>
    </row>
    <row r="4" spans="2:9" ht="15" customHeight="1" x14ac:dyDescent="0.2">
      <c r="B4" s="112" t="s">
        <v>22</v>
      </c>
      <c r="C4" s="114" t="s">
        <v>1</v>
      </c>
      <c r="D4" s="114" t="s">
        <v>41</v>
      </c>
      <c r="E4" s="114" t="s">
        <v>2</v>
      </c>
    </row>
    <row r="5" spans="2:9" ht="37.5" customHeight="1" thickBot="1" x14ac:dyDescent="0.25">
      <c r="B5" s="113"/>
      <c r="C5" s="116"/>
      <c r="D5" s="113"/>
      <c r="E5" s="116"/>
    </row>
    <row r="6" spans="2:9" s="9" customFormat="1" ht="13.5" x14ac:dyDescent="0.25">
      <c r="B6" s="73" t="s">
        <v>3</v>
      </c>
      <c r="C6" s="84">
        <f>C7+C15</f>
        <v>479</v>
      </c>
      <c r="D6" s="84">
        <f>D7+D15</f>
        <v>10800</v>
      </c>
      <c r="E6" s="84">
        <f>E7+E15</f>
        <v>11279</v>
      </c>
      <c r="G6" s="99">
        <v>10777</v>
      </c>
      <c r="H6" s="100">
        <f>D6-G6</f>
        <v>23</v>
      </c>
    </row>
    <row r="7" spans="2:9" s="9" customFormat="1" ht="13.5" x14ac:dyDescent="0.25">
      <c r="B7" s="76" t="s">
        <v>23</v>
      </c>
      <c r="C7" s="85">
        <f>SUM(C8:C14)</f>
        <v>143</v>
      </c>
      <c r="D7" s="85">
        <f>SUM(D8:D14)</f>
        <v>4198</v>
      </c>
      <c r="E7" s="85">
        <f t="shared" ref="E7:E17" si="0">+D7+C7</f>
        <v>4341</v>
      </c>
      <c r="G7" s="99">
        <v>4106</v>
      </c>
      <c r="H7" s="100">
        <f t="shared" ref="H7:H17" si="1">D7-G7</f>
        <v>92</v>
      </c>
    </row>
    <row r="8" spans="2:9" s="9" customFormat="1" ht="12" x14ac:dyDescent="0.2">
      <c r="B8" s="79" t="s">
        <v>24</v>
      </c>
      <c r="C8" s="86"/>
      <c r="D8" s="86">
        <v>1</v>
      </c>
      <c r="E8" s="86">
        <f>D8+C8</f>
        <v>1</v>
      </c>
      <c r="G8" s="99">
        <v>1</v>
      </c>
      <c r="H8" s="100">
        <f t="shared" si="1"/>
        <v>0</v>
      </c>
    </row>
    <row r="9" spans="2:9" s="9" customFormat="1" ht="12" x14ac:dyDescent="0.2">
      <c r="B9" s="79" t="s">
        <v>25</v>
      </c>
      <c r="C9" s="86"/>
      <c r="D9" s="86">
        <v>2</v>
      </c>
      <c r="E9" s="86">
        <f t="shared" ref="E9:E14" si="2">D9+C9</f>
        <v>2</v>
      </c>
      <c r="G9" s="99">
        <v>2</v>
      </c>
      <c r="H9" s="100">
        <f t="shared" si="1"/>
        <v>0</v>
      </c>
    </row>
    <row r="10" spans="2:9" s="9" customFormat="1" ht="12" x14ac:dyDescent="0.2">
      <c r="B10" s="79" t="s">
        <v>26</v>
      </c>
      <c r="C10" s="86">
        <v>1</v>
      </c>
      <c r="D10" s="86">
        <v>14</v>
      </c>
      <c r="E10" s="86">
        <f t="shared" si="2"/>
        <v>15</v>
      </c>
      <c r="G10" s="99">
        <v>13</v>
      </c>
      <c r="H10" s="100">
        <f t="shared" si="1"/>
        <v>1</v>
      </c>
    </row>
    <row r="11" spans="2:9" s="9" customFormat="1" ht="12" x14ac:dyDescent="0.2">
      <c r="B11" s="79" t="s">
        <v>27</v>
      </c>
      <c r="C11" s="86">
        <v>3</v>
      </c>
      <c r="D11" s="86">
        <v>38</v>
      </c>
      <c r="E11" s="86">
        <f t="shared" si="2"/>
        <v>41</v>
      </c>
      <c r="G11" s="99">
        <v>38</v>
      </c>
      <c r="H11" s="100">
        <f t="shared" si="1"/>
        <v>0</v>
      </c>
    </row>
    <row r="12" spans="2:9" s="9" customFormat="1" ht="12" x14ac:dyDescent="0.2">
      <c r="B12" s="79" t="s">
        <v>28</v>
      </c>
      <c r="C12" s="86">
        <v>14</v>
      </c>
      <c r="D12" s="86">
        <v>432</v>
      </c>
      <c r="E12" s="86">
        <f t="shared" si="2"/>
        <v>446</v>
      </c>
      <c r="G12" s="99">
        <v>428</v>
      </c>
      <c r="H12" s="100">
        <f t="shared" si="1"/>
        <v>4</v>
      </c>
    </row>
    <row r="13" spans="2:9" s="9" customFormat="1" ht="12" x14ac:dyDescent="0.2">
      <c r="B13" s="79" t="s">
        <v>29</v>
      </c>
      <c r="C13" s="86">
        <v>32</v>
      </c>
      <c r="D13" s="86">
        <v>1570</v>
      </c>
      <c r="E13" s="86">
        <f t="shared" si="2"/>
        <v>1602</v>
      </c>
      <c r="F13" s="97"/>
      <c r="G13" s="99">
        <v>1535</v>
      </c>
      <c r="H13" s="100">
        <f t="shared" si="1"/>
        <v>35</v>
      </c>
    </row>
    <row r="14" spans="2:9" s="9" customFormat="1" ht="12" x14ac:dyDescent="0.2">
      <c r="B14" s="79" t="s">
        <v>30</v>
      </c>
      <c r="C14" s="86">
        <v>93</v>
      </c>
      <c r="D14" s="86">
        <v>2141</v>
      </c>
      <c r="E14" s="86">
        <f t="shared" si="2"/>
        <v>2234</v>
      </c>
      <c r="G14" s="99">
        <v>2089</v>
      </c>
      <c r="H14" s="100">
        <f t="shared" si="1"/>
        <v>52</v>
      </c>
    </row>
    <row r="15" spans="2:9" s="9" customFormat="1" ht="13.5" x14ac:dyDescent="0.25">
      <c r="B15" s="76" t="s">
        <v>31</v>
      </c>
      <c r="C15" s="85">
        <f>SUM(C16:C17)</f>
        <v>336</v>
      </c>
      <c r="D15" s="85">
        <f>SUM(D16:D17)</f>
        <v>6602</v>
      </c>
      <c r="E15" s="85">
        <f t="shared" si="0"/>
        <v>6938</v>
      </c>
      <c r="G15" s="101">
        <v>6671</v>
      </c>
      <c r="H15" s="102">
        <f t="shared" si="1"/>
        <v>-69</v>
      </c>
    </row>
    <row r="16" spans="2:9" s="9" customFormat="1" ht="12" x14ac:dyDescent="0.2">
      <c r="B16" s="79" t="s">
        <v>32</v>
      </c>
      <c r="C16" s="86">
        <v>120</v>
      </c>
      <c r="D16" s="86">
        <v>3058</v>
      </c>
      <c r="E16" s="86">
        <f t="shared" si="0"/>
        <v>3178</v>
      </c>
      <c r="G16" s="101"/>
      <c r="H16" s="102"/>
    </row>
    <row r="17" spans="2:8" s="9" customFormat="1" ht="12.75" thickBot="1" x14ac:dyDescent="0.25">
      <c r="B17" s="44" t="s">
        <v>33</v>
      </c>
      <c r="C17" s="87">
        <v>216</v>
      </c>
      <c r="D17" s="87">
        <v>3544</v>
      </c>
      <c r="E17" s="88">
        <f t="shared" si="0"/>
        <v>3760</v>
      </c>
      <c r="G17" s="101">
        <v>3636</v>
      </c>
      <c r="H17" s="102">
        <f t="shared" si="1"/>
        <v>-92</v>
      </c>
    </row>
    <row r="18" spans="2:8" ht="25.15" customHeight="1" x14ac:dyDescent="0.2">
      <c r="B18" s="108" t="s">
        <v>55</v>
      </c>
      <c r="C18" s="108"/>
      <c r="D18" s="108"/>
      <c r="E18" s="108"/>
      <c r="F18" s="8"/>
    </row>
    <row r="19" spans="2:8" x14ac:dyDescent="0.2">
      <c r="B19" s="7" t="s">
        <v>43</v>
      </c>
      <c r="C19" s="8"/>
      <c r="D19" s="8"/>
      <c r="E19" s="8"/>
    </row>
    <row r="20" spans="2:8" ht="15.75" x14ac:dyDescent="0.25">
      <c r="B20" s="1"/>
      <c r="C20" s="1"/>
      <c r="D20" s="1"/>
      <c r="E20" s="1"/>
    </row>
    <row r="21" spans="2:8" ht="12" x14ac:dyDescent="0.2">
      <c r="B21" s="2"/>
      <c r="C21" s="2"/>
      <c r="D21" s="2"/>
      <c r="E21" s="2"/>
    </row>
  </sheetData>
  <mergeCells count="9">
    <mergeCell ref="B18:E18"/>
    <mergeCell ref="D1:E1"/>
    <mergeCell ref="B1:C1"/>
    <mergeCell ref="B3:E3"/>
    <mergeCell ref="B4:B5"/>
    <mergeCell ref="C4:C5"/>
    <mergeCell ref="D4:D5"/>
    <mergeCell ref="E4:E5"/>
    <mergeCell ref="B2:E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showGridLines="0" tabSelected="1" zoomScaleNormal="100" workbookViewId="0">
      <selection activeCell="G6" sqref="G6"/>
    </sheetView>
  </sheetViews>
  <sheetFormatPr baseColWidth="10" defaultColWidth="11.42578125" defaultRowHeight="12" x14ac:dyDescent="0.2"/>
  <cols>
    <col min="1" max="1" width="11.42578125" style="2"/>
    <col min="2" max="2" width="34.7109375" style="2" customWidth="1"/>
    <col min="3" max="3" width="11.42578125" style="2" customWidth="1"/>
    <col min="4" max="5" width="12.85546875" style="2" customWidth="1"/>
    <col min="6" max="6" width="12.7109375" style="2" customWidth="1"/>
    <col min="7" max="7" width="19.42578125" style="2" customWidth="1"/>
    <col min="8" max="8" width="13.85546875" style="2" customWidth="1"/>
    <col min="9" max="9" width="17.140625" style="2" customWidth="1"/>
    <col min="10" max="10" width="14.5703125" style="2" customWidth="1"/>
    <col min="11" max="16384" width="11.42578125" style="2"/>
  </cols>
  <sheetData>
    <row r="1" spans="2:18" s="48" customFormat="1" ht="46.5" customHeight="1" x14ac:dyDescent="0.25">
      <c r="B1" s="117" t="s">
        <v>38</v>
      </c>
      <c r="C1" s="117"/>
      <c r="D1" s="117"/>
      <c r="E1" s="95"/>
      <c r="F1" s="110" t="s">
        <v>47</v>
      </c>
      <c r="G1" s="110"/>
      <c r="H1" s="110"/>
      <c r="I1" s="110"/>
      <c r="J1" s="53"/>
    </row>
    <row r="2" spans="2:18" ht="29.25" customHeight="1" x14ac:dyDescent="0.2">
      <c r="B2" s="115" t="s">
        <v>40</v>
      </c>
      <c r="C2" s="115"/>
      <c r="D2" s="115"/>
      <c r="E2" s="115"/>
      <c r="F2" s="115"/>
      <c r="G2" s="120"/>
      <c r="H2" s="120"/>
      <c r="I2" s="120"/>
    </row>
    <row r="3" spans="2:18" ht="46.5" customHeight="1" x14ac:dyDescent="0.2">
      <c r="B3" s="111" t="s">
        <v>51</v>
      </c>
      <c r="C3" s="118"/>
      <c r="D3" s="118"/>
      <c r="E3" s="118"/>
      <c r="F3" s="118"/>
      <c r="G3" s="118"/>
      <c r="H3" s="118"/>
      <c r="I3" s="118"/>
    </row>
    <row r="4" spans="2:18" ht="17.25" customHeight="1" x14ac:dyDescent="0.2">
      <c r="B4" s="112" t="s">
        <v>0</v>
      </c>
      <c r="C4" s="114" t="s">
        <v>34</v>
      </c>
      <c r="D4" s="114" t="s">
        <v>35</v>
      </c>
      <c r="E4" s="114" t="s">
        <v>45</v>
      </c>
      <c r="F4" s="119">
        <v>2015</v>
      </c>
      <c r="G4" s="119"/>
      <c r="H4" s="119">
        <v>2016</v>
      </c>
      <c r="I4" s="119"/>
    </row>
    <row r="5" spans="2:18" ht="51" customHeight="1" thickBot="1" x14ac:dyDescent="0.25">
      <c r="B5" s="113"/>
      <c r="C5" s="116"/>
      <c r="D5" s="116"/>
      <c r="E5" s="116"/>
      <c r="F5" s="60" t="s">
        <v>42</v>
      </c>
      <c r="G5" s="60" t="s">
        <v>45</v>
      </c>
      <c r="H5" s="60" t="s">
        <v>42</v>
      </c>
      <c r="I5" s="60" t="s">
        <v>45</v>
      </c>
    </row>
    <row r="6" spans="2:18" ht="13.5" x14ac:dyDescent="0.25">
      <c r="B6" s="55" t="s">
        <v>3</v>
      </c>
      <c r="C6" s="61">
        <f>SUM(C7:C23)</f>
        <v>11279</v>
      </c>
      <c r="D6" s="61">
        <f t="shared" ref="D6" si="0">+F6+H6</f>
        <v>6156</v>
      </c>
      <c r="E6" s="62">
        <f>+G6+I6</f>
        <v>1618.4144230000002</v>
      </c>
      <c r="F6" s="61">
        <f t="shared" ref="F6:I6" si="1">SUM(F7:F23)</f>
        <v>2580</v>
      </c>
      <c r="G6" s="62">
        <v>774.5</v>
      </c>
      <c r="H6" s="63">
        <f t="shared" si="1"/>
        <v>3576</v>
      </c>
      <c r="I6" s="64">
        <f t="shared" si="1"/>
        <v>843.91442300000006</v>
      </c>
      <c r="M6" s="90"/>
      <c r="N6" s="90"/>
      <c r="O6" s="90"/>
      <c r="P6" s="90"/>
      <c r="Q6" s="90"/>
      <c r="R6" s="90"/>
    </row>
    <row r="7" spans="2:18" x14ac:dyDescent="0.2">
      <c r="B7" s="65" t="s">
        <v>4</v>
      </c>
      <c r="C7" s="27">
        <v>70</v>
      </c>
      <c r="D7" s="27">
        <f>F7+H7</f>
        <v>26</v>
      </c>
      <c r="E7" s="66">
        <f t="shared" ref="E7:E23" si="2">+G7+I7</f>
        <v>3.9</v>
      </c>
      <c r="F7" s="27">
        <v>26</v>
      </c>
      <c r="G7" s="66">
        <v>3.9</v>
      </c>
      <c r="H7" s="67"/>
      <c r="I7" s="68"/>
      <c r="M7" s="90"/>
      <c r="N7" s="90"/>
      <c r="O7" s="90"/>
      <c r="P7" s="90"/>
      <c r="Q7" s="90"/>
      <c r="R7" s="90"/>
    </row>
    <row r="8" spans="2:18" x14ac:dyDescent="0.2">
      <c r="B8" s="65" t="s">
        <v>5</v>
      </c>
      <c r="C8" s="27">
        <v>93</v>
      </c>
      <c r="D8" s="27">
        <f t="shared" ref="D8:D23" si="3">F8+H8</f>
        <v>79</v>
      </c>
      <c r="E8" s="66">
        <f t="shared" si="2"/>
        <v>23.4</v>
      </c>
      <c r="F8" s="27">
        <v>79</v>
      </c>
      <c r="G8" s="66">
        <v>23.4</v>
      </c>
      <c r="H8" s="67"/>
      <c r="I8" s="68"/>
      <c r="M8" s="90"/>
      <c r="N8" s="90"/>
      <c r="O8" s="90"/>
      <c r="P8" s="90"/>
      <c r="Q8" s="90"/>
      <c r="R8" s="90"/>
    </row>
    <row r="9" spans="2:18" x14ac:dyDescent="0.2">
      <c r="B9" s="65" t="s">
        <v>6</v>
      </c>
      <c r="C9" s="27">
        <v>1194</v>
      </c>
      <c r="D9" s="27">
        <f t="shared" si="3"/>
        <v>265</v>
      </c>
      <c r="E9" s="66">
        <f t="shared" si="2"/>
        <v>92.844950710000006</v>
      </c>
      <c r="F9" s="27">
        <v>253</v>
      </c>
      <c r="G9" s="66">
        <v>86.4</v>
      </c>
      <c r="H9" s="67">
        <v>12</v>
      </c>
      <c r="I9" s="68">
        <v>6.4449507099999996</v>
      </c>
      <c r="M9" s="90"/>
      <c r="N9" s="90"/>
      <c r="O9" s="90"/>
      <c r="P9" s="90"/>
      <c r="Q9" s="90"/>
      <c r="R9" s="90"/>
    </row>
    <row r="10" spans="2:18" x14ac:dyDescent="0.2">
      <c r="B10" s="65" t="s">
        <v>7</v>
      </c>
      <c r="C10" s="27">
        <v>2064</v>
      </c>
      <c r="D10" s="27">
        <f t="shared" si="3"/>
        <v>1828</v>
      </c>
      <c r="E10" s="66">
        <f t="shared" si="2"/>
        <v>354.7</v>
      </c>
      <c r="F10" s="27">
        <v>297</v>
      </c>
      <c r="G10" s="66">
        <v>57.2</v>
      </c>
      <c r="H10" s="67">
        <v>1531</v>
      </c>
      <c r="I10" s="68">
        <v>297.5</v>
      </c>
      <c r="M10" s="90"/>
      <c r="N10" s="90"/>
      <c r="O10" s="90"/>
      <c r="P10" s="90"/>
      <c r="Q10" s="90"/>
      <c r="R10" s="90"/>
    </row>
    <row r="11" spans="2:18" x14ac:dyDescent="0.2">
      <c r="B11" s="65" t="s">
        <v>8</v>
      </c>
      <c r="C11" s="27">
        <v>2422</v>
      </c>
      <c r="D11" s="27">
        <f t="shared" si="3"/>
        <v>1113</v>
      </c>
      <c r="E11" s="66">
        <f t="shared" si="2"/>
        <v>287.39999999999998</v>
      </c>
      <c r="F11" s="27">
        <v>95</v>
      </c>
      <c r="G11" s="66">
        <v>40.799999999999997</v>
      </c>
      <c r="H11" s="67">
        <v>1018</v>
      </c>
      <c r="I11" s="68">
        <v>246.6</v>
      </c>
      <c r="M11" s="90"/>
      <c r="N11" s="90"/>
      <c r="O11" s="90"/>
      <c r="P11" s="90"/>
      <c r="Q11" s="90"/>
      <c r="R11" s="90"/>
    </row>
    <row r="12" spans="2:18" x14ac:dyDescent="0.2">
      <c r="B12" s="65" t="s">
        <v>9</v>
      </c>
      <c r="C12" s="27">
        <v>554</v>
      </c>
      <c r="D12" s="27">
        <f t="shared" si="3"/>
        <v>358</v>
      </c>
      <c r="E12" s="66">
        <f t="shared" si="2"/>
        <v>117.33432472999999</v>
      </c>
      <c r="F12" s="27">
        <v>277</v>
      </c>
      <c r="G12" s="66">
        <v>89</v>
      </c>
      <c r="H12" s="67">
        <v>81</v>
      </c>
      <c r="I12" s="68">
        <v>28.334324729999999</v>
      </c>
      <c r="M12" s="90"/>
      <c r="N12" s="90"/>
      <c r="O12" s="90"/>
      <c r="P12" s="90"/>
      <c r="Q12" s="90"/>
      <c r="R12" s="90"/>
    </row>
    <row r="13" spans="2:18" x14ac:dyDescent="0.2">
      <c r="B13" s="65" t="s">
        <v>49</v>
      </c>
      <c r="C13" s="27">
        <v>7</v>
      </c>
      <c r="D13" s="27"/>
      <c r="E13" s="66"/>
      <c r="F13" s="27"/>
      <c r="G13" s="66"/>
      <c r="H13" s="67"/>
      <c r="I13" s="68"/>
      <c r="M13" s="90"/>
      <c r="N13" s="90"/>
      <c r="O13" s="90"/>
      <c r="P13" s="90"/>
      <c r="Q13" s="90"/>
      <c r="R13" s="90"/>
    </row>
    <row r="14" spans="2:18" x14ac:dyDescent="0.2">
      <c r="B14" s="65" t="s">
        <v>10</v>
      </c>
      <c r="C14" s="27">
        <v>718</v>
      </c>
      <c r="D14" s="27">
        <f t="shared" si="3"/>
        <v>424</v>
      </c>
      <c r="E14" s="66">
        <f t="shared" si="2"/>
        <v>128.97417693</v>
      </c>
      <c r="F14" s="27">
        <v>150</v>
      </c>
      <c r="G14" s="66">
        <v>43.4</v>
      </c>
      <c r="H14" s="67">
        <v>274</v>
      </c>
      <c r="I14" s="68">
        <v>85.574176929999993</v>
      </c>
      <c r="M14" s="90"/>
      <c r="N14" s="90"/>
      <c r="O14" s="90"/>
      <c r="P14" s="90"/>
      <c r="Q14" s="90"/>
      <c r="R14" s="90"/>
    </row>
    <row r="15" spans="2:18" x14ac:dyDescent="0.2">
      <c r="B15" s="65" t="s">
        <v>11</v>
      </c>
      <c r="C15" s="27">
        <v>355</v>
      </c>
      <c r="D15" s="27">
        <f t="shared" si="3"/>
        <v>271</v>
      </c>
      <c r="E15" s="66">
        <f t="shared" si="2"/>
        <v>55.796659589999997</v>
      </c>
      <c r="F15" s="27"/>
      <c r="G15" s="66"/>
      <c r="H15" s="67">
        <v>271</v>
      </c>
      <c r="I15" s="68">
        <v>55.796659589999997</v>
      </c>
      <c r="M15" s="90"/>
      <c r="N15" s="90"/>
      <c r="O15" s="90"/>
      <c r="P15" s="90"/>
      <c r="Q15" s="90"/>
      <c r="R15" s="90"/>
    </row>
    <row r="16" spans="2:18" x14ac:dyDescent="0.2">
      <c r="B16" s="65" t="s">
        <v>12</v>
      </c>
      <c r="C16" s="27">
        <v>1896</v>
      </c>
      <c r="D16" s="27">
        <f t="shared" si="3"/>
        <v>1000</v>
      </c>
      <c r="E16" s="66">
        <f t="shared" si="2"/>
        <v>383.83877642000004</v>
      </c>
      <c r="F16" s="27">
        <v>803</v>
      </c>
      <c r="G16" s="66">
        <v>315.60000000000002</v>
      </c>
      <c r="H16" s="67">
        <v>197</v>
      </c>
      <c r="I16" s="68">
        <v>68.238776419999994</v>
      </c>
      <c r="M16" s="90"/>
      <c r="N16" s="90"/>
      <c r="O16" s="90"/>
      <c r="P16" s="90"/>
      <c r="Q16" s="90"/>
      <c r="R16" s="90"/>
    </row>
    <row r="17" spans="2:18" x14ac:dyDescent="0.2">
      <c r="B17" s="65" t="s">
        <v>13</v>
      </c>
      <c r="C17" s="27">
        <v>325</v>
      </c>
      <c r="D17" s="27"/>
      <c r="E17" s="66"/>
      <c r="F17" s="27"/>
      <c r="G17" s="66"/>
      <c r="H17" s="67"/>
      <c r="I17" s="68"/>
      <c r="M17" s="90"/>
      <c r="N17" s="90"/>
      <c r="O17" s="90"/>
      <c r="P17" s="90"/>
      <c r="Q17" s="90"/>
      <c r="R17" s="90"/>
    </row>
    <row r="18" spans="2:18" x14ac:dyDescent="0.2">
      <c r="B18" s="65" t="s">
        <v>14</v>
      </c>
      <c r="C18" s="27">
        <v>521</v>
      </c>
      <c r="D18" s="27">
        <f t="shared" si="3"/>
        <v>96</v>
      </c>
      <c r="E18" s="66">
        <f t="shared" si="2"/>
        <v>20.226520059999999</v>
      </c>
      <c r="F18" s="27">
        <v>77</v>
      </c>
      <c r="G18" s="66">
        <v>13.6</v>
      </c>
      <c r="H18" s="67">
        <v>19</v>
      </c>
      <c r="I18" s="68">
        <v>6.6265200599999998</v>
      </c>
      <c r="M18" s="90"/>
      <c r="N18" s="90"/>
      <c r="O18" s="90"/>
      <c r="P18" s="90"/>
      <c r="Q18" s="90"/>
      <c r="R18" s="90"/>
    </row>
    <row r="19" spans="2:18" x14ac:dyDescent="0.2">
      <c r="B19" s="65" t="s">
        <v>15</v>
      </c>
      <c r="C19" s="27">
        <v>166</v>
      </c>
      <c r="D19" s="27">
        <f t="shared" si="3"/>
        <v>77</v>
      </c>
      <c r="E19" s="66">
        <f t="shared" si="2"/>
        <v>15.2</v>
      </c>
      <c r="F19" s="27">
        <v>77</v>
      </c>
      <c r="G19" s="66">
        <v>15.2</v>
      </c>
      <c r="H19" s="67"/>
      <c r="I19" s="68"/>
      <c r="M19" s="90"/>
      <c r="N19" s="90"/>
      <c r="O19" s="90"/>
      <c r="P19" s="90"/>
      <c r="Q19" s="90"/>
      <c r="R19" s="90"/>
    </row>
    <row r="20" spans="2:18" x14ac:dyDescent="0.2">
      <c r="B20" s="65" t="s">
        <v>16</v>
      </c>
      <c r="C20" s="27">
        <v>310</v>
      </c>
      <c r="D20" s="27">
        <f t="shared" si="3"/>
        <v>77</v>
      </c>
      <c r="E20" s="66">
        <f t="shared" si="2"/>
        <v>20.188580089999999</v>
      </c>
      <c r="F20" s="27">
        <v>69</v>
      </c>
      <c r="G20" s="66">
        <v>15.6</v>
      </c>
      <c r="H20" s="67">
        <v>8</v>
      </c>
      <c r="I20" s="68">
        <v>4.5885800899999998</v>
      </c>
      <c r="M20" s="90"/>
      <c r="N20" s="90"/>
      <c r="O20" s="90"/>
      <c r="P20" s="90"/>
      <c r="Q20" s="90"/>
      <c r="R20" s="90"/>
    </row>
    <row r="21" spans="2:18" x14ac:dyDescent="0.2">
      <c r="B21" s="65" t="s">
        <v>17</v>
      </c>
      <c r="C21" s="27">
        <v>179</v>
      </c>
      <c r="D21" s="27">
        <f t="shared" si="3"/>
        <v>165</v>
      </c>
      <c r="E21" s="66">
        <f t="shared" si="2"/>
        <v>44.210434469999996</v>
      </c>
      <c r="F21" s="27"/>
      <c r="G21" s="66"/>
      <c r="H21" s="67">
        <v>165</v>
      </c>
      <c r="I21" s="68">
        <v>44.210434469999996</v>
      </c>
      <c r="M21" s="90"/>
      <c r="N21" s="90"/>
      <c r="O21" s="90"/>
      <c r="P21" s="90"/>
      <c r="Q21" s="90"/>
      <c r="R21" s="90"/>
    </row>
    <row r="22" spans="2:18" x14ac:dyDescent="0.2">
      <c r="B22" s="65" t="s">
        <v>18</v>
      </c>
      <c r="C22" s="27">
        <v>11</v>
      </c>
      <c r="D22" s="27"/>
      <c r="E22" s="66"/>
      <c r="F22" s="27"/>
      <c r="G22" s="66"/>
      <c r="H22" s="68"/>
      <c r="I22" s="68"/>
      <c r="M22" s="90"/>
      <c r="N22" s="90"/>
      <c r="O22" s="90"/>
      <c r="P22" s="90"/>
      <c r="Q22" s="90"/>
      <c r="R22" s="90"/>
    </row>
    <row r="23" spans="2:18" ht="12.75" thickBot="1" x14ac:dyDescent="0.25">
      <c r="B23" s="69" t="s">
        <v>19</v>
      </c>
      <c r="C23" s="70">
        <v>394</v>
      </c>
      <c r="D23" s="27">
        <f t="shared" si="3"/>
        <v>377</v>
      </c>
      <c r="E23" s="71">
        <f t="shared" si="2"/>
        <v>70.3</v>
      </c>
      <c r="F23" s="70">
        <v>377</v>
      </c>
      <c r="G23" s="71">
        <v>70.3</v>
      </c>
      <c r="H23" s="72"/>
      <c r="I23" s="72"/>
      <c r="M23" s="90"/>
      <c r="N23" s="90"/>
      <c r="O23" s="90"/>
      <c r="P23" s="90"/>
      <c r="Q23" s="90"/>
      <c r="R23" s="90"/>
    </row>
    <row r="24" spans="2:18" ht="14.25" hidden="1" thickBot="1" x14ac:dyDescent="0.3">
      <c r="B24" s="11" t="s">
        <v>20</v>
      </c>
      <c r="C24" s="12"/>
      <c r="D24" s="12"/>
      <c r="E24" s="13"/>
      <c r="F24" s="13"/>
      <c r="G24" s="14"/>
      <c r="H24" s="15"/>
      <c r="I24" s="15"/>
    </row>
    <row r="25" spans="2:18" ht="12.75" hidden="1" thickBot="1" x14ac:dyDescent="0.25">
      <c r="B25" s="16" t="s">
        <v>21</v>
      </c>
      <c r="C25" s="17"/>
      <c r="D25" s="17"/>
      <c r="E25" s="18"/>
      <c r="F25" s="18"/>
      <c r="G25" s="19"/>
      <c r="H25" s="20"/>
      <c r="I25" s="20"/>
    </row>
    <row r="26" spans="2:18" x14ac:dyDescent="0.2">
      <c r="B26" s="105" t="s">
        <v>56</v>
      </c>
      <c r="C26" s="4"/>
      <c r="D26" s="4"/>
      <c r="E26" s="4"/>
      <c r="F26" s="4"/>
      <c r="G26" s="4"/>
      <c r="H26" s="4"/>
      <c r="I26" s="21"/>
    </row>
    <row r="27" spans="2:18" x14ac:dyDescent="0.2">
      <c r="B27" s="105" t="s">
        <v>43</v>
      </c>
    </row>
  </sheetData>
  <mergeCells count="11">
    <mergeCell ref="E4:E5"/>
    <mergeCell ref="B1:D1"/>
    <mergeCell ref="B3:I3"/>
    <mergeCell ref="B4:B5"/>
    <mergeCell ref="C4:C5"/>
    <mergeCell ref="D4:D5"/>
    <mergeCell ref="F4:G4"/>
    <mergeCell ref="H4:I4"/>
    <mergeCell ref="F1:I1"/>
    <mergeCell ref="B2:F2"/>
    <mergeCell ref="G2:I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6"/>
  <sheetViews>
    <sheetView showGridLines="0" topLeftCell="A2" zoomScale="90" zoomScaleNormal="90" workbookViewId="0">
      <selection activeCell="H13" sqref="H13"/>
    </sheetView>
  </sheetViews>
  <sheetFormatPr baseColWidth="10" defaultRowHeight="15" x14ac:dyDescent="0.25"/>
  <cols>
    <col min="2" max="2" width="32.42578125" customWidth="1"/>
    <col min="3" max="3" width="15.140625" customWidth="1"/>
    <col min="4" max="4" width="12.5703125" customWidth="1"/>
    <col min="5" max="5" width="15.85546875" customWidth="1"/>
    <col min="6" max="6" width="1.5703125" customWidth="1"/>
    <col min="7" max="7" width="13.140625" customWidth="1"/>
    <col min="8" max="8" width="15.42578125" customWidth="1"/>
    <col min="9" max="9" width="1.7109375" customWidth="1"/>
    <col min="10" max="10" width="13.42578125" customWidth="1"/>
    <col min="11" max="11" width="15" customWidth="1"/>
    <col min="12" max="12" width="1.7109375" customWidth="1"/>
    <col min="14" max="14" width="15.5703125" customWidth="1"/>
  </cols>
  <sheetData>
    <row r="1" spans="2:30" s="48" customFormat="1" ht="45" customHeight="1" x14ac:dyDescent="0.25">
      <c r="B1" s="117" t="s">
        <v>38</v>
      </c>
      <c r="C1" s="117"/>
      <c r="D1" s="117"/>
      <c r="E1" s="110" t="s">
        <v>52</v>
      </c>
      <c r="F1" s="110"/>
      <c r="G1" s="110"/>
      <c r="H1" s="110"/>
      <c r="I1" s="110"/>
      <c r="J1" s="110"/>
      <c r="K1" s="110"/>
    </row>
    <row r="2" spans="2:30" s="48" customFormat="1" ht="22.5" customHeight="1" x14ac:dyDescent="0.25">
      <c r="B2" s="115" t="s">
        <v>40</v>
      </c>
      <c r="C2" s="115"/>
      <c r="D2" s="115"/>
      <c r="E2" s="115"/>
      <c r="F2" s="52"/>
      <c r="G2" s="52"/>
      <c r="H2" s="52"/>
      <c r="I2" s="52"/>
      <c r="J2" s="52"/>
      <c r="K2" s="52"/>
    </row>
    <row r="3" spans="2:30" ht="50.25" customHeight="1" x14ac:dyDescent="0.25">
      <c r="B3" s="111" t="s">
        <v>53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2:30" ht="15" customHeight="1" x14ac:dyDescent="0.25">
      <c r="B4" s="112" t="s">
        <v>0</v>
      </c>
      <c r="C4" s="114" t="s">
        <v>35</v>
      </c>
      <c r="D4" s="119">
        <v>2015</v>
      </c>
      <c r="E4" s="119"/>
      <c r="F4" s="119"/>
      <c r="G4" s="119"/>
      <c r="H4" s="119"/>
      <c r="I4" s="114"/>
      <c r="J4" s="119">
        <v>2016</v>
      </c>
      <c r="K4" s="119"/>
      <c r="L4" s="119"/>
      <c r="M4" s="119"/>
      <c r="N4" s="119"/>
    </row>
    <row r="5" spans="2:30" ht="13.5" customHeight="1" x14ac:dyDescent="0.25">
      <c r="B5" s="112"/>
      <c r="C5" s="114"/>
      <c r="D5" s="121" t="s">
        <v>36</v>
      </c>
      <c r="E5" s="121"/>
      <c r="F5" s="122"/>
      <c r="G5" s="121" t="s">
        <v>37</v>
      </c>
      <c r="H5" s="121"/>
      <c r="I5" s="114"/>
      <c r="J5" s="119" t="s">
        <v>36</v>
      </c>
      <c r="K5" s="119"/>
      <c r="L5" s="106"/>
      <c r="M5" s="119" t="s">
        <v>37</v>
      </c>
      <c r="N5" s="119"/>
    </row>
    <row r="6" spans="2:30" ht="51" customHeight="1" thickBot="1" x14ac:dyDescent="0.3">
      <c r="B6" s="113"/>
      <c r="C6" s="116"/>
      <c r="D6" s="83" t="s">
        <v>44</v>
      </c>
      <c r="E6" s="83" t="s">
        <v>45</v>
      </c>
      <c r="F6" s="116"/>
      <c r="G6" s="83" t="s">
        <v>44</v>
      </c>
      <c r="H6" s="83" t="s">
        <v>45</v>
      </c>
      <c r="I6" s="116"/>
      <c r="J6" s="83" t="s">
        <v>44</v>
      </c>
      <c r="K6" s="83" t="s">
        <v>45</v>
      </c>
      <c r="L6" s="107"/>
      <c r="M6" s="96" t="s">
        <v>44</v>
      </c>
      <c r="N6" s="96" t="s">
        <v>45</v>
      </c>
    </row>
    <row r="7" spans="2:30" x14ac:dyDescent="0.25">
      <c r="B7" s="34" t="s">
        <v>3</v>
      </c>
      <c r="C7" s="35">
        <f>+D7+G7+J7+M7</f>
        <v>6156</v>
      </c>
      <c r="D7" s="35">
        <f t="shared" ref="D7:J7" si="0">SUM(D8:D24)</f>
        <v>2442</v>
      </c>
      <c r="E7" s="36">
        <f t="shared" si="0"/>
        <v>720</v>
      </c>
      <c r="F7" s="36"/>
      <c r="G7" s="37">
        <f t="shared" si="0"/>
        <v>138</v>
      </c>
      <c r="H7" s="36">
        <f t="shared" si="0"/>
        <v>54.505878002408707</v>
      </c>
      <c r="I7" s="36"/>
      <c r="J7" s="38">
        <f t="shared" si="0"/>
        <v>3517</v>
      </c>
      <c r="K7" s="39">
        <f>SUM(K8:K24)</f>
        <v>827.63825851999991</v>
      </c>
      <c r="L7" s="36"/>
      <c r="M7" s="38">
        <f t="shared" ref="M7" si="1">SUM(M8:M24)</f>
        <v>59</v>
      </c>
      <c r="N7" s="39">
        <f>SUM(N8:N24)</f>
        <v>16.233273669999999</v>
      </c>
      <c r="S7" s="92"/>
      <c r="T7" s="92"/>
      <c r="U7" s="92"/>
      <c r="V7" s="92"/>
      <c r="W7" s="92"/>
      <c r="X7" s="92"/>
      <c r="Y7" s="92"/>
      <c r="Z7" s="92"/>
      <c r="AA7" s="92"/>
      <c r="AB7" s="91"/>
      <c r="AC7" s="91"/>
      <c r="AD7" s="91"/>
    </row>
    <row r="8" spans="2:30" x14ac:dyDescent="0.25">
      <c r="B8" s="22" t="s">
        <v>4</v>
      </c>
      <c r="C8" s="23">
        <f>D8+G8+J8+M8</f>
        <v>26</v>
      </c>
      <c r="D8" s="23">
        <v>26</v>
      </c>
      <c r="E8" s="24">
        <v>3.9</v>
      </c>
      <c r="F8" s="24"/>
      <c r="G8" s="33"/>
      <c r="H8" s="24"/>
      <c r="I8" s="24"/>
      <c r="J8" s="25"/>
      <c r="K8" s="26"/>
      <c r="L8" s="24"/>
      <c r="M8" s="25"/>
      <c r="N8" s="26"/>
      <c r="S8" s="92"/>
      <c r="T8" s="92"/>
      <c r="U8" s="92"/>
      <c r="V8" s="92"/>
      <c r="W8" s="92"/>
      <c r="X8" s="92"/>
      <c r="Y8" s="92"/>
      <c r="Z8" s="92"/>
      <c r="AA8" s="92"/>
      <c r="AB8" s="91"/>
      <c r="AC8" s="91"/>
    </row>
    <row r="9" spans="2:30" x14ac:dyDescent="0.25">
      <c r="B9" s="22" t="s">
        <v>5</v>
      </c>
      <c r="C9" s="23">
        <f t="shared" ref="C9:C24" si="2">D9+G9+J9+M9</f>
        <v>79</v>
      </c>
      <c r="D9" s="23">
        <v>79</v>
      </c>
      <c r="E9" s="24">
        <v>23.4</v>
      </c>
      <c r="F9" s="24"/>
      <c r="G9" s="33"/>
      <c r="H9" s="24"/>
      <c r="I9" s="24"/>
      <c r="J9" s="25"/>
      <c r="K9" s="26"/>
      <c r="L9" s="24"/>
      <c r="M9" s="25"/>
      <c r="N9" s="26"/>
      <c r="S9" s="92"/>
      <c r="T9" s="92"/>
      <c r="U9" s="92"/>
      <c r="V9" s="92"/>
      <c r="W9" s="92"/>
      <c r="X9" s="92"/>
      <c r="Y9" s="92"/>
      <c r="Z9" s="92"/>
      <c r="AA9" s="92"/>
      <c r="AB9" s="91"/>
      <c r="AC9" s="91"/>
    </row>
    <row r="10" spans="2:30" x14ac:dyDescent="0.25">
      <c r="B10" s="22" t="s">
        <v>6</v>
      </c>
      <c r="C10" s="23">
        <f t="shared" si="2"/>
        <v>265</v>
      </c>
      <c r="D10" s="23">
        <v>235</v>
      </c>
      <c r="E10" s="24">
        <v>80.099999999999994</v>
      </c>
      <c r="F10" s="24"/>
      <c r="G10" s="33">
        <v>18</v>
      </c>
      <c r="H10" s="24">
        <v>6.3847298143181748</v>
      </c>
      <c r="I10" s="24"/>
      <c r="J10" s="25">
        <v>12</v>
      </c>
      <c r="K10" s="26">
        <v>6.4</v>
      </c>
      <c r="L10" s="24"/>
      <c r="M10" s="25"/>
      <c r="N10" s="26"/>
      <c r="S10" s="92"/>
      <c r="T10" s="92"/>
      <c r="U10" s="92"/>
      <c r="V10" s="92"/>
      <c r="W10" s="92"/>
      <c r="X10" s="92"/>
      <c r="Y10" s="92"/>
      <c r="Z10" s="92"/>
      <c r="AA10" s="92"/>
      <c r="AB10" s="91"/>
      <c r="AC10" s="91"/>
    </row>
    <row r="11" spans="2:30" x14ac:dyDescent="0.25">
      <c r="B11" s="22" t="s">
        <v>7</v>
      </c>
      <c r="C11" s="23">
        <f t="shared" si="2"/>
        <v>1828</v>
      </c>
      <c r="D11" s="23">
        <v>297</v>
      </c>
      <c r="E11" s="24">
        <v>57.2</v>
      </c>
      <c r="F11" s="24"/>
      <c r="G11" s="33"/>
      <c r="H11" s="24"/>
      <c r="I11" s="24"/>
      <c r="J11" s="67">
        <v>1521</v>
      </c>
      <c r="K11" s="68">
        <v>295.3</v>
      </c>
      <c r="L11" s="24"/>
      <c r="M11" s="25">
        <v>10</v>
      </c>
      <c r="N11" s="26">
        <v>2.2363846299999999</v>
      </c>
      <c r="S11" s="92"/>
      <c r="T11" s="92"/>
      <c r="U11" s="92"/>
      <c r="V11" s="92"/>
      <c r="W11" s="92"/>
      <c r="X11" s="92"/>
      <c r="Y11" s="92"/>
      <c r="Z11" s="92"/>
      <c r="AA11" s="92"/>
      <c r="AB11" s="91"/>
      <c r="AC11" s="91"/>
    </row>
    <row r="12" spans="2:30" x14ac:dyDescent="0.25">
      <c r="B12" s="22" t="s">
        <v>8</v>
      </c>
      <c r="C12" s="23">
        <f t="shared" si="2"/>
        <v>1113</v>
      </c>
      <c r="D12" s="23"/>
      <c r="E12" s="24"/>
      <c r="F12" s="24"/>
      <c r="G12" s="33">
        <v>95</v>
      </c>
      <c r="H12" s="24">
        <v>40.796072236423861</v>
      </c>
      <c r="I12" s="24"/>
      <c r="J12" s="25">
        <v>1015</v>
      </c>
      <c r="K12" s="26">
        <v>245.8</v>
      </c>
      <c r="L12" s="24"/>
      <c r="M12" s="25">
        <v>3</v>
      </c>
      <c r="N12" s="68">
        <v>0.8</v>
      </c>
      <c r="S12" s="92"/>
      <c r="T12" s="92"/>
      <c r="U12" s="92"/>
      <c r="V12" s="92"/>
      <c r="W12" s="92"/>
      <c r="X12" s="92"/>
      <c r="Y12" s="92"/>
      <c r="Z12" s="92"/>
      <c r="AA12" s="92"/>
      <c r="AB12" s="91"/>
      <c r="AC12" s="91"/>
    </row>
    <row r="13" spans="2:30" x14ac:dyDescent="0.25">
      <c r="B13" s="22" t="s">
        <v>9</v>
      </c>
      <c r="C13" s="23">
        <f t="shared" si="2"/>
        <v>358</v>
      </c>
      <c r="D13" s="23">
        <v>252</v>
      </c>
      <c r="E13" s="24">
        <v>81.7</v>
      </c>
      <c r="F13" s="24"/>
      <c r="G13" s="33">
        <v>25</v>
      </c>
      <c r="H13" s="24">
        <v>7.3250759516666655</v>
      </c>
      <c r="I13" s="24"/>
      <c r="J13" s="25">
        <v>81</v>
      </c>
      <c r="K13" s="26">
        <v>28.3</v>
      </c>
      <c r="L13" s="24"/>
      <c r="M13" s="25"/>
      <c r="N13" s="26"/>
      <c r="S13" s="92"/>
      <c r="T13" s="92"/>
      <c r="U13" s="92"/>
      <c r="V13" s="92"/>
      <c r="W13" s="92"/>
      <c r="X13" s="92"/>
      <c r="Y13" s="92"/>
      <c r="Z13" s="92"/>
      <c r="AA13" s="92"/>
      <c r="AB13" s="91"/>
      <c r="AC13" s="91"/>
    </row>
    <row r="14" spans="2:30" x14ac:dyDescent="0.25">
      <c r="B14" s="22" t="s">
        <v>49</v>
      </c>
      <c r="C14" s="23">
        <f t="shared" si="2"/>
        <v>0</v>
      </c>
      <c r="D14" s="23"/>
      <c r="E14" s="24"/>
      <c r="F14" s="24"/>
      <c r="G14" s="33"/>
      <c r="H14" s="24"/>
      <c r="I14" s="24"/>
      <c r="J14" s="25"/>
      <c r="K14" s="26"/>
      <c r="L14" s="24"/>
      <c r="M14" s="25"/>
      <c r="N14" s="26"/>
      <c r="S14" s="92"/>
      <c r="T14" s="92"/>
      <c r="U14" s="92"/>
      <c r="V14" s="92"/>
      <c r="W14" s="92"/>
      <c r="X14" s="92"/>
      <c r="Y14" s="92"/>
      <c r="Z14" s="92"/>
      <c r="AA14" s="92"/>
      <c r="AB14" s="91"/>
      <c r="AC14" s="91"/>
    </row>
    <row r="15" spans="2:30" x14ac:dyDescent="0.25">
      <c r="B15" s="22" t="s">
        <v>10</v>
      </c>
      <c r="C15" s="23">
        <f t="shared" si="2"/>
        <v>424</v>
      </c>
      <c r="D15" s="23">
        <v>150</v>
      </c>
      <c r="E15" s="24">
        <v>43.4</v>
      </c>
      <c r="F15" s="24"/>
      <c r="G15" s="33"/>
      <c r="H15" s="24"/>
      <c r="I15" s="24"/>
      <c r="J15" s="25">
        <v>274</v>
      </c>
      <c r="K15" s="26">
        <v>85.57417692999995</v>
      </c>
      <c r="L15" s="24"/>
      <c r="M15" s="25"/>
      <c r="N15" s="26"/>
      <c r="S15" s="92"/>
      <c r="T15" s="92"/>
      <c r="U15" s="92"/>
      <c r="V15" s="92"/>
      <c r="W15" s="92"/>
      <c r="X15" s="92"/>
      <c r="Y15" s="92"/>
      <c r="Z15" s="92"/>
      <c r="AA15" s="92"/>
      <c r="AB15" s="91"/>
      <c r="AC15" s="91"/>
    </row>
    <row r="16" spans="2:30" x14ac:dyDescent="0.25">
      <c r="B16" s="22" t="s">
        <v>11</v>
      </c>
      <c r="C16" s="23">
        <f t="shared" si="2"/>
        <v>271</v>
      </c>
      <c r="D16" s="23"/>
      <c r="E16" s="24"/>
      <c r="F16" s="24"/>
      <c r="G16" s="33"/>
      <c r="H16" s="24"/>
      <c r="I16" s="24"/>
      <c r="J16" s="25">
        <v>225</v>
      </c>
      <c r="K16" s="26">
        <v>42.599770549999988</v>
      </c>
      <c r="L16" s="24"/>
      <c r="M16" s="25">
        <v>46</v>
      </c>
      <c r="N16" s="26">
        <v>13.196889039999999</v>
      </c>
      <c r="S16" s="92"/>
      <c r="T16" s="92"/>
      <c r="U16" s="92"/>
      <c r="V16" s="92"/>
      <c r="W16" s="92"/>
      <c r="X16" s="92"/>
      <c r="Y16" s="92"/>
      <c r="Z16" s="92"/>
      <c r="AA16" s="92"/>
      <c r="AB16" s="91"/>
      <c r="AC16" s="91"/>
    </row>
    <row r="17" spans="2:29" x14ac:dyDescent="0.25">
      <c r="B17" s="22" t="s">
        <v>12</v>
      </c>
      <c r="C17" s="23">
        <f t="shared" si="2"/>
        <v>1000</v>
      </c>
      <c r="D17" s="23">
        <v>803</v>
      </c>
      <c r="E17" s="24">
        <v>315.60000000000002</v>
      </c>
      <c r="F17" s="24"/>
      <c r="G17" s="33"/>
      <c r="H17" s="24"/>
      <c r="I17" s="24"/>
      <c r="J17" s="25">
        <v>197</v>
      </c>
      <c r="K17" s="26">
        <v>68.238776419999994</v>
      </c>
      <c r="L17" s="24"/>
      <c r="M17" s="25"/>
      <c r="N17" s="26"/>
      <c r="S17" s="92"/>
      <c r="T17" s="92"/>
      <c r="U17" s="92"/>
      <c r="V17" s="92"/>
      <c r="W17" s="92"/>
      <c r="X17" s="92"/>
      <c r="Y17" s="92"/>
      <c r="Z17" s="92"/>
      <c r="AA17" s="92"/>
      <c r="AB17" s="91"/>
      <c r="AC17" s="91"/>
    </row>
    <row r="18" spans="2:29" x14ac:dyDescent="0.25">
      <c r="B18" s="22" t="s">
        <v>13</v>
      </c>
      <c r="C18" s="23">
        <f t="shared" si="2"/>
        <v>0</v>
      </c>
      <c r="D18" s="23"/>
      <c r="E18" s="24"/>
      <c r="F18" s="24"/>
      <c r="G18" s="33"/>
      <c r="H18" s="24"/>
      <c r="I18" s="24"/>
      <c r="J18" s="25"/>
      <c r="K18" s="26"/>
      <c r="L18" s="24"/>
      <c r="M18" s="25"/>
      <c r="N18" s="26"/>
      <c r="S18" s="92"/>
      <c r="T18" s="92"/>
      <c r="U18" s="92"/>
      <c r="V18" s="92"/>
      <c r="W18" s="92"/>
      <c r="X18" s="92"/>
      <c r="Y18" s="92"/>
      <c r="Z18" s="92"/>
      <c r="AA18" s="92"/>
      <c r="AB18" s="91"/>
      <c r="AC18" s="91"/>
    </row>
    <row r="19" spans="2:29" x14ac:dyDescent="0.25">
      <c r="B19" s="22" t="s">
        <v>14</v>
      </c>
      <c r="C19" s="23">
        <f t="shared" si="2"/>
        <v>96</v>
      </c>
      <c r="D19" s="23">
        <v>77</v>
      </c>
      <c r="E19" s="24">
        <v>13.6</v>
      </c>
      <c r="F19" s="24"/>
      <c r="G19" s="33"/>
      <c r="H19" s="24"/>
      <c r="I19" s="24"/>
      <c r="J19" s="25">
        <v>19</v>
      </c>
      <c r="K19" s="26">
        <v>6.6265200600000016</v>
      </c>
      <c r="L19" s="24"/>
      <c r="M19" s="25"/>
      <c r="N19" s="26"/>
      <c r="S19" s="92"/>
      <c r="T19" s="92"/>
      <c r="U19" s="92"/>
      <c r="V19" s="92"/>
      <c r="W19" s="92"/>
      <c r="X19" s="92"/>
      <c r="Y19" s="92"/>
      <c r="Z19" s="92"/>
      <c r="AA19" s="92"/>
      <c r="AB19" s="91"/>
      <c r="AC19" s="91"/>
    </row>
    <row r="20" spans="2:29" x14ac:dyDescent="0.25">
      <c r="B20" s="22" t="s">
        <v>15</v>
      </c>
      <c r="C20" s="23">
        <f t="shared" si="2"/>
        <v>77</v>
      </c>
      <c r="D20" s="23">
        <v>77</v>
      </c>
      <c r="E20" s="24">
        <v>15.2</v>
      </c>
      <c r="F20" s="24"/>
      <c r="G20" s="33"/>
      <c r="H20" s="24"/>
      <c r="I20" s="24"/>
      <c r="J20" s="25"/>
      <c r="K20" s="26"/>
      <c r="L20" s="24"/>
      <c r="M20" s="25"/>
      <c r="N20" s="26"/>
      <c r="S20" s="92"/>
      <c r="T20" s="92"/>
      <c r="U20" s="92"/>
      <c r="V20" s="92"/>
      <c r="W20" s="92"/>
      <c r="X20" s="92"/>
      <c r="Y20" s="92"/>
      <c r="Z20" s="92"/>
      <c r="AA20" s="92"/>
      <c r="AB20" s="91"/>
      <c r="AC20" s="91"/>
    </row>
    <row r="21" spans="2:29" x14ac:dyDescent="0.25">
      <c r="B21" s="22" t="s">
        <v>16</v>
      </c>
      <c r="C21" s="23">
        <f t="shared" si="2"/>
        <v>77</v>
      </c>
      <c r="D21" s="23">
        <v>69</v>
      </c>
      <c r="E21" s="24">
        <v>15.6</v>
      </c>
      <c r="F21" s="24"/>
      <c r="G21" s="33"/>
      <c r="H21" s="24"/>
      <c r="I21" s="24"/>
      <c r="J21" s="25">
        <v>8</v>
      </c>
      <c r="K21" s="26">
        <v>4.5885800899999998</v>
      </c>
      <c r="L21" s="24"/>
      <c r="M21" s="25"/>
      <c r="N21" s="26"/>
      <c r="S21" s="92"/>
      <c r="T21" s="92"/>
      <c r="U21" s="92"/>
      <c r="V21" s="92"/>
      <c r="W21" s="92"/>
      <c r="X21" s="92"/>
      <c r="Y21" s="92"/>
      <c r="Z21" s="92"/>
      <c r="AA21" s="92"/>
      <c r="AB21" s="91"/>
      <c r="AC21" s="91"/>
    </row>
    <row r="22" spans="2:29" x14ac:dyDescent="0.25">
      <c r="B22" s="22" t="s">
        <v>17</v>
      </c>
      <c r="C22" s="23">
        <f t="shared" si="2"/>
        <v>165</v>
      </c>
      <c r="D22" s="23"/>
      <c r="E22" s="24"/>
      <c r="F22" s="24"/>
      <c r="G22" s="33"/>
      <c r="H22" s="24"/>
      <c r="I22" s="24"/>
      <c r="J22" s="25">
        <v>165</v>
      </c>
      <c r="K22" s="26">
        <v>44.210434469999981</v>
      </c>
      <c r="L22" s="24"/>
      <c r="M22" s="25"/>
      <c r="N22" s="26"/>
      <c r="S22" s="92"/>
      <c r="T22" s="92"/>
      <c r="U22" s="92"/>
      <c r="V22" s="92"/>
      <c r="W22" s="92"/>
      <c r="X22" s="92"/>
      <c r="Y22" s="92"/>
      <c r="Z22" s="92"/>
      <c r="AA22" s="92"/>
      <c r="AB22" s="91"/>
      <c r="AC22" s="91"/>
    </row>
    <row r="23" spans="2:29" x14ac:dyDescent="0.25">
      <c r="B23" s="22" t="s">
        <v>18</v>
      </c>
      <c r="C23" s="23">
        <f t="shared" si="2"/>
        <v>0</v>
      </c>
      <c r="D23" s="23"/>
      <c r="E23" s="24"/>
      <c r="F23" s="24"/>
      <c r="G23" s="33"/>
      <c r="H23" s="24"/>
      <c r="I23" s="24"/>
      <c r="J23" s="26"/>
      <c r="K23" s="26"/>
      <c r="L23" s="24"/>
      <c r="M23" s="26"/>
      <c r="N23" s="26"/>
      <c r="S23" s="92"/>
      <c r="T23" s="92"/>
      <c r="U23" s="92"/>
      <c r="V23" s="92"/>
      <c r="W23" s="92"/>
      <c r="X23" s="92"/>
      <c r="Y23" s="92"/>
      <c r="Z23" s="92"/>
      <c r="AA23" s="92"/>
      <c r="AB23" s="91"/>
      <c r="AC23" s="91"/>
    </row>
    <row r="24" spans="2:29" ht="15.75" thickBot="1" x14ac:dyDescent="0.3">
      <c r="B24" s="28" t="s">
        <v>19</v>
      </c>
      <c r="C24" s="29">
        <f t="shared" si="2"/>
        <v>377</v>
      </c>
      <c r="D24" s="29">
        <v>377</v>
      </c>
      <c r="E24" s="30">
        <v>70.3</v>
      </c>
      <c r="F24" s="30"/>
      <c r="G24" s="40"/>
      <c r="H24" s="30"/>
      <c r="I24" s="30"/>
      <c r="J24" s="31"/>
      <c r="K24" s="31"/>
      <c r="L24" s="30"/>
      <c r="M24" s="31"/>
      <c r="N24" s="31"/>
      <c r="S24" s="92"/>
      <c r="T24" s="92"/>
      <c r="U24" s="92"/>
      <c r="V24" s="92"/>
      <c r="W24" s="92"/>
      <c r="X24" s="92"/>
      <c r="Y24" s="92"/>
      <c r="Z24" s="92"/>
      <c r="AA24" s="92"/>
      <c r="AB24" s="91"/>
      <c r="AC24" s="91"/>
    </row>
    <row r="25" spans="2:29" x14ac:dyDescent="0.25">
      <c r="B25" s="3" t="s">
        <v>39</v>
      </c>
      <c r="C25" s="23"/>
      <c r="D25" s="23"/>
      <c r="E25" s="23"/>
      <c r="F25" s="23"/>
      <c r="G25" s="33"/>
      <c r="H25" s="24"/>
      <c r="I25" s="24"/>
      <c r="J25" s="26"/>
      <c r="K25" s="26"/>
    </row>
    <row r="26" spans="2:29" x14ac:dyDescent="0.25">
      <c r="B26" s="3" t="s">
        <v>43</v>
      </c>
      <c r="C26" s="2"/>
      <c r="D26" s="2"/>
      <c r="E26" s="32"/>
      <c r="F26" s="32"/>
      <c r="G26" s="2"/>
      <c r="H26" s="2"/>
      <c r="I26" s="2"/>
      <c r="J26" s="2"/>
      <c r="K26" s="2"/>
    </row>
    <row r="27" spans="2:29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29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29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29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29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29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14">
    <mergeCell ref="J4:N4"/>
    <mergeCell ref="M5:N5"/>
    <mergeCell ref="B3:N3"/>
    <mergeCell ref="B1:D1"/>
    <mergeCell ref="E1:K1"/>
    <mergeCell ref="B4:B6"/>
    <mergeCell ref="C4:C6"/>
    <mergeCell ref="D4:H4"/>
    <mergeCell ref="D5:E5"/>
    <mergeCell ref="G5:H5"/>
    <mergeCell ref="J5:K5"/>
    <mergeCell ref="F5:F6"/>
    <mergeCell ref="I4:I6"/>
    <mergeCell ref="B2:E2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showGridLines="0" zoomScaleNormal="100" workbookViewId="0">
      <selection activeCell="E6" sqref="E6"/>
    </sheetView>
  </sheetViews>
  <sheetFormatPr baseColWidth="10" defaultColWidth="11.42578125" defaultRowHeight="12" x14ac:dyDescent="0.2"/>
  <cols>
    <col min="1" max="1" width="11.42578125" style="2"/>
    <col min="2" max="2" width="37.5703125" style="2" customWidth="1"/>
    <col min="3" max="3" width="14.5703125" style="2" customWidth="1"/>
    <col min="4" max="4" width="17.28515625" style="2" customWidth="1"/>
    <col min="5" max="5" width="18.5703125" style="2" customWidth="1"/>
    <col min="6" max="6" width="1.7109375" style="2" customWidth="1"/>
    <col min="7" max="7" width="17.42578125" style="2" customWidth="1"/>
    <col min="8" max="8" width="18.5703125" style="2" customWidth="1"/>
    <col min="9" max="9" width="18.42578125" style="2" customWidth="1"/>
    <col min="10" max="10" width="14.5703125" style="2" customWidth="1"/>
    <col min="11" max="16384" width="11.42578125" style="2"/>
  </cols>
  <sheetData>
    <row r="1" spans="2:24" s="48" customFormat="1" ht="45" customHeight="1" x14ac:dyDescent="0.25">
      <c r="B1" s="117" t="s">
        <v>38</v>
      </c>
      <c r="C1" s="117"/>
      <c r="D1" s="117"/>
      <c r="E1" s="110" t="s">
        <v>47</v>
      </c>
      <c r="F1" s="110"/>
      <c r="G1" s="110"/>
      <c r="H1" s="110"/>
    </row>
    <row r="2" spans="2:24" s="48" customFormat="1" ht="26.25" customHeight="1" x14ac:dyDescent="0.25">
      <c r="B2" s="115" t="s">
        <v>40</v>
      </c>
      <c r="C2" s="115"/>
      <c r="D2" s="115"/>
      <c r="E2" s="115"/>
      <c r="F2" s="49"/>
      <c r="G2" s="50"/>
      <c r="H2" s="51"/>
    </row>
    <row r="3" spans="2:24" ht="45" customHeight="1" x14ac:dyDescent="0.2">
      <c r="B3" s="111" t="s">
        <v>54</v>
      </c>
      <c r="C3" s="111"/>
      <c r="D3" s="111"/>
      <c r="E3" s="111"/>
      <c r="F3" s="111"/>
      <c r="G3" s="111"/>
      <c r="H3" s="111"/>
    </row>
    <row r="4" spans="2:24" x14ac:dyDescent="0.2">
      <c r="B4" s="112" t="s">
        <v>22</v>
      </c>
      <c r="C4" s="114" t="s">
        <v>35</v>
      </c>
      <c r="D4" s="119">
        <v>2015</v>
      </c>
      <c r="E4" s="119"/>
      <c r="F4" s="114"/>
      <c r="G4" s="119">
        <v>2016</v>
      </c>
      <c r="H4" s="119"/>
    </row>
    <row r="5" spans="2:24" ht="46.5" customHeight="1" thickBot="1" x14ac:dyDescent="0.25">
      <c r="B5" s="113"/>
      <c r="C5" s="116"/>
      <c r="D5" s="60" t="s">
        <v>57</v>
      </c>
      <c r="E5" s="60" t="s">
        <v>46</v>
      </c>
      <c r="F5" s="116"/>
      <c r="G5" s="60" t="s">
        <v>57</v>
      </c>
      <c r="H5" s="60" t="s">
        <v>46</v>
      </c>
    </row>
    <row r="6" spans="2:24" ht="13.5" x14ac:dyDescent="0.25">
      <c r="B6" s="73" t="s">
        <v>3</v>
      </c>
      <c r="C6" s="74">
        <f>+D6+G6</f>
        <v>6156</v>
      </c>
      <c r="D6" s="74">
        <f t="shared" ref="D6:H6" si="0">+D7+D15</f>
        <v>2580</v>
      </c>
      <c r="E6" s="75">
        <f t="shared" si="0"/>
        <v>774.50000000000011</v>
      </c>
      <c r="F6" s="75"/>
      <c r="G6" s="74">
        <f t="shared" si="0"/>
        <v>3576</v>
      </c>
      <c r="H6" s="75">
        <f t="shared" si="0"/>
        <v>843.87414407000006</v>
      </c>
      <c r="R6" s="94"/>
      <c r="S6" s="94"/>
      <c r="T6" s="94"/>
      <c r="U6" s="94"/>
      <c r="V6" s="94"/>
      <c r="W6" s="94"/>
      <c r="X6" s="93"/>
    </row>
    <row r="7" spans="2:24" ht="13.5" x14ac:dyDescent="0.25">
      <c r="B7" s="76" t="s">
        <v>23</v>
      </c>
      <c r="C7" s="77">
        <f t="shared" ref="C7:C15" si="1">+D7+G7</f>
        <v>2517</v>
      </c>
      <c r="D7" s="77">
        <f>SUM(D8:D14)</f>
        <v>1468</v>
      </c>
      <c r="E7" s="78">
        <f>SUM(E8:E14)</f>
        <v>550.90000000000009</v>
      </c>
      <c r="F7" s="78"/>
      <c r="G7" s="77">
        <f>SUM(G8:G14)</f>
        <v>1049</v>
      </c>
      <c r="H7" s="78">
        <f>SUM(H8:H14)</f>
        <v>392.75414407</v>
      </c>
      <c r="R7" s="94"/>
      <c r="S7" s="94"/>
      <c r="T7" s="94"/>
      <c r="U7" s="94"/>
      <c r="V7" s="94"/>
      <c r="W7" s="94"/>
    </row>
    <row r="8" spans="2:24" ht="13.5" x14ac:dyDescent="0.2">
      <c r="B8" s="79" t="s">
        <v>24</v>
      </c>
      <c r="C8" s="80"/>
      <c r="D8" s="80"/>
      <c r="E8" s="81"/>
      <c r="F8" s="81"/>
      <c r="G8" s="80"/>
      <c r="H8" s="78"/>
      <c r="R8" s="94"/>
      <c r="S8" s="94"/>
      <c r="T8" s="94"/>
      <c r="U8" s="94"/>
      <c r="V8" s="94"/>
      <c r="W8" s="94"/>
    </row>
    <row r="9" spans="2:24" x14ac:dyDescent="0.2">
      <c r="B9" s="79" t="s">
        <v>25</v>
      </c>
      <c r="C9" s="80"/>
      <c r="D9" s="80"/>
      <c r="E9" s="81"/>
      <c r="F9" s="81"/>
      <c r="G9" s="80"/>
      <c r="H9" s="82"/>
      <c r="R9" s="94"/>
      <c r="S9" s="94"/>
      <c r="T9" s="94"/>
      <c r="U9" s="94"/>
      <c r="V9" s="94"/>
      <c r="W9" s="94"/>
    </row>
    <row r="10" spans="2:24" x14ac:dyDescent="0.2">
      <c r="B10" s="79" t="s">
        <v>26</v>
      </c>
      <c r="C10" s="80">
        <f>D10+G10</f>
        <v>9</v>
      </c>
      <c r="D10" s="80">
        <v>7</v>
      </c>
      <c r="E10" s="81">
        <v>5.2</v>
      </c>
      <c r="F10" s="81"/>
      <c r="G10" s="80">
        <v>2</v>
      </c>
      <c r="H10" s="82">
        <v>3.5430918899999999</v>
      </c>
      <c r="R10" s="94"/>
      <c r="S10" s="94"/>
      <c r="T10" s="94"/>
      <c r="U10" s="94"/>
      <c r="V10" s="94"/>
      <c r="W10" s="94"/>
    </row>
    <row r="11" spans="2:24" x14ac:dyDescent="0.2">
      <c r="B11" s="79" t="s">
        <v>27</v>
      </c>
      <c r="C11" s="80">
        <f t="shared" ref="C11:C14" si="2">D11+G11</f>
        <v>22</v>
      </c>
      <c r="D11" s="80">
        <v>20</v>
      </c>
      <c r="E11" s="81">
        <v>18.399999999999999</v>
      </c>
      <c r="F11" s="81"/>
      <c r="G11" s="80">
        <v>2</v>
      </c>
      <c r="H11" s="81">
        <v>1.06477876</v>
      </c>
      <c r="R11" s="94"/>
      <c r="S11" s="94"/>
      <c r="T11" s="94"/>
      <c r="U11" s="94"/>
      <c r="V11" s="94"/>
      <c r="W11" s="94"/>
    </row>
    <row r="12" spans="2:24" x14ac:dyDescent="0.2">
      <c r="B12" s="79" t="s">
        <v>28</v>
      </c>
      <c r="C12" s="80">
        <f t="shared" si="2"/>
        <v>260</v>
      </c>
      <c r="D12" s="80">
        <v>194</v>
      </c>
      <c r="E12" s="81">
        <v>101.5</v>
      </c>
      <c r="F12" s="81"/>
      <c r="G12" s="80">
        <v>66</v>
      </c>
      <c r="H12" s="82">
        <v>46.376273419999997</v>
      </c>
      <c r="R12" s="94"/>
      <c r="S12" s="94"/>
      <c r="T12" s="94"/>
      <c r="U12" s="94"/>
      <c r="V12" s="94"/>
      <c r="W12" s="94"/>
    </row>
    <row r="13" spans="2:24" x14ac:dyDescent="0.2">
      <c r="B13" s="79" t="s">
        <v>29</v>
      </c>
      <c r="C13" s="80">
        <f t="shared" si="2"/>
        <v>1016</v>
      </c>
      <c r="D13" s="80">
        <v>616</v>
      </c>
      <c r="E13" s="81">
        <v>261.5</v>
      </c>
      <c r="F13" s="81"/>
      <c r="G13" s="80">
        <v>400</v>
      </c>
      <c r="H13" s="82">
        <v>176.13</v>
      </c>
      <c r="R13" s="94"/>
      <c r="S13" s="94"/>
      <c r="T13" s="94"/>
      <c r="U13" s="94"/>
      <c r="V13" s="94"/>
      <c r="W13" s="94"/>
    </row>
    <row r="14" spans="2:24" x14ac:dyDescent="0.2">
      <c r="B14" s="79" t="s">
        <v>30</v>
      </c>
      <c r="C14" s="80">
        <f t="shared" si="2"/>
        <v>1210</v>
      </c>
      <c r="D14" s="80">
        <v>631</v>
      </c>
      <c r="E14" s="81">
        <v>164.3</v>
      </c>
      <c r="F14" s="81"/>
      <c r="G14" s="80">
        <v>579</v>
      </c>
      <c r="H14" s="82">
        <v>165.64</v>
      </c>
      <c r="R14" s="94"/>
      <c r="S14" s="94"/>
      <c r="T14" s="94"/>
      <c r="U14" s="94"/>
      <c r="V14" s="94"/>
      <c r="W14" s="94"/>
    </row>
    <row r="15" spans="2:24" ht="13.5" x14ac:dyDescent="0.25">
      <c r="B15" s="76" t="s">
        <v>31</v>
      </c>
      <c r="C15" s="77">
        <f t="shared" si="1"/>
        <v>3639</v>
      </c>
      <c r="D15" s="77">
        <f>SUM(D16:D17)</f>
        <v>1112</v>
      </c>
      <c r="E15" s="78">
        <f>SUM(E16:E17)</f>
        <v>223.6</v>
      </c>
      <c r="F15" s="78"/>
      <c r="G15" s="77">
        <f>SUM(G16:G17)</f>
        <v>2527</v>
      </c>
      <c r="H15" s="78">
        <f>SUM(H16:H17)</f>
        <v>451.12</v>
      </c>
      <c r="R15" s="94"/>
      <c r="S15" s="94"/>
      <c r="T15" s="94"/>
      <c r="U15" s="94"/>
      <c r="V15" s="94"/>
      <c r="W15" s="94"/>
    </row>
    <row r="16" spans="2:24" ht="13.5" x14ac:dyDescent="0.2">
      <c r="B16" s="79" t="s">
        <v>32</v>
      </c>
      <c r="C16" s="80">
        <f>D16+G16</f>
        <v>1645</v>
      </c>
      <c r="D16" s="80">
        <v>403</v>
      </c>
      <c r="E16" s="81">
        <v>69.599999999999994</v>
      </c>
      <c r="F16" s="78"/>
      <c r="G16" s="80">
        <v>1242</v>
      </c>
      <c r="H16" s="81">
        <v>214.35</v>
      </c>
      <c r="R16" s="94"/>
      <c r="S16" s="94"/>
      <c r="T16" s="94"/>
      <c r="U16" s="94"/>
      <c r="V16" s="94"/>
      <c r="W16" s="94"/>
    </row>
    <row r="17" spans="2:23" ht="12.75" thickBot="1" x14ac:dyDescent="0.25">
      <c r="B17" s="44" t="s">
        <v>33</v>
      </c>
      <c r="C17" s="45">
        <f t="shared" ref="C17" si="3">D17+G17</f>
        <v>1994</v>
      </c>
      <c r="D17" s="45">
        <v>709</v>
      </c>
      <c r="E17" s="46">
        <v>154</v>
      </c>
      <c r="F17" s="46"/>
      <c r="G17" s="45">
        <v>1285</v>
      </c>
      <c r="H17" s="47">
        <v>236.77</v>
      </c>
      <c r="R17" s="94"/>
      <c r="S17" s="94"/>
      <c r="T17" s="94"/>
      <c r="U17" s="94"/>
      <c r="V17" s="94"/>
      <c r="W17" s="94"/>
    </row>
    <row r="18" spans="2:23" ht="13.5" x14ac:dyDescent="0.2">
      <c r="B18" s="3" t="s">
        <v>39</v>
      </c>
      <c r="C18" s="41"/>
      <c r="D18" s="41"/>
      <c r="E18" s="42"/>
      <c r="F18" s="42"/>
      <c r="G18" s="41"/>
      <c r="H18" s="43"/>
    </row>
    <row r="19" spans="2:23" x14ac:dyDescent="0.2">
      <c r="B19" s="5" t="s">
        <v>43</v>
      </c>
    </row>
    <row r="21" spans="2:23" x14ac:dyDescent="0.2">
      <c r="N21" s="93"/>
    </row>
  </sheetData>
  <mergeCells count="9">
    <mergeCell ref="B1:D1"/>
    <mergeCell ref="E1:H1"/>
    <mergeCell ref="B3:H3"/>
    <mergeCell ref="B4:B5"/>
    <mergeCell ref="C4:C5"/>
    <mergeCell ref="D4:E4"/>
    <mergeCell ref="G4:H4"/>
    <mergeCell ref="F4:F5"/>
    <mergeCell ref="B2:E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C1</vt:lpstr>
      <vt:lpstr>C2</vt:lpstr>
      <vt:lpstr>C3</vt:lpstr>
      <vt:lpstr>C4</vt:lpstr>
      <vt:lpstr>C5</vt:lpstr>
      <vt:lpstr>'C1'!Área_de_impresión</vt:lpstr>
      <vt:lpstr>'C2'!Área_de_impresión</vt:lpstr>
      <vt:lpstr>'C3'!Área_de_impresión</vt:lpstr>
      <vt:lpstr>'C4'!Área_de_impresión</vt:lpstr>
      <vt:lpstr>'C5'!Área_de_impresión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Hernandez Hortiales</dc:creator>
  <cp:lastModifiedBy>Susana Mejia Ramirez</cp:lastModifiedBy>
  <cp:lastPrinted>2016-10-26T16:57:45Z</cp:lastPrinted>
  <dcterms:created xsi:type="dcterms:W3CDTF">2016-04-26T00:31:17Z</dcterms:created>
  <dcterms:modified xsi:type="dcterms:W3CDTF">2016-10-28T00:45:50Z</dcterms:modified>
</cp:coreProperties>
</file>