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ERCER TRIMESTRE\Anexos en Excel\"/>
    </mc:Choice>
  </mc:AlternateContent>
  <bookViews>
    <workbookView xWindow="0" yWindow="0" windowWidth="25200" windowHeight="10575"/>
  </bookViews>
  <sheets>
    <sheet name="Princi_Prog_3T_2016" sheetId="1" r:id="rId1"/>
  </sheets>
  <externalReferences>
    <externalReference r:id="rId2"/>
  </externalReferences>
  <definedNames>
    <definedName name="_xlnm._FilterDatabase" localSheetId="0" hidden="1">Princi_Prog_3T_2016!$C$10:$K$254</definedName>
    <definedName name="_xlnm.Print_Area" localSheetId="0">Princi_Prog_3T_2016!$C$1:$K$258</definedName>
    <definedName name="_xlnm.Print_Titles" localSheetId="0">Princi_Prog_3T_2016!$1:$8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4" i="1" l="1"/>
  <c r="G254" i="1"/>
  <c r="H253" i="1"/>
  <c r="G253" i="1"/>
  <c r="H252" i="1"/>
  <c r="G252" i="1"/>
  <c r="H251" i="1"/>
  <c r="G251" i="1"/>
  <c r="H250" i="1"/>
  <c r="G250" i="1"/>
  <c r="H249" i="1"/>
  <c r="G249" i="1"/>
  <c r="H244" i="1"/>
  <c r="G244" i="1"/>
  <c r="H243" i="1"/>
  <c r="G243" i="1"/>
  <c r="H242" i="1"/>
  <c r="G242" i="1"/>
  <c r="H241" i="1"/>
  <c r="G241" i="1"/>
  <c r="H240" i="1"/>
  <c r="G240" i="1"/>
  <c r="H239" i="1"/>
  <c r="G239" i="1"/>
  <c r="H238" i="1"/>
  <c r="G238" i="1"/>
  <c r="H237" i="1"/>
  <c r="G237" i="1"/>
  <c r="H235" i="1"/>
  <c r="G235" i="1"/>
  <c r="H234" i="1"/>
  <c r="G234" i="1"/>
  <c r="H232" i="1"/>
  <c r="G232" i="1"/>
  <c r="H231" i="1"/>
  <c r="G231" i="1"/>
  <c r="H229" i="1"/>
  <c r="G229" i="1"/>
  <c r="H228" i="1"/>
  <c r="G228" i="1"/>
  <c r="H227" i="1"/>
  <c r="G227" i="1"/>
  <c r="H226" i="1"/>
  <c r="G226" i="1"/>
  <c r="H225" i="1"/>
  <c r="G225" i="1"/>
  <c r="H224" i="1"/>
  <c r="G224" i="1"/>
  <c r="H223" i="1"/>
  <c r="G223" i="1"/>
  <c r="H221" i="1"/>
  <c r="G221" i="1"/>
  <c r="H220" i="1"/>
  <c r="G220" i="1"/>
  <c r="H219" i="1"/>
  <c r="G219" i="1"/>
  <c r="H218" i="1"/>
  <c r="G218" i="1"/>
  <c r="H217" i="1"/>
  <c r="G217" i="1"/>
  <c r="H216" i="1"/>
  <c r="G216" i="1"/>
  <c r="H215" i="1"/>
  <c r="G215" i="1"/>
  <c r="H214" i="1"/>
  <c r="G214" i="1"/>
  <c r="H213" i="1"/>
  <c r="G213" i="1"/>
  <c r="H212" i="1"/>
  <c r="G212" i="1"/>
  <c r="H211" i="1"/>
  <c r="G211" i="1"/>
  <c r="H210" i="1"/>
  <c r="G210" i="1"/>
  <c r="H209" i="1"/>
  <c r="G209" i="1"/>
  <c r="H208" i="1"/>
  <c r="G208" i="1"/>
  <c r="H205" i="1"/>
  <c r="G205" i="1"/>
  <c r="H202" i="1"/>
  <c r="G202" i="1"/>
  <c r="H201" i="1"/>
  <c r="G201" i="1"/>
  <c r="H199" i="1"/>
  <c r="G199" i="1"/>
  <c r="H198" i="1"/>
  <c r="G198" i="1"/>
  <c r="H196" i="1"/>
  <c r="G196" i="1"/>
  <c r="H195" i="1"/>
  <c r="G195" i="1"/>
  <c r="H194" i="1"/>
  <c r="G194" i="1"/>
  <c r="H193" i="1"/>
  <c r="G193" i="1"/>
  <c r="H192" i="1"/>
  <c r="G192" i="1"/>
  <c r="H191" i="1"/>
  <c r="G191" i="1"/>
  <c r="H190" i="1"/>
  <c r="G190" i="1"/>
  <c r="H189" i="1"/>
  <c r="G189" i="1"/>
  <c r="H188" i="1"/>
  <c r="G188" i="1"/>
  <c r="H187" i="1"/>
  <c r="G187" i="1"/>
  <c r="H186" i="1"/>
  <c r="G186" i="1"/>
  <c r="H185" i="1"/>
  <c r="G185" i="1"/>
  <c r="H184" i="1"/>
  <c r="G184" i="1"/>
  <c r="H183" i="1"/>
  <c r="G183" i="1"/>
  <c r="H182" i="1"/>
  <c r="G182" i="1"/>
  <c r="H181" i="1"/>
  <c r="G181" i="1"/>
  <c r="H180" i="1"/>
  <c r="G180" i="1"/>
  <c r="H179" i="1"/>
  <c r="G179" i="1"/>
  <c r="H178" i="1"/>
  <c r="G178" i="1"/>
  <c r="H175" i="1"/>
  <c r="G175" i="1"/>
  <c r="H174" i="1"/>
  <c r="G174" i="1"/>
  <c r="H173" i="1"/>
  <c r="G173" i="1"/>
  <c r="H172" i="1"/>
  <c r="G172" i="1"/>
  <c r="H171" i="1"/>
  <c r="G171" i="1"/>
  <c r="H170" i="1"/>
  <c r="G170" i="1"/>
  <c r="H169" i="1"/>
  <c r="G169" i="1"/>
  <c r="H168" i="1"/>
  <c r="G168" i="1"/>
  <c r="H167" i="1"/>
  <c r="G167" i="1"/>
  <c r="H166" i="1"/>
  <c r="G166" i="1"/>
  <c r="H165" i="1"/>
  <c r="G165" i="1"/>
  <c r="H164" i="1"/>
  <c r="G164" i="1"/>
  <c r="H162" i="1"/>
  <c r="G162" i="1"/>
  <c r="H161" i="1"/>
  <c r="G161" i="1"/>
  <c r="H160" i="1"/>
  <c r="G160" i="1"/>
  <c r="H159" i="1"/>
  <c r="G159" i="1"/>
  <c r="H158" i="1"/>
  <c r="G158" i="1"/>
  <c r="H157" i="1"/>
  <c r="G157" i="1"/>
  <c r="H154" i="1"/>
  <c r="G154" i="1"/>
  <c r="H152" i="1"/>
  <c r="G152" i="1"/>
  <c r="H151" i="1"/>
  <c r="G151" i="1"/>
  <c r="H150" i="1"/>
  <c r="G150" i="1"/>
  <c r="H149" i="1"/>
  <c r="G149" i="1"/>
  <c r="H148" i="1"/>
  <c r="G148" i="1"/>
  <c r="H147" i="1"/>
  <c r="G147" i="1"/>
  <c r="H146" i="1"/>
  <c r="G146" i="1"/>
  <c r="H145" i="1"/>
  <c r="G145" i="1"/>
  <c r="H144" i="1"/>
  <c r="G144" i="1"/>
  <c r="H143" i="1"/>
  <c r="G143" i="1"/>
  <c r="H142" i="1"/>
  <c r="G142" i="1"/>
  <c r="H141" i="1"/>
  <c r="G141" i="1"/>
  <c r="H140" i="1"/>
  <c r="G140" i="1"/>
  <c r="H139" i="1"/>
  <c r="G139" i="1"/>
  <c r="H138" i="1"/>
  <c r="G138" i="1"/>
  <c r="H137" i="1"/>
  <c r="G137" i="1"/>
  <c r="H136" i="1"/>
  <c r="G136" i="1"/>
  <c r="H135" i="1"/>
  <c r="G135" i="1"/>
  <c r="H133" i="1"/>
  <c r="G133" i="1"/>
  <c r="H132" i="1"/>
  <c r="G132" i="1"/>
  <c r="H130" i="1"/>
  <c r="G130" i="1"/>
  <c r="H129" i="1"/>
  <c r="G129" i="1"/>
  <c r="H126" i="1"/>
  <c r="G126" i="1"/>
  <c r="H125" i="1"/>
  <c r="G125" i="1"/>
  <c r="H124" i="1"/>
  <c r="G124" i="1"/>
  <c r="H123" i="1"/>
  <c r="G123" i="1"/>
  <c r="H122" i="1"/>
  <c r="G122" i="1"/>
  <c r="H121" i="1"/>
  <c r="G121" i="1"/>
  <c r="H120" i="1"/>
  <c r="G120" i="1"/>
  <c r="H119" i="1"/>
  <c r="G119" i="1"/>
  <c r="H118" i="1"/>
  <c r="G118" i="1"/>
  <c r="H117" i="1"/>
  <c r="G117" i="1"/>
  <c r="H116" i="1"/>
  <c r="G116" i="1"/>
  <c r="H115" i="1"/>
  <c r="G115" i="1"/>
  <c r="H114" i="1"/>
  <c r="G114" i="1"/>
  <c r="H113" i="1"/>
  <c r="G113" i="1"/>
  <c r="H112" i="1"/>
  <c r="G112" i="1"/>
  <c r="H111" i="1"/>
  <c r="G111" i="1"/>
  <c r="H110" i="1"/>
  <c r="G110" i="1"/>
  <c r="H109" i="1"/>
  <c r="G109" i="1"/>
  <c r="H108" i="1"/>
  <c r="G108" i="1"/>
  <c r="H107" i="1"/>
  <c r="G107" i="1"/>
  <c r="H106" i="1"/>
  <c r="G106" i="1"/>
  <c r="H105" i="1"/>
  <c r="G105" i="1"/>
  <c r="H104" i="1"/>
  <c r="G104" i="1"/>
  <c r="H103" i="1"/>
  <c r="G103" i="1"/>
  <c r="H102" i="1"/>
  <c r="G102" i="1"/>
  <c r="H101" i="1"/>
  <c r="G101" i="1"/>
  <c r="H100" i="1"/>
  <c r="G100" i="1"/>
  <c r="H99" i="1"/>
  <c r="G99" i="1"/>
  <c r="H98" i="1"/>
  <c r="G98" i="1"/>
  <c r="H97" i="1"/>
  <c r="G97" i="1"/>
  <c r="H96" i="1"/>
  <c r="G96" i="1"/>
  <c r="H95" i="1"/>
  <c r="G95" i="1"/>
  <c r="H94" i="1"/>
  <c r="G94" i="1"/>
  <c r="H92" i="1"/>
  <c r="G92" i="1"/>
  <c r="H91" i="1"/>
  <c r="G91" i="1"/>
  <c r="H90" i="1"/>
  <c r="G90" i="1"/>
  <c r="H89" i="1"/>
  <c r="G89" i="1"/>
  <c r="H88" i="1"/>
  <c r="G88" i="1"/>
  <c r="H87" i="1"/>
  <c r="G87" i="1"/>
  <c r="H86" i="1"/>
  <c r="G86" i="1"/>
  <c r="H85" i="1"/>
  <c r="G85" i="1"/>
  <c r="H84" i="1"/>
  <c r="G84" i="1"/>
  <c r="H83" i="1"/>
  <c r="G83" i="1"/>
  <c r="H82" i="1"/>
  <c r="G82" i="1"/>
  <c r="H81" i="1"/>
  <c r="G81" i="1"/>
  <c r="H80" i="1"/>
  <c r="G80" i="1"/>
  <c r="H78" i="1"/>
  <c r="G78" i="1"/>
  <c r="H76" i="1"/>
  <c r="G76" i="1"/>
  <c r="H75" i="1"/>
  <c r="G75" i="1"/>
  <c r="H74" i="1"/>
  <c r="G74" i="1"/>
  <c r="H73" i="1"/>
  <c r="G73" i="1"/>
  <c r="H72" i="1"/>
  <c r="G72" i="1"/>
  <c r="H70" i="1"/>
  <c r="G70" i="1"/>
  <c r="H68" i="1"/>
  <c r="G68" i="1"/>
  <c r="H66" i="1"/>
  <c r="G66" i="1"/>
  <c r="H65" i="1"/>
  <c r="G65" i="1"/>
  <c r="H64" i="1"/>
  <c r="G64" i="1"/>
  <c r="H62" i="1"/>
  <c r="G62" i="1"/>
  <c r="H61" i="1"/>
  <c r="G61" i="1"/>
  <c r="H60" i="1"/>
  <c r="G60" i="1"/>
  <c r="H59" i="1"/>
  <c r="G59" i="1"/>
  <c r="H58" i="1"/>
  <c r="G58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0" i="1"/>
  <c r="G40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5" i="1"/>
  <c r="G25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K248" i="1" l="1"/>
  <c r="J248" i="1"/>
  <c r="K247" i="1"/>
  <c r="J247" i="1"/>
  <c r="K207" i="1"/>
  <c r="J207" i="1"/>
  <c r="K206" i="1"/>
  <c r="J206" i="1"/>
  <c r="K134" i="1"/>
  <c r="J134" i="1"/>
  <c r="K131" i="1"/>
  <c r="J131" i="1"/>
  <c r="K37" i="1"/>
  <c r="J37" i="1"/>
  <c r="K252" i="1" l="1"/>
  <c r="K250" i="1"/>
  <c r="K243" i="1"/>
  <c r="J242" i="1"/>
  <c r="K242" i="1"/>
  <c r="K240" i="1"/>
  <c r="K238" i="1"/>
  <c r="K234" i="1"/>
  <c r="J232" i="1"/>
  <c r="K232" i="1"/>
  <c r="J231" i="1"/>
  <c r="K231" i="1"/>
  <c r="K228" i="1"/>
  <c r="K225" i="1"/>
  <c r="K221" i="1"/>
  <c r="K219" i="1"/>
  <c r="K216" i="1"/>
  <c r="K213" i="1"/>
  <c r="K211" i="1"/>
  <c r="K208" i="1"/>
  <c r="K205" i="1"/>
  <c r="J202" i="1"/>
  <c r="K202" i="1"/>
  <c r="K201" i="1"/>
  <c r="K198" i="1"/>
  <c r="J195" i="1"/>
  <c r="K195" i="1"/>
  <c r="J194" i="1"/>
  <c r="K194" i="1"/>
  <c r="J193" i="1"/>
  <c r="K191" i="1"/>
  <c r="K189" i="1"/>
  <c r="K186" i="1"/>
  <c r="J185" i="1"/>
  <c r="K183" i="1"/>
  <c r="K181" i="1"/>
  <c r="K178" i="1"/>
  <c r="J175" i="1"/>
  <c r="K175" i="1"/>
  <c r="K173" i="1"/>
  <c r="K171" i="1"/>
  <c r="K168" i="1"/>
  <c r="J167" i="1"/>
  <c r="K165" i="1"/>
  <c r="K162" i="1"/>
  <c r="K159" i="1"/>
  <c r="J158" i="1"/>
  <c r="K154" i="1"/>
  <c r="K152" i="1"/>
  <c r="K149" i="1"/>
  <c r="J148" i="1"/>
  <c r="K146" i="1"/>
  <c r="K144" i="1"/>
  <c r="K141" i="1"/>
  <c r="K133" i="1"/>
  <c r="K132" i="1"/>
  <c r="J126" i="1"/>
  <c r="K126" i="1"/>
  <c r="J125" i="1"/>
  <c r="K125" i="1"/>
  <c r="J122" i="1"/>
  <c r="K121" i="1"/>
  <c r="J119" i="1"/>
  <c r="K119" i="1"/>
  <c r="J116" i="1"/>
  <c r="K116" i="1"/>
  <c r="K113" i="1"/>
  <c r="K105" i="1"/>
  <c r="K97" i="1"/>
  <c r="K88" i="1"/>
  <c r="K80" i="1"/>
  <c r="K72" i="1"/>
  <c r="K68" i="1"/>
  <c r="K60" i="1"/>
  <c r="K58" i="1"/>
  <c r="K50" i="1"/>
  <c r="K48" i="1"/>
  <c r="K42" i="1"/>
  <c r="K38" i="1"/>
  <c r="K31" i="1"/>
  <c r="K29" i="1"/>
  <c r="J22" i="1"/>
  <c r="K22" i="1"/>
  <c r="K21" i="1"/>
  <c r="K19" i="1"/>
  <c r="K13" i="1"/>
  <c r="K11" i="1"/>
  <c r="J11" i="1" l="1"/>
  <c r="J19" i="1"/>
  <c r="J29" i="1"/>
  <c r="J38" i="1"/>
  <c r="J48" i="1"/>
  <c r="J58" i="1"/>
  <c r="J68" i="1"/>
  <c r="J80" i="1"/>
  <c r="J88" i="1"/>
  <c r="J97" i="1"/>
  <c r="J105" i="1"/>
  <c r="J113" i="1"/>
  <c r="J121" i="1"/>
  <c r="J132" i="1"/>
  <c r="K139" i="1"/>
  <c r="J133" i="1"/>
  <c r="K12" i="1"/>
  <c r="K137" i="1"/>
  <c r="J205" i="1"/>
  <c r="K254" i="1"/>
  <c r="K18" i="1"/>
  <c r="K28" i="1"/>
  <c r="K36" i="1"/>
  <c r="K47" i="1"/>
  <c r="K55" i="1"/>
  <c r="K66" i="1"/>
  <c r="K78" i="1"/>
  <c r="K87" i="1"/>
  <c r="K96" i="1"/>
  <c r="K104" i="1"/>
  <c r="K112" i="1"/>
  <c r="K120" i="1"/>
  <c r="K130" i="1"/>
  <c r="J73" i="1"/>
  <c r="J83" i="1"/>
  <c r="J91" i="1"/>
  <c r="J27" i="1"/>
  <c r="J35" i="1"/>
  <c r="J46" i="1"/>
  <c r="J54" i="1"/>
  <c r="J65" i="1"/>
  <c r="J76" i="1"/>
  <c r="J86" i="1"/>
  <c r="J95" i="1"/>
  <c r="J103" i="1"/>
  <c r="J111" i="1"/>
  <c r="J129" i="1"/>
  <c r="J211" i="1"/>
  <c r="J219" i="1"/>
  <c r="J228" i="1"/>
  <c r="J238" i="1"/>
  <c r="J250" i="1"/>
  <c r="J12" i="1"/>
  <c r="K15" i="1"/>
  <c r="J20" i="1"/>
  <c r="K23" i="1"/>
  <c r="J30" i="1"/>
  <c r="K33" i="1"/>
  <c r="J40" i="1"/>
  <c r="K44" i="1"/>
  <c r="J49" i="1"/>
  <c r="K52" i="1"/>
  <c r="J59" i="1"/>
  <c r="K62" i="1"/>
  <c r="J70" i="1"/>
  <c r="K74" i="1"/>
  <c r="J81" i="1"/>
  <c r="J89" i="1"/>
  <c r="J98" i="1"/>
  <c r="J106" i="1"/>
  <c r="J114" i="1"/>
  <c r="K140" i="1"/>
  <c r="K147" i="1"/>
  <c r="K157" i="1"/>
  <c r="K166" i="1"/>
  <c r="K174" i="1"/>
  <c r="K184" i="1"/>
  <c r="K192" i="1"/>
  <c r="J214" i="1"/>
  <c r="J223" i="1"/>
  <c r="J241" i="1"/>
  <c r="J253" i="1"/>
  <c r="J14" i="1"/>
  <c r="J32" i="1"/>
  <c r="J43" i="1"/>
  <c r="J51" i="1"/>
  <c r="J61" i="1"/>
  <c r="J100" i="1"/>
  <c r="J108" i="1"/>
  <c r="J124" i="1"/>
  <c r="J17" i="1"/>
  <c r="J147" i="1"/>
  <c r="J157" i="1"/>
  <c r="J174" i="1"/>
  <c r="J192" i="1"/>
  <c r="J209" i="1"/>
  <c r="J217" i="1"/>
  <c r="J226" i="1"/>
  <c r="J235" i="1"/>
  <c r="K82" i="1"/>
  <c r="K90" i="1"/>
  <c r="K99" i="1"/>
  <c r="K107" i="1"/>
  <c r="K115" i="1"/>
  <c r="K123" i="1"/>
  <c r="J135" i="1"/>
  <c r="J142" i="1"/>
  <c r="J150" i="1"/>
  <c r="J160" i="1"/>
  <c r="J169" i="1"/>
  <c r="J179" i="1"/>
  <c r="J187" i="1"/>
  <c r="J212" i="1"/>
  <c r="J220" i="1"/>
  <c r="J229" i="1"/>
  <c r="J239" i="1"/>
  <c r="J251" i="1"/>
  <c r="J140" i="1"/>
  <c r="J166" i="1"/>
  <c r="J184" i="1"/>
  <c r="J244" i="1"/>
  <c r="K16" i="1"/>
  <c r="K25" i="1"/>
  <c r="K34" i="1"/>
  <c r="K45" i="1"/>
  <c r="K53" i="1"/>
  <c r="K64" i="1"/>
  <c r="K75" i="1"/>
  <c r="K85" i="1"/>
  <c r="K94" i="1"/>
  <c r="K102" i="1"/>
  <c r="K110" i="1"/>
  <c r="K118" i="1"/>
  <c r="J138" i="1"/>
  <c r="J145" i="1"/>
  <c r="J164" i="1"/>
  <c r="J172" i="1"/>
  <c r="J182" i="1"/>
  <c r="J190" i="1"/>
  <c r="J199" i="1"/>
  <c r="K210" i="1"/>
  <c r="K218" i="1"/>
  <c r="K227" i="1"/>
  <c r="K237" i="1"/>
  <c r="K249" i="1"/>
  <c r="J16" i="1"/>
  <c r="J25" i="1"/>
  <c r="J34" i="1"/>
  <c r="J45" i="1"/>
  <c r="J53" i="1"/>
  <c r="J64" i="1"/>
  <c r="J75" i="1"/>
  <c r="K84" i="1"/>
  <c r="J85" i="1"/>
  <c r="K92" i="1"/>
  <c r="J94" i="1"/>
  <c r="K101" i="1"/>
  <c r="J102" i="1"/>
  <c r="K109" i="1"/>
  <c r="J110" i="1"/>
  <c r="K117" i="1"/>
  <c r="J118" i="1"/>
  <c r="K136" i="1"/>
  <c r="J137" i="1"/>
  <c r="K143" i="1"/>
  <c r="J144" i="1"/>
  <c r="K151" i="1"/>
  <c r="J152" i="1"/>
  <c r="K161" i="1"/>
  <c r="J162" i="1"/>
  <c r="K170" i="1"/>
  <c r="J171" i="1"/>
  <c r="K180" i="1"/>
  <c r="J181" i="1"/>
  <c r="K188" i="1"/>
  <c r="J189" i="1"/>
  <c r="K196" i="1"/>
  <c r="J198" i="1"/>
  <c r="J208" i="1"/>
  <c r="K215" i="1"/>
  <c r="J216" i="1"/>
  <c r="K224" i="1"/>
  <c r="J225" i="1"/>
  <c r="J234" i="1"/>
  <c r="J243" i="1"/>
  <c r="J13" i="1"/>
  <c r="K20" i="1"/>
  <c r="J21" i="1"/>
  <c r="K30" i="1"/>
  <c r="J31" i="1"/>
  <c r="K40" i="1"/>
  <c r="J42" i="1"/>
  <c r="K49" i="1"/>
  <c r="J50" i="1"/>
  <c r="K59" i="1"/>
  <c r="J60" i="1"/>
  <c r="K70" i="1"/>
  <c r="J72" i="1"/>
  <c r="K81" i="1"/>
  <c r="J82" i="1"/>
  <c r="K89" i="1"/>
  <c r="J90" i="1"/>
  <c r="K98" i="1"/>
  <c r="J99" i="1"/>
  <c r="K106" i="1"/>
  <c r="J107" i="1"/>
  <c r="K114" i="1"/>
  <c r="J115" i="1"/>
  <c r="K122" i="1"/>
  <c r="J123" i="1"/>
  <c r="J141" i="1"/>
  <c r="K148" i="1"/>
  <c r="J149" i="1"/>
  <c r="K158" i="1"/>
  <c r="J159" i="1"/>
  <c r="K167" i="1"/>
  <c r="J168" i="1"/>
  <c r="J178" i="1"/>
  <c r="K185" i="1"/>
  <c r="J186" i="1"/>
  <c r="K193" i="1"/>
  <c r="K212" i="1"/>
  <c r="J213" i="1"/>
  <c r="K220" i="1"/>
  <c r="J221" i="1"/>
  <c r="K229" i="1"/>
  <c r="K239" i="1"/>
  <c r="J240" i="1"/>
  <c r="K251" i="1"/>
  <c r="J252" i="1"/>
  <c r="J18" i="1"/>
  <c r="K27" i="1"/>
  <c r="J36" i="1"/>
  <c r="K46" i="1"/>
  <c r="K54" i="1"/>
  <c r="J66" i="1"/>
  <c r="J78" i="1"/>
  <c r="J87" i="1"/>
  <c r="K95" i="1"/>
  <c r="K103" i="1"/>
  <c r="K111" i="1"/>
  <c r="K129" i="1"/>
  <c r="K138" i="1"/>
  <c r="J146" i="1"/>
  <c r="K164" i="1"/>
  <c r="J173" i="1"/>
  <c r="K182" i="1"/>
  <c r="K190" i="1"/>
  <c r="J201" i="1"/>
  <c r="K209" i="1"/>
  <c r="J218" i="1"/>
  <c r="K226" i="1"/>
  <c r="K17" i="1"/>
  <c r="J28" i="1"/>
  <c r="K35" i="1"/>
  <c r="J47" i="1"/>
  <c r="J55" i="1"/>
  <c r="K65" i="1"/>
  <c r="K76" i="1"/>
  <c r="K86" i="1"/>
  <c r="J96" i="1"/>
  <c r="J104" i="1"/>
  <c r="J112" i="1"/>
  <c r="J120" i="1"/>
  <c r="J130" i="1"/>
  <c r="J139" i="1"/>
  <c r="K145" i="1"/>
  <c r="J154" i="1"/>
  <c r="J165" i="1"/>
  <c r="K172" i="1"/>
  <c r="J183" i="1"/>
  <c r="J191" i="1"/>
  <c r="K199" i="1"/>
  <c r="J210" i="1"/>
  <c r="K217" i="1"/>
  <c r="J227" i="1"/>
  <c r="K235" i="1"/>
  <c r="J237" i="1"/>
  <c r="K244" i="1"/>
  <c r="J249" i="1"/>
  <c r="K14" i="1"/>
  <c r="J15" i="1"/>
  <c r="J23" i="1"/>
  <c r="K32" i="1"/>
  <c r="J33" i="1"/>
  <c r="K43" i="1"/>
  <c r="J44" i="1"/>
  <c r="K51" i="1"/>
  <c r="J52" i="1"/>
  <c r="K61" i="1"/>
  <c r="J62" i="1"/>
  <c r="K73" i="1"/>
  <c r="J74" i="1"/>
  <c r="K83" i="1"/>
  <c r="J84" i="1"/>
  <c r="K91" i="1"/>
  <c r="J92" i="1"/>
  <c r="K100" i="1"/>
  <c r="J101" i="1"/>
  <c r="K108" i="1"/>
  <c r="J109" i="1"/>
  <c r="J117" i="1"/>
  <c r="K124" i="1"/>
  <c r="K135" i="1"/>
  <c r="J136" i="1"/>
  <c r="K142" i="1"/>
  <c r="J143" i="1"/>
  <c r="K150" i="1"/>
  <c r="J151" i="1"/>
  <c r="K160" i="1"/>
  <c r="J161" i="1"/>
  <c r="K169" i="1"/>
  <c r="J170" i="1"/>
  <c r="K179" i="1"/>
  <c r="J180" i="1"/>
  <c r="K187" i="1"/>
  <c r="J188" i="1"/>
  <c r="J196" i="1"/>
  <c r="K214" i="1"/>
  <c r="J215" i="1"/>
  <c r="K223" i="1"/>
  <c r="J224" i="1"/>
  <c r="K241" i="1"/>
  <c r="K253" i="1"/>
  <c r="J254" i="1"/>
  <c r="F93" i="1"/>
  <c r="G10" i="1"/>
  <c r="H93" i="1"/>
  <c r="F10" i="1"/>
  <c r="G93" i="1"/>
  <c r="H10" i="1"/>
  <c r="F57" i="1"/>
  <c r="G57" i="1"/>
  <c r="F26" i="1"/>
  <c r="K93" i="1" l="1"/>
  <c r="K10" i="1"/>
  <c r="J93" i="1"/>
  <c r="J10" i="1"/>
  <c r="H246" i="1"/>
  <c r="G246" i="1"/>
  <c r="F246" i="1"/>
  <c r="F156" i="1"/>
  <c r="K246" i="1" l="1"/>
  <c r="F245" i="1"/>
  <c r="J246" i="1"/>
  <c r="H245" i="1"/>
  <c r="G245" i="1"/>
  <c r="J245" i="1" l="1"/>
  <c r="K245" i="1"/>
  <c r="H156" i="1"/>
  <c r="J156" i="1" s="1"/>
  <c r="G156" i="1"/>
  <c r="G26" i="1"/>
  <c r="K156" i="1" l="1"/>
  <c r="H57" i="1"/>
  <c r="H26" i="1"/>
  <c r="J26" i="1" s="1"/>
  <c r="H236" i="1"/>
  <c r="G236" i="1"/>
  <c r="H233" i="1"/>
  <c r="G233" i="1"/>
  <c r="H230" i="1"/>
  <c r="G230" i="1"/>
  <c r="H222" i="1"/>
  <c r="G222" i="1"/>
  <c r="H204" i="1"/>
  <c r="G204" i="1"/>
  <c r="H200" i="1"/>
  <c r="G200" i="1"/>
  <c r="H197" i="1"/>
  <c r="G197" i="1"/>
  <c r="H177" i="1"/>
  <c r="G177" i="1"/>
  <c r="H163" i="1"/>
  <c r="G163" i="1"/>
  <c r="H155" i="1"/>
  <c r="G155" i="1"/>
  <c r="H153" i="1"/>
  <c r="G153" i="1"/>
  <c r="H128" i="1"/>
  <c r="G128" i="1"/>
  <c r="H79" i="1"/>
  <c r="G79" i="1"/>
  <c r="H77" i="1"/>
  <c r="G77" i="1"/>
  <c r="H71" i="1"/>
  <c r="G71" i="1"/>
  <c r="H69" i="1"/>
  <c r="G69" i="1"/>
  <c r="H67" i="1"/>
  <c r="G67" i="1"/>
  <c r="H63" i="1"/>
  <c r="G63" i="1"/>
  <c r="H41" i="1"/>
  <c r="G41" i="1"/>
  <c r="H39" i="1"/>
  <c r="G39" i="1"/>
  <c r="H24" i="1"/>
  <c r="G24" i="1"/>
  <c r="K155" i="1" l="1"/>
  <c r="K200" i="1"/>
  <c r="K233" i="1"/>
  <c r="K63" i="1"/>
  <c r="K79" i="1"/>
  <c r="K163" i="1"/>
  <c r="K236" i="1"/>
  <c r="K77" i="1"/>
  <c r="K67" i="1"/>
  <c r="K24" i="1"/>
  <c r="K230" i="1"/>
  <c r="K204" i="1"/>
  <c r="K39" i="1"/>
  <c r="K69" i="1"/>
  <c r="K128" i="1"/>
  <c r="K177" i="1"/>
  <c r="K222" i="1"/>
  <c r="K41" i="1"/>
  <c r="K71" i="1"/>
  <c r="K153" i="1"/>
  <c r="K197" i="1"/>
  <c r="J57" i="1"/>
  <c r="K57" i="1"/>
  <c r="K26" i="1"/>
  <c r="G127" i="1"/>
  <c r="G176" i="1"/>
  <c r="H203" i="1"/>
  <c r="H127" i="1"/>
  <c r="H176" i="1"/>
  <c r="G203" i="1"/>
  <c r="G56" i="1"/>
  <c r="H56" i="1"/>
  <c r="K176" i="1" l="1"/>
  <c r="K127" i="1"/>
  <c r="K203" i="1"/>
  <c r="K56" i="1"/>
  <c r="H9" i="1"/>
  <c r="G9" i="1"/>
  <c r="F236" i="1"/>
  <c r="F233" i="1"/>
  <c r="F200" i="1"/>
  <c r="F177" i="1"/>
  <c r="F153" i="1"/>
  <c r="F128" i="1"/>
  <c r="F77" i="1"/>
  <c r="F69" i="1"/>
  <c r="F67" i="1"/>
  <c r="F39" i="1"/>
  <c r="F24" i="1"/>
  <c r="J236" i="1" l="1"/>
  <c r="J69" i="1"/>
  <c r="J39" i="1"/>
  <c r="J233" i="1"/>
  <c r="J67" i="1"/>
  <c r="J77" i="1"/>
  <c r="J128" i="1"/>
  <c r="J153" i="1"/>
  <c r="J177" i="1"/>
  <c r="J24" i="1"/>
  <c r="J200" i="1"/>
  <c r="F176" i="1"/>
  <c r="F127" i="1"/>
  <c r="F204" i="1"/>
  <c r="F63" i="1"/>
  <c r="F222" i="1"/>
  <c r="F41" i="1"/>
  <c r="F163" i="1"/>
  <c r="F197" i="1"/>
  <c r="F79" i="1"/>
  <c r="F230" i="1"/>
  <c r="J230" i="1" s="1"/>
  <c r="F71" i="1"/>
  <c r="J163" i="1" l="1"/>
  <c r="J41" i="1"/>
  <c r="J176" i="1"/>
  <c r="J197" i="1"/>
  <c r="J63" i="1"/>
  <c r="J127" i="1"/>
  <c r="J79" i="1"/>
  <c r="J222" i="1"/>
  <c r="J71" i="1"/>
  <c r="J204" i="1"/>
  <c r="K9" i="1"/>
  <c r="F155" i="1"/>
  <c r="F203" i="1"/>
  <c r="F56" i="1"/>
  <c r="J56" i="1" l="1"/>
  <c r="J203" i="1"/>
  <c r="J155" i="1"/>
  <c r="F9" i="1"/>
  <c r="J9" i="1" s="1"/>
</calcChain>
</file>

<file path=xl/sharedStrings.xml><?xml version="1.0" encoding="utf-8"?>
<sst xmlns="http://schemas.openxmlformats.org/spreadsheetml/2006/main" count="518" uniqueCount="488">
  <si>
    <t>Programa Modificado</t>
  </si>
  <si>
    <t>Avance %</t>
  </si>
  <si>
    <t>Aprobado</t>
  </si>
  <si>
    <t>Programado al periodo</t>
  </si>
  <si>
    <t>(1)</t>
  </si>
  <si>
    <t>(2)</t>
  </si>
  <si>
    <t>Total</t>
  </si>
  <si>
    <t>Programa de Empleo Temporal (PET)</t>
  </si>
  <si>
    <t>Sistema Satelital</t>
  </si>
  <si>
    <t>Economía</t>
  </si>
  <si>
    <t>Fuente: Secretaría de Hacienda y Crédito Público.</t>
  </si>
  <si>
    <t>Ramo / Programa</t>
  </si>
  <si>
    <t>PROSPERA Programa de Inclusión Social</t>
  </si>
  <si>
    <t>Gobernación</t>
  </si>
  <si>
    <t>Relaciones Exteriores</t>
  </si>
  <si>
    <t>Hacienda y Crédito Público</t>
  </si>
  <si>
    <t>Comisión Nacional para el Desarrollo de los Pueblos Indígenas</t>
  </si>
  <si>
    <t>Defensa Nacional</t>
  </si>
  <si>
    <t>Agricultura, Ganadería, Desarrollo Rural, Pesca y Alimentación</t>
  </si>
  <si>
    <t>Comunicaciones y Transportes</t>
  </si>
  <si>
    <t xml:space="preserve">Construcción y Modernización de carreteras </t>
  </si>
  <si>
    <t>Caminos Rurales</t>
  </si>
  <si>
    <t>Conservación y Mantenimiento de Carreteras</t>
  </si>
  <si>
    <t>Prestación de Servicios en Puertos, Aeropuertos y Ferrocarriles</t>
  </si>
  <si>
    <t>Educación Pública</t>
  </si>
  <si>
    <t>Salud</t>
  </si>
  <si>
    <t xml:space="preserve">Programa Seguro Popular </t>
  </si>
  <si>
    <t>Marina</t>
  </si>
  <si>
    <t>Trabajo y Previsión Social</t>
  </si>
  <si>
    <t>Sistema Nacional de Empleo ( Portal de Empleo)</t>
  </si>
  <si>
    <t>Desarrollo Agrario, Territorial y Urbano</t>
  </si>
  <si>
    <t>Medio Ambiente y Recursos Naturales</t>
  </si>
  <si>
    <t>Programa Nacional Forestal</t>
  </si>
  <si>
    <t>Procuraduría General de la República</t>
  </si>
  <si>
    <t>Aportaciones a Seguridad Social</t>
  </si>
  <si>
    <t>Desarrollo Social</t>
  </si>
  <si>
    <t>Turismo</t>
  </si>
  <si>
    <t>Provisiones Salariales y Económicas</t>
  </si>
  <si>
    <t>Comisión Nacional de los Derechos Humanos</t>
  </si>
  <si>
    <t>Consejo Nacional de Ciencia y Tecnología</t>
  </si>
  <si>
    <t>4E1</t>
  </si>
  <si>
    <t>4E8</t>
  </si>
  <si>
    <t>4E12</t>
  </si>
  <si>
    <t>4E901</t>
  </si>
  <si>
    <t>4E903</t>
  </si>
  <si>
    <t>4E904</t>
  </si>
  <si>
    <t>4K23</t>
  </si>
  <si>
    <t>4N1</t>
  </si>
  <si>
    <t>4P10</t>
  </si>
  <si>
    <t>4P24</t>
  </si>
  <si>
    <t>4R903</t>
  </si>
  <si>
    <t>4U6</t>
  </si>
  <si>
    <t>5</t>
  </si>
  <si>
    <t>6</t>
  </si>
  <si>
    <t>AYB</t>
  </si>
  <si>
    <t>6E11</t>
  </si>
  <si>
    <t>6E25</t>
  </si>
  <si>
    <t>6E26</t>
  </si>
  <si>
    <t>6F1</t>
  </si>
  <si>
    <t>6F2</t>
  </si>
  <si>
    <t>6F10</t>
  </si>
  <si>
    <t>6F17</t>
  </si>
  <si>
    <t>6F29</t>
  </si>
  <si>
    <t>6F30</t>
  </si>
  <si>
    <t>6G5</t>
  </si>
  <si>
    <t>7</t>
  </si>
  <si>
    <t>7A3</t>
  </si>
  <si>
    <t>8</t>
  </si>
  <si>
    <t>8E1</t>
  </si>
  <si>
    <t>8E6</t>
  </si>
  <si>
    <t>8G1</t>
  </si>
  <si>
    <t>8S240</t>
  </si>
  <si>
    <t>8S257</t>
  </si>
  <si>
    <t>8S258</t>
  </si>
  <si>
    <t>8S259</t>
  </si>
  <si>
    <t>8S260</t>
  </si>
  <si>
    <t>8S261</t>
  </si>
  <si>
    <t>8S262</t>
  </si>
  <si>
    <t>8S263</t>
  </si>
  <si>
    <t>8U2</t>
  </si>
  <si>
    <t>9</t>
  </si>
  <si>
    <t>9E4</t>
  </si>
  <si>
    <t>9G3</t>
  </si>
  <si>
    <t>9G8</t>
  </si>
  <si>
    <t>9K3</t>
  </si>
  <si>
    <t>9K33</t>
  </si>
  <si>
    <t>9K31</t>
  </si>
  <si>
    <t>9K37</t>
  </si>
  <si>
    <t>9K39</t>
  </si>
  <si>
    <t>9S71</t>
  </si>
  <si>
    <t>9K32</t>
  </si>
  <si>
    <t>9E10</t>
  </si>
  <si>
    <t>9G2</t>
  </si>
  <si>
    <t>9K4</t>
  </si>
  <si>
    <t>9K36</t>
  </si>
  <si>
    <t>9K40</t>
  </si>
  <si>
    <t>9K45</t>
  </si>
  <si>
    <t>10</t>
  </si>
  <si>
    <t>10B2</t>
  </si>
  <si>
    <t>10E5</t>
  </si>
  <si>
    <t>10E9</t>
  </si>
  <si>
    <t>10F3</t>
  </si>
  <si>
    <t>10P2</t>
  </si>
  <si>
    <t>10P8</t>
  </si>
  <si>
    <t>10P9</t>
  </si>
  <si>
    <t>10P10</t>
  </si>
  <si>
    <t>10S20</t>
  </si>
  <si>
    <t>10S21</t>
  </si>
  <si>
    <t>10S151</t>
  </si>
  <si>
    <t>10S220</t>
  </si>
  <si>
    <t>11E66</t>
  </si>
  <si>
    <t>11B3</t>
  </si>
  <si>
    <t>11E3</t>
  </si>
  <si>
    <t>11E5</t>
  </si>
  <si>
    <t>11E7</t>
  </si>
  <si>
    <t>11E10</t>
  </si>
  <si>
    <t>11E11</t>
  </si>
  <si>
    <t>11E12</t>
  </si>
  <si>
    <t>11E13</t>
  </si>
  <si>
    <t>11E21</t>
  </si>
  <si>
    <t>11E47</t>
  </si>
  <si>
    <t>11E64</t>
  </si>
  <si>
    <t>11G1</t>
  </si>
  <si>
    <t>11K9</t>
  </si>
  <si>
    <t>11K27</t>
  </si>
  <si>
    <t>11M1</t>
  </si>
  <si>
    <t>11O1</t>
  </si>
  <si>
    <t>11P1</t>
  </si>
  <si>
    <t>11P3</t>
  </si>
  <si>
    <t>11S72</t>
  </si>
  <si>
    <t>11S221</t>
  </si>
  <si>
    <t>11S243</t>
  </si>
  <si>
    <t>11S244</t>
  </si>
  <si>
    <t>11S247</t>
  </si>
  <si>
    <t>11U6</t>
  </si>
  <si>
    <t>11U77</t>
  </si>
  <si>
    <t>11U79</t>
  </si>
  <si>
    <t>11U80</t>
  </si>
  <si>
    <t>11U81</t>
  </si>
  <si>
    <t>12</t>
  </si>
  <si>
    <t>12U5</t>
  </si>
  <si>
    <t>U00</t>
  </si>
  <si>
    <t>12M1</t>
  </si>
  <si>
    <t>12S201</t>
  </si>
  <si>
    <t>12G4</t>
  </si>
  <si>
    <t>resto</t>
  </si>
  <si>
    <t>12E10</t>
  </si>
  <si>
    <t>12E22</t>
  </si>
  <si>
    <t>12E23</t>
  </si>
  <si>
    <t>12E25</t>
  </si>
  <si>
    <t>12E36</t>
  </si>
  <si>
    <t>12K11</t>
  </si>
  <si>
    <t>12P12</t>
  </si>
  <si>
    <t>12P13</t>
  </si>
  <si>
    <t>12P16</t>
  </si>
  <si>
    <t>12S39</t>
  </si>
  <si>
    <t>12S72</t>
  </si>
  <si>
    <t>12S174</t>
  </si>
  <si>
    <t>12S200</t>
  </si>
  <si>
    <t>12S202</t>
  </si>
  <si>
    <t>12U8</t>
  </si>
  <si>
    <t>12U9</t>
  </si>
  <si>
    <t>13</t>
  </si>
  <si>
    <t>13K19</t>
  </si>
  <si>
    <t>14</t>
  </si>
  <si>
    <t>14S43</t>
  </si>
  <si>
    <t>14E1</t>
  </si>
  <si>
    <t>14E2</t>
  </si>
  <si>
    <t>14E3</t>
  </si>
  <si>
    <t>14E4</t>
  </si>
  <si>
    <t>14P1</t>
  </si>
  <si>
    <t>15</t>
  </si>
  <si>
    <t>15E1</t>
  </si>
  <si>
    <t>15E2</t>
  </si>
  <si>
    <t>15L1</t>
  </si>
  <si>
    <t>15P3</t>
  </si>
  <si>
    <t>15S177</t>
  </si>
  <si>
    <t>15S213</t>
  </si>
  <si>
    <t>15U1</t>
  </si>
  <si>
    <t>15U3</t>
  </si>
  <si>
    <t>16</t>
  </si>
  <si>
    <t>RHQ</t>
  </si>
  <si>
    <t>16S219</t>
  </si>
  <si>
    <t>16E5</t>
  </si>
  <si>
    <t>16E1</t>
  </si>
  <si>
    <t>16E6</t>
  </si>
  <si>
    <t>16G3</t>
  </si>
  <si>
    <t>16G10</t>
  </si>
  <si>
    <t>16G13</t>
  </si>
  <si>
    <t>16K7</t>
  </si>
  <si>
    <t>16K129</t>
  </si>
  <si>
    <t>16P2</t>
  </si>
  <si>
    <t>16S46</t>
  </si>
  <si>
    <t>16S71</t>
  </si>
  <si>
    <t>16S74</t>
  </si>
  <si>
    <t>16S217</t>
  </si>
  <si>
    <t>16S218</t>
  </si>
  <si>
    <t>16U12</t>
  </si>
  <si>
    <t>16U20</t>
  </si>
  <si>
    <t>16U25</t>
  </si>
  <si>
    <t>17</t>
  </si>
  <si>
    <t>17E2</t>
  </si>
  <si>
    <t>17E3</t>
  </si>
  <si>
    <t>19</t>
  </si>
  <si>
    <t>19S38</t>
  </si>
  <si>
    <t>19U1</t>
  </si>
  <si>
    <t>20</t>
  </si>
  <si>
    <t>G00</t>
  </si>
  <si>
    <t>20S72</t>
  </si>
  <si>
    <t>20M1</t>
  </si>
  <si>
    <t>20O1</t>
  </si>
  <si>
    <t>20B4</t>
  </si>
  <si>
    <t>20E3</t>
  </si>
  <si>
    <t>20S52</t>
  </si>
  <si>
    <t>20S53</t>
  </si>
  <si>
    <t>20S57</t>
  </si>
  <si>
    <t>20S61</t>
  </si>
  <si>
    <t>20S65</t>
  </si>
  <si>
    <t>20S70</t>
  </si>
  <si>
    <t>20S71</t>
  </si>
  <si>
    <t>20S155</t>
  </si>
  <si>
    <t>20S174</t>
  </si>
  <si>
    <t>20S176</t>
  </si>
  <si>
    <t>20S241</t>
  </si>
  <si>
    <t>21</t>
  </si>
  <si>
    <t>21E5</t>
  </si>
  <si>
    <t>21E7</t>
  </si>
  <si>
    <t>21F1</t>
  </si>
  <si>
    <t>21K21</t>
  </si>
  <si>
    <t>21K27</t>
  </si>
  <si>
    <t>21S248</t>
  </si>
  <si>
    <t>23</t>
  </si>
  <si>
    <t>23U19</t>
  </si>
  <si>
    <t>23U33</t>
  </si>
  <si>
    <t>35</t>
  </si>
  <si>
    <t>35E10</t>
  </si>
  <si>
    <t>35E22</t>
  </si>
  <si>
    <t>38</t>
  </si>
  <si>
    <t>38F2</t>
  </si>
  <si>
    <t>38S190</t>
  </si>
  <si>
    <t>38S191</t>
  </si>
  <si>
    <t>38S192</t>
  </si>
  <si>
    <t>38S236</t>
  </si>
  <si>
    <t>38U3</t>
  </si>
  <si>
    <t>Servicios de inteligencia para la Seguridad Nacional</t>
  </si>
  <si>
    <t>Política y servicios migratorios</t>
  </si>
  <si>
    <t>Registro e Identificación de Población</t>
  </si>
  <si>
    <t>Servicios de protección, custodia, vigilancia y seguridad de personas, bienes e instalaciones</t>
  </si>
  <si>
    <t>Operativos para la prevención y disuasión del delito</t>
  </si>
  <si>
    <t>Administración del Sistema Federal Penitenciario</t>
  </si>
  <si>
    <t>Proyectos de infraestructura gubernamental de seguridad pública</t>
  </si>
  <si>
    <t>Coordinación del Sistema Nacional de Protección Civil</t>
  </si>
  <si>
    <t>Implementación de la Reforma al Sistema de Justicia Penal</t>
  </si>
  <si>
    <t>Promover la Protección de los Derechos Humanos y Prevenir la Discriminación</t>
  </si>
  <si>
    <t>Plataforma México</t>
  </si>
  <si>
    <t>Programa Nacional de Prevención del Delito</t>
  </si>
  <si>
    <t>Actividades de apoyo administrativo</t>
  </si>
  <si>
    <t>Actividades de apoyo a la función pública y buen gobierno</t>
  </si>
  <si>
    <t>Planeación y Articulación de la Acción Pública hacia los Pueblos Indígenas</t>
  </si>
  <si>
    <t>Programa de Apoyo a la Educación Indígena</t>
  </si>
  <si>
    <t>Programa de Infraestructura Indígena</t>
  </si>
  <si>
    <t>Programa para el Mejoramiento de la Producción y la Productividad Indígena</t>
  </si>
  <si>
    <t>Programa de Derechos Indígenas</t>
  </si>
  <si>
    <t>Protección y Defensa de los Usuarios de Servicios Financieros</t>
  </si>
  <si>
    <t>Control de la operación aduanera</t>
  </si>
  <si>
    <t>Recaudación de las contribuciones federales</t>
  </si>
  <si>
    <t>Garantías Líquidas</t>
  </si>
  <si>
    <t>Capacitación para Productores e Intermediarios Financieros Rurales</t>
  </si>
  <si>
    <t>Inversión de Capital de Riesgo</t>
  </si>
  <si>
    <t>Apoyos a los Sectores Pesquero y Rural</t>
  </si>
  <si>
    <t>Apoyo a Unidades de Promoción de Crédito</t>
  </si>
  <si>
    <t>Reducción de Costos de Acceso al Crédito</t>
  </si>
  <si>
    <t>Regulación y supervisión de las entidades del sistema financiero mexicano</t>
  </si>
  <si>
    <t>Fortalecimiento a la Transversalidad de la Perspectiva de Género</t>
  </si>
  <si>
    <t>Operación y desarrollo de la Fuerza Aérea Mexicana</t>
  </si>
  <si>
    <t>Desarrollo y aplicación de programas educativos en materia agropecuaria</t>
  </si>
  <si>
    <t>Generación de Proyectos de Investigación</t>
  </si>
  <si>
    <t>Regulación, supervisión y aplicación de las políticas públicas en materia agropecuaria, acuícola y pesquera</t>
  </si>
  <si>
    <t>Programa de Concurrencia con las Entidades Federativas  </t>
  </si>
  <si>
    <t>Programa de Productividad y Competitividad Agroalimentaria</t>
  </si>
  <si>
    <t>Programa de Productividad Rural</t>
  </si>
  <si>
    <t>Programa de Fomento a la Agricultura</t>
  </si>
  <si>
    <t>Programa de Fomento Ganadero</t>
  </si>
  <si>
    <t>Programa de Fomento a la Productividad Pesquera y Acuícola</t>
  </si>
  <si>
    <t>Programa de Comercialización y Desarrollo de Mercados</t>
  </si>
  <si>
    <t>Programa de Sanidad e Inocuidad Agroalimentaria</t>
  </si>
  <si>
    <t>Programa de Acciones Complementarias para Mejorar las Sanidades</t>
  </si>
  <si>
    <t>Estudios técnicos para la construcción, conservación y operación de infraestructura de comunicaciones y transportes</t>
  </si>
  <si>
    <t>Supervisión, regulación, inspección, verificación y servicios administrativos de construcción y conservación de carreteras</t>
  </si>
  <si>
    <t>Derecho de Vía</t>
  </si>
  <si>
    <t>Proyectos de construcción de carreteras</t>
  </si>
  <si>
    <t>Estudios y Proyectos para la construcción, ampliación, modernización, conservación y operación de infraestructura de comunicaciones y transportes</t>
  </si>
  <si>
    <t>Proyectos de construcción de carreteras alimentadoras y caminos rurales</t>
  </si>
  <si>
    <t>Conservación de infraestructura de caminos rurales y carreteras alimentadoras</t>
  </si>
  <si>
    <t>Estudios y proyectos de construcción de caminos rurales y carreteras alimentadoras</t>
  </si>
  <si>
    <t>Reconstrucción y Conservación de Carreteras</t>
  </si>
  <si>
    <t>Servicios de ayudas a la navegación aérea</t>
  </si>
  <si>
    <t>Supervisión, inspección y verificación del transporte terrestre, marítimo y aéreo</t>
  </si>
  <si>
    <t>Proyectos de construcción de puertos</t>
  </si>
  <si>
    <t>Conservación de infraestructura marítimo-portuaria</t>
  </si>
  <si>
    <t>Proyectos de Infraestructura Ferroviaria</t>
  </si>
  <si>
    <t>Promoción de una cultura de consumo responsable e inteligente</t>
  </si>
  <si>
    <t>Protección de los derechos de los consumidores y Sistema Nacional de Protección al Consumidor</t>
  </si>
  <si>
    <t>Atención de trámites y promoción de los programas de la Secretaría en las entidades federativas</t>
  </si>
  <si>
    <t>Promoción del comercio exterior y atracción de inversión extranjera directa</t>
  </si>
  <si>
    <t>Negociaciones internacionales para la integración y competitividad de México en las cadenas globales de valor</t>
  </si>
  <si>
    <t>Instrumentación de políticas de fomento para los emprendedores y las micro, pequeñas y medianas empresas</t>
  </si>
  <si>
    <t>Promoción del desarrollo, competitividad e innovación de los sectores industrial, comercial y de servicios</t>
  </si>
  <si>
    <t>Fortalecimiento de la competitividad y transparencia del marco regulatorio que aplica a los particulares</t>
  </si>
  <si>
    <t>Programa de Fomento a la Economía Social</t>
  </si>
  <si>
    <t>Fondo Nacional Emprendedor</t>
  </si>
  <si>
    <t>Programa nacional de financiamiento al microempresario y a la mujer rural</t>
  </si>
  <si>
    <t>Programa para el desarrollo de la industria de software (PROSOFT) y la innovación</t>
  </si>
  <si>
    <t>Programa para la productividad y competitividad industrial</t>
  </si>
  <si>
    <t>Educación Inicial y Básica Comunitaria</t>
  </si>
  <si>
    <t>Producción y distribución de libros y materiales educativos</t>
  </si>
  <si>
    <t>Evaluaciones de la calidad de la educación</t>
  </si>
  <si>
    <t>Formación y certificación para el trabajo</t>
  </si>
  <si>
    <t>Servicios de Educación Media Superior</t>
  </si>
  <si>
    <t>Servicios de Educación Superior y Posgrado</t>
  </si>
  <si>
    <t>Desarrollo Cultural</t>
  </si>
  <si>
    <t>Protección y conservación del Patrimonio Cultural</t>
  </si>
  <si>
    <t>Producción y transmisión de materiales educativos</t>
  </si>
  <si>
    <t>Investigación Científica y Desarrollo Tecnológico</t>
  </si>
  <si>
    <t>Programa de infraestructura física educativa</t>
  </si>
  <si>
    <t>Educación para Adultos (INEA)</t>
  </si>
  <si>
    <t>Normar los servicios educativos</t>
  </si>
  <si>
    <t>Proyectos de infraestructura social del sector educativo</t>
  </si>
  <si>
    <t>Mantenimiento de infraestructura</t>
  </si>
  <si>
    <t>Diseño de la Política Educativa</t>
  </si>
  <si>
    <t>Educación y cultura indígena</t>
  </si>
  <si>
    <t>Escuelas de Tiempo Completo</t>
  </si>
  <si>
    <t>Programa Nacional de Becas</t>
  </si>
  <si>
    <t>Programa para la Inclusión y la Equidad Educativa</t>
  </si>
  <si>
    <t>Programa para el Desarrollo Profesional Docente</t>
  </si>
  <si>
    <t>Subsidios para organismos descentralizados estatales</t>
  </si>
  <si>
    <t>Programa de Inclusión Digital</t>
  </si>
  <si>
    <t>Expansión de la Educación Media Superior y Superior</t>
  </si>
  <si>
    <t>Apoyos a centros y organizaciones de educación</t>
  </si>
  <si>
    <t>Apoyos para la atención a problemas estructurales de las UPES</t>
  </si>
  <si>
    <t>Seguro Popular</t>
  </si>
  <si>
    <t>Seguro Médico Siglo XXI</t>
  </si>
  <si>
    <t>Protección Contra Riesgos Sanitarios</t>
  </si>
  <si>
    <t>Formación y capacitación de recursos humanos para la salud</t>
  </si>
  <si>
    <t>Investigación y desarrollo tecnológico en salud</t>
  </si>
  <si>
    <t>Atención a la Salud</t>
  </si>
  <si>
    <t>Prevención y atención contra las adicciones</t>
  </si>
  <si>
    <t>Programa de vacunación</t>
  </si>
  <si>
    <t>Proyectos de infraestructura social de salud</t>
  </si>
  <si>
    <t>Rectoría en Salud</t>
  </si>
  <si>
    <t>Asistencia social y protección del paciente</t>
  </si>
  <si>
    <t>Prevención y atención de VIH/SIDA y otras ITS</t>
  </si>
  <si>
    <t>Programa de Atención a Personas con Discapacidad</t>
  </si>
  <si>
    <t>Programa de estancias infantiles para apoyar a madres trabajadoras</t>
  </si>
  <si>
    <t>Fortalecimiento a la atención médica</t>
  </si>
  <si>
    <t>Calidad en la Atención Médica</t>
  </si>
  <si>
    <t>Prevención y Control de Sobrepeso, Obesidad y Diabetes</t>
  </si>
  <si>
    <t>Vigilancia epidemiológica</t>
  </si>
  <si>
    <t>Proyectos de infraestructura gubernamental de seguridad nacional</t>
  </si>
  <si>
    <t>Programa de Apoyo al Empleo (PAE)</t>
  </si>
  <si>
    <t>Impartición de justicia laboral</t>
  </si>
  <si>
    <t>Procuración de justicia laboral</t>
  </si>
  <si>
    <t>Ejecución de los programas y acciones de la Política Laboral</t>
  </si>
  <si>
    <t>Capacitación para Incrementar la Productividad</t>
  </si>
  <si>
    <t>Instrumentación de la política laboral</t>
  </si>
  <si>
    <t>Procuración de justicia agraria</t>
  </si>
  <si>
    <t>Programa de Atención de Conflictos Agrarios</t>
  </si>
  <si>
    <t>Obligaciones jurídicas Ineludibles</t>
  </si>
  <si>
    <t>Modernización del Catastro Rural Nacional</t>
  </si>
  <si>
    <t>Programa de acceso al financiamiento para soluciones habitacionales</t>
  </si>
  <si>
    <t>Programa para regularizar asentamientos humanos irregulares</t>
  </si>
  <si>
    <t>Regularización y Registro de Actos Jurídicos Agrarios</t>
  </si>
  <si>
    <t>Programa de modernización de los registros públicos de la propiedad y catastros</t>
  </si>
  <si>
    <t>Apoyos para el Desarrollo Forestal Sustentable</t>
  </si>
  <si>
    <t>Capacitación Ambiental y Desarrollo Sustentable</t>
  </si>
  <si>
    <t>Operación y mantenimiento de infraestructura hídrica</t>
  </si>
  <si>
    <t>Sistemas Meteorológicos e Hidrológicos</t>
  </si>
  <si>
    <t>Regulación Ambiental</t>
  </si>
  <si>
    <t>Gestión integral y sustentable del agua</t>
  </si>
  <si>
    <t>Sistema Nacional de Áreas Naturales Protegidas</t>
  </si>
  <si>
    <t>Infraestructura de agua potable, alcantarillado y saneamiento</t>
  </si>
  <si>
    <t>Infraestructura para la Protección de Centros de Población y Áreas Productivas</t>
  </si>
  <si>
    <t>Planeación, Dirección y Evaluación Ambiental</t>
  </si>
  <si>
    <t>Programa de Conservación para el Desarrollo Sostenible</t>
  </si>
  <si>
    <t>Programa de Agua potable, Alcantarillado y Saneamiento</t>
  </si>
  <si>
    <t>Programa de Apoyo a la Infraestructura Hidroagrícola</t>
  </si>
  <si>
    <t>Tratamiento de Aguas Residuales</t>
  </si>
  <si>
    <t>Prevención y gestión integral de residuos</t>
  </si>
  <si>
    <t>Conservación y Aprovechamiento Sustentable de la Vida Silvestre</t>
  </si>
  <si>
    <t>Programa de Recuperación y Repoblación de Especies en Riesgo</t>
  </si>
  <si>
    <t>Investigar y perseguir los delitos del orden federal</t>
  </si>
  <si>
    <t>Investigar y perseguir los delitos relativos a la Delincuencia Organizada</t>
  </si>
  <si>
    <t>Programa IMSS-PROSPERA</t>
  </si>
  <si>
    <t>Seguridad Social Cañeros</t>
  </si>
  <si>
    <t>Adquisición de leche nacional</t>
  </si>
  <si>
    <t>Servicios a grupos con necesidades especiales</t>
  </si>
  <si>
    <t>Programa de Abasto Social de Leche a cargo de Liconsa, S.A. de C.V.</t>
  </si>
  <si>
    <t>Programa de Abasto Rural a cargo de Diconsa, S.A. de C.V. (DICONSA)</t>
  </si>
  <si>
    <t>Programas del Fondo Nacional de Fomento a las Artesanías (FONART)</t>
  </si>
  <si>
    <t>Programa 3 x 1 para Migrantes</t>
  </si>
  <si>
    <t>Programa de Atención a Jornaleros Agrícolas</t>
  </si>
  <si>
    <t>Programa de Coinversión Social</t>
  </si>
  <si>
    <t>Programa de Apoyo a las Instancias de Mujeres en las Entidades Federativas (PAIMEF)</t>
  </si>
  <si>
    <t>Pensión para Adultos Mayores</t>
  </si>
  <si>
    <t>Seguro de vida para jefas de familia</t>
  </si>
  <si>
    <t>Programa de Calidad y Atención Integral al Turismo</t>
  </si>
  <si>
    <t>Conservación y mantenimiento a los CIP's</t>
  </si>
  <si>
    <t>Promoción de México como Destino Turístico</t>
  </si>
  <si>
    <t>Proyectos de infraestructura de turismo</t>
  </si>
  <si>
    <t>Programa de Desarrollo Regional Turístico Sustentable y Pueblos Mágicos</t>
  </si>
  <si>
    <t>Fondo Regional</t>
  </si>
  <si>
    <t>Fondo de Apoyo a Migrantes</t>
  </si>
  <si>
    <t>Protección de los Derechos Humanos de Indígenas en Reclusión</t>
  </si>
  <si>
    <t>Promover los Derechos Humanos de los pueblos y las comunidades indígenas</t>
  </si>
  <si>
    <t>Apoyos para actividades científicas, tecnológicas y de innovación</t>
  </si>
  <si>
    <t>Becas de posgrado y apoyos a la calidad</t>
  </si>
  <si>
    <t>Sistema Nacional de Investigadores</t>
  </si>
  <si>
    <t>Fortalecimiento sectorial de las capacidades científicas, tecnológicas y de innovación</t>
  </si>
  <si>
    <t>Fortalecimiento de la Infraestructura Científica y Tecnológica</t>
  </si>
  <si>
    <t>Innovación tecnológica para incrementar la productividad de las empresas</t>
  </si>
  <si>
    <t>4U7</t>
  </si>
  <si>
    <t>Subsidios en materia de seguridad pública</t>
  </si>
  <si>
    <t>5P2</t>
  </si>
  <si>
    <t>Diseño, conducción y ejecución de la política exterior</t>
  </si>
  <si>
    <t>Entidades no Sectorizadas</t>
  </si>
  <si>
    <t>6F35</t>
  </si>
  <si>
    <t>Programa de Inclusión Financiera</t>
  </si>
  <si>
    <t>6S265</t>
  </si>
  <si>
    <t>Programa de aseguramiento agropecuario</t>
  </si>
  <si>
    <t>8E3</t>
  </si>
  <si>
    <t>Desarrollo y Vinculación de la Investigación Científica y Tecnológica con el Sector</t>
  </si>
  <si>
    <t>8S266</t>
  </si>
  <si>
    <t>Programa de Apoyos a Pequeños Productores</t>
  </si>
  <si>
    <t>10G1</t>
  </si>
  <si>
    <t>Aplicación y modernización del marco regulatorio y operativo en materia mercantil, de normalización e inversión extranjera</t>
  </si>
  <si>
    <t>11S267</t>
  </si>
  <si>
    <t>11S268</t>
  </si>
  <si>
    <t>11S269</t>
  </si>
  <si>
    <t>Fortalecimiento de la Calidad Educativa</t>
  </si>
  <si>
    <t>Programa de Apoyos a la Cultura</t>
  </si>
  <si>
    <t>Programa de Cultura Física y Deporte</t>
  </si>
  <si>
    <t>11U82</t>
  </si>
  <si>
    <t>Programa de la Reforma Educativa</t>
  </si>
  <si>
    <t>12P18</t>
  </si>
  <si>
    <t>Prevención y control de enfermedades</t>
  </si>
  <si>
    <t>12P20</t>
  </si>
  <si>
    <t>Salud materna, sexual y reproductiva</t>
  </si>
  <si>
    <t>12S272</t>
  </si>
  <si>
    <t>Apoyos para la protección de las personas en estado de necesidad</t>
  </si>
  <si>
    <t>15P5</t>
  </si>
  <si>
    <t>Política de Desarrollo Urbano y Ordenamiento del Territorio</t>
  </si>
  <si>
    <t>15S254</t>
  </si>
  <si>
    <t>15S273</t>
  </si>
  <si>
    <t>15S274</t>
  </si>
  <si>
    <t>Programa de Prevención de Riesgos</t>
  </si>
  <si>
    <t>Programa de Infraestructura</t>
  </si>
  <si>
    <t>Programa de Apoyo a la Vivienda</t>
  </si>
  <si>
    <t>16K141</t>
  </si>
  <si>
    <t>Infraestructura para la modernización y rehabilitación de riego y temporal tecnificado</t>
  </si>
  <si>
    <t>20S17</t>
  </si>
  <si>
    <t>21F5</t>
  </si>
  <si>
    <t>Desarrollo y promoción de proyectos turísticos sustentables</t>
  </si>
  <si>
    <t>38E3</t>
  </si>
  <si>
    <t>Investigación científica, desarrollo e innovación</t>
  </si>
  <si>
    <t>38S278</t>
  </si>
  <si>
    <t>Fomento Regional de las Capacidades Científicas, Tecnológicas y de Innovación</t>
  </si>
  <si>
    <t>47M1</t>
  </si>
  <si>
    <t>47O1</t>
  </si>
  <si>
    <t>47P13</t>
  </si>
  <si>
    <t>47S10</t>
  </si>
  <si>
    <t>47S178</t>
  </si>
  <si>
    <t>47S179</t>
  </si>
  <si>
    <t>47S249</t>
  </si>
  <si>
    <t>47U11</t>
  </si>
  <si>
    <t>Enero - septiembre</t>
  </si>
  <si>
    <t>(3)</t>
  </si>
  <si>
    <t>(4)=(3/1)</t>
  </si>
  <si>
    <t>(5)=(3/2)</t>
  </si>
  <si>
    <t>AVANCE FINANCIERO DE LOS PRINCIPALES PROGRAMAS PRESUPUESTARIOS</t>
  </si>
  <si>
    <t>Enero-septiembre de 2016</t>
  </si>
  <si>
    <t>(Millones de pesos)</t>
  </si>
  <si>
    <t>Informes sobre la Situación Económica,
las Finanzas Públicas y la Deuda Pública</t>
  </si>
  <si>
    <t>ANEXO VI. AVANCE FINANCIERO DE LOS PRINCIPALES PROGRAMAS PRESUPUESTARIOS</t>
  </si>
  <si>
    <t>Tercer Trimestre de 2016</t>
  </si>
  <si>
    <r>
      <t xml:space="preserve">Observado </t>
    </r>
    <r>
      <rPr>
        <vertAlign val="superscript"/>
        <sz val="10"/>
        <rFont val="Soberana Sans"/>
        <family val="3"/>
      </rPr>
      <t>p_/</t>
    </r>
  </si>
  <si>
    <t>p_/ Cifras preliminares. Las sumas parciales pueden no coincidir con el total, así como los cálculos porcentuales, debido al redondeo de las cifras.</t>
  </si>
  <si>
    <t>n.a. no aplicable.</t>
  </si>
  <si>
    <t xml:space="preserve">Aprobado Anual
PEF 2016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</si>
</sst>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.0"/>
    <numFmt numFmtId="165" formatCode="_-* #,##0.0_-;\-* #,##0.0_-;_-* &quot;-&quot;??_-;_-@_-"/>
    <numFmt numFmtId="166" formatCode="0.0"/>
  </numFmts>
  <fonts count="12" x14ac:knownFonts="1">
    <font>
      <sz val="10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sz val="10"/>
      <name val="Soberana Sans"/>
      <family val="3"/>
    </font>
    <font>
      <b/>
      <sz val="12"/>
      <color indexed="23"/>
      <name val="Soberana Titular"/>
      <family val="3"/>
    </font>
    <font>
      <b/>
      <sz val="14"/>
      <color theme="1"/>
      <name val="Soberana Titular"/>
      <family val="3"/>
    </font>
    <font>
      <b/>
      <sz val="12"/>
      <name val="Soberana Titular"/>
      <family val="3"/>
    </font>
    <font>
      <b/>
      <sz val="11"/>
      <name val="Soberana Sans"/>
      <family val="3"/>
    </font>
    <font>
      <b/>
      <sz val="11"/>
      <name val="Arial Narrow"/>
      <family val="2"/>
    </font>
    <font>
      <vertAlign val="superscript"/>
      <sz val="10"/>
      <name val="Soberana Sans"/>
      <family val="3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44">
    <xf numFmtId="0" fontId="0" fillId="0" borderId="0" xfId="0"/>
    <xf numFmtId="0" fontId="2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164" fontId="3" fillId="0" borderId="0" xfId="0" applyNumberFormat="1" applyFont="1" applyFill="1" applyBorder="1" applyAlignment="1">
      <alignment vertical="top"/>
    </xf>
    <xf numFmtId="164" fontId="3" fillId="0" borderId="0" xfId="0" applyNumberFormat="1" applyFont="1" applyFill="1" applyBorder="1" applyAlignment="1">
      <alignment horizontal="right" vertical="top"/>
    </xf>
    <xf numFmtId="0" fontId="4" fillId="0" borderId="0" xfId="0" applyFont="1" applyFill="1" applyBorder="1" applyAlignment="1">
      <alignment vertical="top"/>
    </xf>
    <xf numFmtId="0" fontId="2" fillId="0" borderId="0" xfId="0" quotePrefix="1" applyFont="1" applyFill="1" applyBorder="1" applyAlignment="1">
      <alignment horizontal="left" vertical="top"/>
    </xf>
    <xf numFmtId="165" fontId="2" fillId="0" borderId="0" xfId="1" applyNumberFormat="1" applyFont="1" applyFill="1" applyBorder="1" applyAlignment="1">
      <alignment horizontal="left" vertical="top" wrapText="1"/>
    </xf>
    <xf numFmtId="164" fontId="2" fillId="0" borderId="0" xfId="0" applyNumberFormat="1" applyFont="1" applyFill="1" applyBorder="1" applyAlignment="1">
      <alignment vertical="top"/>
    </xf>
    <xf numFmtId="0" fontId="5" fillId="0" borderId="0" xfId="2" applyFont="1" applyFill="1" applyBorder="1" applyAlignment="1">
      <alignment vertical="top"/>
    </xf>
    <xf numFmtId="0" fontId="5" fillId="0" borderId="0" xfId="2" applyFont="1" applyFill="1" applyBorder="1" applyAlignment="1">
      <alignment horizontal="right" vertical="top"/>
    </xf>
    <xf numFmtId="0" fontId="4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164" fontId="3" fillId="2" borderId="0" xfId="0" applyNumberFormat="1" applyFont="1" applyFill="1" applyBorder="1" applyAlignment="1">
      <alignment vertical="top"/>
    </xf>
    <xf numFmtId="166" fontId="2" fillId="0" borderId="0" xfId="0" applyNumberFormat="1" applyFont="1" applyFill="1" applyBorder="1" applyAlignment="1">
      <alignment horizontal="right" vertical="top"/>
    </xf>
    <xf numFmtId="166" fontId="3" fillId="2" borderId="0" xfId="0" applyNumberFormat="1" applyFont="1" applyFill="1" applyBorder="1" applyAlignment="1">
      <alignment horizontal="right" vertical="top"/>
    </xf>
    <xf numFmtId="166" fontId="3" fillId="0" borderId="0" xfId="0" applyNumberFormat="1" applyFont="1" applyFill="1" applyBorder="1" applyAlignment="1">
      <alignment horizontal="right" vertical="top"/>
    </xf>
    <xf numFmtId="11" fontId="4" fillId="0" borderId="0" xfId="0" quotePrefix="1" applyNumberFormat="1" applyFont="1" applyFill="1" applyBorder="1" applyAlignment="1">
      <alignment vertical="top"/>
    </xf>
    <xf numFmtId="43" fontId="5" fillId="0" borderId="0" xfId="1" applyFont="1" applyFill="1" applyBorder="1" applyAlignment="1">
      <alignment vertical="top"/>
    </xf>
    <xf numFmtId="43" fontId="2" fillId="0" borderId="0" xfId="1" applyFont="1" applyFill="1" applyBorder="1" applyAlignment="1">
      <alignment vertical="top"/>
    </xf>
    <xf numFmtId="0" fontId="6" fillId="0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5" fillId="0" borderId="0" xfId="2" applyFont="1" applyFill="1" applyBorder="1" applyAlignment="1">
      <alignment horizontal="centerContinuous" vertical="top" wrapText="1"/>
    </xf>
    <xf numFmtId="0" fontId="5" fillId="0" borderId="0" xfId="2" applyFont="1" applyFill="1" applyBorder="1" applyAlignment="1">
      <alignment horizontal="right" vertical="top" wrapText="1"/>
    </xf>
    <xf numFmtId="0" fontId="5" fillId="0" borderId="1" xfId="2" applyFont="1" applyFill="1" applyBorder="1" applyAlignment="1">
      <alignment vertical="top"/>
    </xf>
    <xf numFmtId="0" fontId="5" fillId="0" borderId="1" xfId="2" applyFont="1" applyFill="1" applyBorder="1" applyAlignment="1">
      <alignment horizontal="center" vertical="top"/>
    </xf>
    <xf numFmtId="0" fontId="5" fillId="0" borderId="1" xfId="2" quotePrefix="1" applyFont="1" applyFill="1" applyBorder="1" applyAlignment="1">
      <alignment horizontal="center" vertical="top"/>
    </xf>
    <xf numFmtId="0" fontId="5" fillId="0" borderId="1" xfId="2" applyFont="1" applyFill="1" applyBorder="1" applyAlignment="1">
      <alignment horizontal="right" vertical="top"/>
    </xf>
    <xf numFmtId="0" fontId="4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vertical="top"/>
    </xf>
    <xf numFmtId="164" fontId="2" fillId="0" borderId="1" xfId="0" applyNumberFormat="1" applyFont="1" applyFill="1" applyBorder="1" applyAlignment="1">
      <alignment vertical="top"/>
    </xf>
    <xf numFmtId="166" fontId="2" fillId="0" borderId="1" xfId="0" applyNumberFormat="1" applyFont="1" applyFill="1" applyBorder="1" applyAlignment="1">
      <alignment horizontal="right" vertical="top"/>
    </xf>
    <xf numFmtId="0" fontId="3" fillId="4" borderId="0" xfId="0" applyFont="1" applyFill="1" applyBorder="1" applyAlignment="1">
      <alignment vertical="top"/>
    </xf>
    <xf numFmtId="0" fontId="4" fillId="4" borderId="0" xfId="0" applyFont="1" applyFill="1" applyBorder="1" applyAlignment="1">
      <alignment vertical="top"/>
    </xf>
    <xf numFmtId="164" fontId="3" fillId="4" borderId="0" xfId="0" applyNumberFormat="1" applyFont="1" applyFill="1" applyBorder="1" applyAlignment="1">
      <alignment vertical="top"/>
    </xf>
    <xf numFmtId="166" fontId="3" fillId="4" borderId="0" xfId="0" applyNumberFormat="1" applyFont="1" applyFill="1" applyBorder="1" applyAlignment="1">
      <alignment horizontal="right" vertical="top"/>
    </xf>
    <xf numFmtId="0" fontId="8" fillId="3" borderId="0" xfId="0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wrapText="1"/>
    </xf>
    <xf numFmtId="0" fontId="7" fillId="0" borderId="0" xfId="0" applyFont="1" applyBorder="1" applyAlignment="1">
      <alignment horizontal="left" wrapText="1"/>
    </xf>
    <xf numFmtId="0" fontId="5" fillId="0" borderId="2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left" vertical="center" indent="1"/>
    </xf>
    <xf numFmtId="0" fontId="9" fillId="3" borderId="0" xfId="0" applyFont="1" applyFill="1" applyBorder="1" applyAlignment="1">
      <alignment vertical="center" wrapText="1"/>
    </xf>
  </cellXfs>
  <cellStyles count="4">
    <cellStyle name="Millares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colors>
    <mruColors>
      <color rgb="FFC4D79B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s%20Documentos\PPTO%202016\Informe%20Trimestral\III\bd_principales_programas_3T_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3"/>
      <sheetName val="Hoja2"/>
      <sheetName val="bd_SP_pre_corta"/>
    </sheetNames>
    <sheetDataSet>
      <sheetData sheetId="0"/>
      <sheetData sheetId="1"/>
      <sheetData sheetId="2">
        <row r="3">
          <cell r="A3" t="str">
            <v>10B2</v>
          </cell>
          <cell r="B3" t="str">
            <v>Promoción de una cultura de consumo responsable e inteligente</v>
          </cell>
          <cell r="C3">
            <v>339.53667899999999</v>
          </cell>
          <cell r="D3">
            <v>355.94643511000027</v>
          </cell>
          <cell r="E3">
            <v>228.69438914000023</v>
          </cell>
          <cell r="F3">
            <v>228.69438914000023</v>
          </cell>
        </row>
        <row r="4">
          <cell r="A4" t="str">
            <v>10E5</v>
          </cell>
          <cell r="B4" t="str">
            <v>Protección de los derechos de los consumidores y Sistema Nacional de Protección al Consumidor</v>
          </cell>
          <cell r="C4">
            <v>336.16960599999999</v>
          </cell>
          <cell r="D4">
            <v>328.08629093000008</v>
          </cell>
          <cell r="E4">
            <v>217.02751650000025</v>
          </cell>
          <cell r="F4">
            <v>217.02751650000025</v>
          </cell>
        </row>
        <row r="5">
          <cell r="A5" t="str">
            <v>10E6</v>
          </cell>
          <cell r="B5" t="str">
            <v>Desarrollo tecnológico y prestación de servicios metrológicos para la competitividad </v>
          </cell>
          <cell r="C5">
            <v>242.38480999999999</v>
          </cell>
          <cell r="D5">
            <v>192.60279999999997</v>
          </cell>
          <cell r="E5">
            <v>122.49630381</v>
          </cell>
          <cell r="F5">
            <v>122.49630381</v>
          </cell>
        </row>
        <row r="6">
          <cell r="A6" t="str">
            <v>10E7</v>
          </cell>
          <cell r="B6" t="str">
            <v>Producción de información geológica del territorio nacional</v>
          </cell>
          <cell r="C6">
            <v>192.10369700000001</v>
          </cell>
          <cell r="D6">
            <v>196.235546</v>
          </cell>
          <cell r="E6">
            <v>127.523939</v>
          </cell>
          <cell r="F6">
            <v>127.523939</v>
          </cell>
        </row>
        <row r="7">
          <cell r="A7" t="str">
            <v>10E9</v>
          </cell>
          <cell r="B7" t="str">
            <v>Atención de trámites y promoción de los programas de la Secretaría en las entidades federativas</v>
          </cell>
          <cell r="C7">
            <v>374.96768200000002</v>
          </cell>
          <cell r="D7">
            <v>402.31174364999958</v>
          </cell>
          <cell r="E7">
            <v>272.6518188899999</v>
          </cell>
          <cell r="F7">
            <v>272.6518188899999</v>
          </cell>
        </row>
        <row r="8">
          <cell r="A8" t="str">
            <v>10F3</v>
          </cell>
          <cell r="B8" t="str">
            <v>Promoción del comercio exterior y atracción de inversión extranjera directa</v>
          </cell>
          <cell r="C8">
            <v>856.06472299999996</v>
          </cell>
          <cell r="D8">
            <v>974.67140628999994</v>
          </cell>
          <cell r="E8">
            <v>717.92654044000017</v>
          </cell>
          <cell r="F8">
            <v>711.80290042000024</v>
          </cell>
        </row>
        <row r="9">
          <cell r="A9" t="str">
            <v>10G1</v>
          </cell>
          <cell r="B9" t="str">
            <v>Aplicación y modernización del marco regulatorio y operativo en materia mercantil, de normalización e inversión extranjera</v>
          </cell>
          <cell r="C9">
            <v>341.63524899999999</v>
          </cell>
          <cell r="D9">
            <v>274.83114439000008</v>
          </cell>
          <cell r="E9">
            <v>162.09865853999995</v>
          </cell>
          <cell r="F9">
            <v>162.09497770999994</v>
          </cell>
        </row>
        <row r="10">
          <cell r="A10" t="str">
            <v>10G3</v>
          </cell>
          <cell r="B10" t="str">
            <v>Vigilancia del cumplimiento de la normatividad y fortalecimiento de la certeza jurídica entre proveedores y consumidores</v>
          </cell>
          <cell r="C10">
            <v>290.19394699999998</v>
          </cell>
          <cell r="D10">
            <v>300.52136967999974</v>
          </cell>
          <cell r="E10">
            <v>198.84399905999985</v>
          </cell>
          <cell r="F10">
            <v>198.84399905999985</v>
          </cell>
        </row>
        <row r="11">
          <cell r="A11" t="str">
            <v>10G7</v>
          </cell>
          <cell r="B11" t="str">
            <v>Regulación, modernización y promoción de la actividad minera</v>
          </cell>
          <cell r="C11">
            <v>185.792687</v>
          </cell>
          <cell r="D11">
            <v>134.57401107000004</v>
          </cell>
          <cell r="E11">
            <v>79.922281000000041</v>
          </cell>
          <cell r="F11">
            <v>79.922281000000055</v>
          </cell>
        </row>
        <row r="12">
          <cell r="A12" t="str">
            <v>10K27</v>
          </cell>
          <cell r="B12" t="str">
            <v>Mantenimiento de infraestructura</v>
          </cell>
          <cell r="C12">
            <v>129.03600399999999</v>
          </cell>
          <cell r="D12">
            <v>217.51388579999997</v>
          </cell>
          <cell r="E12">
            <v>88.660021529999995</v>
          </cell>
          <cell r="F12">
            <v>88.66002152999998</v>
          </cell>
        </row>
        <row r="13">
          <cell r="A13" t="str">
            <v>10K28</v>
          </cell>
          <cell r="B13" t="str">
            <v>Estudios de preinversión</v>
          </cell>
          <cell r="C13">
            <v>3.056</v>
          </cell>
          <cell r="D13">
            <v>3.056</v>
          </cell>
          <cell r="E13">
            <v>1.5559139799999999</v>
          </cell>
          <cell r="F13">
            <v>1.5559139799999999</v>
          </cell>
        </row>
        <row r="14">
          <cell r="A14" t="str">
            <v>10M1</v>
          </cell>
          <cell r="B14" t="str">
            <v>Actividades de apoyo administrativo</v>
          </cell>
          <cell r="C14">
            <v>489.81085999999999</v>
          </cell>
          <cell r="D14">
            <v>464.20882085000017</v>
          </cell>
          <cell r="E14">
            <v>301.37616560999976</v>
          </cell>
          <cell r="F14">
            <v>304.83016560999977</v>
          </cell>
        </row>
        <row r="15">
          <cell r="A15" t="str">
            <v>10O1</v>
          </cell>
          <cell r="B15" t="str">
            <v>Actividades de apoyo a la función pública y buen gobierno</v>
          </cell>
          <cell r="C15">
            <v>74.75873</v>
          </cell>
          <cell r="D15">
            <v>75.377328519999992</v>
          </cell>
          <cell r="E15">
            <v>48.248299840000016</v>
          </cell>
          <cell r="F15">
            <v>48.248299840000008</v>
          </cell>
        </row>
        <row r="16">
          <cell r="A16" t="str">
            <v>10P10</v>
          </cell>
          <cell r="B16" t="str">
            <v>Fortalecimiento de la competitividad y transparencia del marco regulatorio que aplica a los particulares</v>
          </cell>
          <cell r="C16">
            <v>68.593834000000001</v>
          </cell>
          <cell r="D16">
            <v>72.441455470000008</v>
          </cell>
          <cell r="E16">
            <v>46.287622040000031</v>
          </cell>
          <cell r="F16">
            <v>46.287622040000024</v>
          </cell>
        </row>
        <row r="17">
          <cell r="A17" t="str">
            <v>10P2</v>
          </cell>
          <cell r="B17" t="str">
            <v>Negociaciones internacionales para la integración y competitividad de México en las cadenas globales de valor</v>
          </cell>
          <cell r="C17">
            <v>499.45143999999999</v>
          </cell>
          <cell r="D17">
            <v>527.32727858000021</v>
          </cell>
          <cell r="E17">
            <v>356.74725237999996</v>
          </cell>
          <cell r="F17">
            <v>356.67819440999989</v>
          </cell>
        </row>
        <row r="18">
          <cell r="A18" t="str">
            <v>10P6</v>
          </cell>
          <cell r="B18" t="str">
            <v>Planeación, elaboración y seguimiento de las políticas y programas de la dependencia</v>
          </cell>
          <cell r="C18">
            <v>232.047989</v>
          </cell>
          <cell r="D18">
            <v>251.69970271000003</v>
          </cell>
          <cell r="E18">
            <v>160.74587743000001</v>
          </cell>
          <cell r="F18">
            <v>160.74507398000003</v>
          </cell>
        </row>
        <row r="19">
          <cell r="A19" t="str">
            <v>10P7</v>
          </cell>
          <cell r="B19" t="str">
            <v>Diseño e instrumentación de acciones en materia de competitividad, competencia y política regulatoria</v>
          </cell>
          <cell r="C19">
            <v>130.42057399999999</v>
          </cell>
          <cell r="D19">
            <v>125.29011251</v>
          </cell>
          <cell r="E19">
            <v>75.280711370000006</v>
          </cell>
          <cell r="F19">
            <v>75.280711370000006</v>
          </cell>
        </row>
        <row r="20">
          <cell r="A20" t="str">
            <v>10P8</v>
          </cell>
          <cell r="B20" t="str">
            <v>Instrumentación de políticas de fomento para los emprendedores y las micro, pequeñas y medianas empresas</v>
          </cell>
          <cell r="C20">
            <v>249.724647</v>
          </cell>
          <cell r="D20">
            <v>254.22413084999997</v>
          </cell>
          <cell r="E20">
            <v>203.30100451999999</v>
          </cell>
          <cell r="F20">
            <v>203.29945645999999</v>
          </cell>
        </row>
        <row r="21">
          <cell r="A21" t="str">
            <v>10P9</v>
          </cell>
          <cell r="B21" t="str">
            <v>Promoción del desarrollo, competitividad e innovación de los sectores industrial, comercial y de servicios</v>
          </cell>
          <cell r="C21">
            <v>598.20728899999995</v>
          </cell>
          <cell r="D21">
            <v>616.72745459999987</v>
          </cell>
          <cell r="E21">
            <v>253.96178091999991</v>
          </cell>
          <cell r="F21">
            <v>253.4518300199999</v>
          </cell>
        </row>
        <row r="22">
          <cell r="A22" t="str">
            <v>10S151</v>
          </cell>
          <cell r="B22" t="str">
            <v>Programa para el desarrollo de la industria de software (PROSOFT) y la innovación</v>
          </cell>
          <cell r="C22">
            <v>865.36535200000003</v>
          </cell>
          <cell r="D22">
            <v>865.36535200000003</v>
          </cell>
          <cell r="E22">
            <v>847.38311361000001</v>
          </cell>
          <cell r="F22">
            <v>847.38214857999992</v>
          </cell>
        </row>
        <row r="23">
          <cell r="A23" t="str">
            <v>10S20</v>
          </cell>
          <cell r="B23" t="str">
            <v>Fondo Nacional Emprendedor</v>
          </cell>
          <cell r="C23">
            <v>7261.0511560000004</v>
          </cell>
          <cell r="D23">
            <v>7270.7954292100003</v>
          </cell>
          <cell r="E23">
            <v>5483.8419629999999</v>
          </cell>
          <cell r="F23">
            <v>5132.4186853599995</v>
          </cell>
        </row>
        <row r="24">
          <cell r="A24" t="str">
            <v>10S21</v>
          </cell>
          <cell r="B24" t="str">
            <v>Programa nacional de financiamiento al microempresario y a la mujer rural</v>
          </cell>
          <cell r="C24">
            <v>246.639577</v>
          </cell>
          <cell r="D24">
            <v>31.639576999999999</v>
          </cell>
          <cell r="E24">
            <v>31.509520429999998</v>
          </cell>
          <cell r="F24">
            <v>31.509520429999998</v>
          </cell>
        </row>
        <row r="25">
          <cell r="A25" t="str">
            <v>10S220</v>
          </cell>
          <cell r="B25" t="str">
            <v>Programa para la productividad y competitividad industrial</v>
          </cell>
          <cell r="C25">
            <v>307.85212200000001</v>
          </cell>
          <cell r="D25">
            <v>307.85212200000001</v>
          </cell>
          <cell r="E25">
            <v>156.48282092000002</v>
          </cell>
          <cell r="F25">
            <v>117.32760964000001</v>
          </cell>
        </row>
        <row r="26">
          <cell r="A26" t="str">
            <v>10U4</v>
          </cell>
          <cell r="B26" t="str">
            <v>Proyectos para la atracción de inversión extranjera estratégica</v>
          </cell>
          <cell r="C26">
            <v>431.22420899999997</v>
          </cell>
          <cell r="D26">
            <v>360.02511370000002</v>
          </cell>
          <cell r="E26">
            <v>360.02511370000002</v>
          </cell>
          <cell r="F26">
            <v>360.02511369999996</v>
          </cell>
        </row>
        <row r="27">
          <cell r="A27" t="str">
            <v>11B3</v>
          </cell>
          <cell r="B27" t="str">
            <v>Producción y distribución de libros y materiales educativos</v>
          </cell>
          <cell r="C27">
            <v>2349.9155730000002</v>
          </cell>
          <cell r="D27">
            <v>2770.1631170399996</v>
          </cell>
          <cell r="E27">
            <v>2386.6617005199996</v>
          </cell>
          <cell r="F27">
            <v>2382.3847740400001</v>
          </cell>
        </row>
        <row r="28">
          <cell r="A28" t="str">
            <v>11E10</v>
          </cell>
          <cell r="B28" t="str">
            <v>Servicios de Educación Superior y Posgrado</v>
          </cell>
          <cell r="C28">
            <v>45798.679070999999</v>
          </cell>
          <cell r="D28">
            <v>47861.248447239959</v>
          </cell>
          <cell r="E28">
            <v>38487.667191590022</v>
          </cell>
          <cell r="F28">
            <v>37616.07539741003</v>
          </cell>
        </row>
        <row r="29">
          <cell r="A29" t="str">
            <v>11E11</v>
          </cell>
          <cell r="B29" t="str">
            <v>Desarrollo Cultural</v>
          </cell>
          <cell r="C29">
            <v>9015.9375610000006</v>
          </cell>
          <cell r="D29">
            <v>9147.4418685999935</v>
          </cell>
          <cell r="E29">
            <v>6968.1341021600019</v>
          </cell>
          <cell r="F29">
            <v>6739.3298554700004</v>
          </cell>
        </row>
        <row r="30">
          <cell r="A30" t="str">
            <v>11E12</v>
          </cell>
          <cell r="B30" t="str">
            <v>Protección y conservación del Patrimonio Cultural</v>
          </cell>
          <cell r="C30">
            <v>1661.821015</v>
          </cell>
          <cell r="D30">
            <v>1675.6389849700001</v>
          </cell>
          <cell r="E30">
            <v>1441.0945889999991</v>
          </cell>
          <cell r="F30">
            <v>1441.0753008599988</v>
          </cell>
        </row>
        <row r="31">
          <cell r="A31" t="str">
            <v>11E13</v>
          </cell>
          <cell r="B31" t="str">
            <v>Producción y transmisión de materiales educativos</v>
          </cell>
          <cell r="C31">
            <v>1116.858659</v>
          </cell>
          <cell r="D31">
            <v>1237.59843058</v>
          </cell>
          <cell r="E31">
            <v>705.42994200999999</v>
          </cell>
          <cell r="F31">
            <v>672.01368056000047</v>
          </cell>
        </row>
        <row r="32">
          <cell r="A32" t="str">
            <v>11E16</v>
          </cell>
          <cell r="B32" t="str">
            <v>Producción y distribución de libros y materiales culturales</v>
          </cell>
          <cell r="C32">
            <v>225.45107999999999</v>
          </cell>
          <cell r="D32">
            <v>275.604444</v>
          </cell>
          <cell r="E32">
            <v>227.73802242000005</v>
          </cell>
          <cell r="F32">
            <v>227.73802126000001</v>
          </cell>
        </row>
        <row r="33">
          <cell r="A33" t="str">
            <v>11E17</v>
          </cell>
          <cell r="B33" t="str">
            <v>Atención al deporte</v>
          </cell>
          <cell r="C33">
            <v>757.80576299999996</v>
          </cell>
          <cell r="D33">
            <v>761.20058620999998</v>
          </cell>
          <cell r="E33">
            <v>410.02566045999998</v>
          </cell>
          <cell r="F33">
            <v>407.09903632000004</v>
          </cell>
        </row>
        <row r="34">
          <cell r="A34" t="str">
            <v>11E21</v>
          </cell>
          <cell r="B34" t="str">
            <v>Investigación Científica y Desarrollo Tecnológico</v>
          </cell>
          <cell r="C34">
            <v>14558.379563</v>
          </cell>
          <cell r="D34">
            <v>14359.98393608</v>
          </cell>
          <cell r="E34">
            <v>11727.226107429997</v>
          </cell>
          <cell r="F34">
            <v>11417.479933209997</v>
          </cell>
        </row>
        <row r="35">
          <cell r="A35" t="str">
            <v>11E22</v>
          </cell>
          <cell r="B35" t="str">
            <v>Servicios Cinematográficos</v>
          </cell>
          <cell r="C35">
            <v>482.16912100000002</v>
          </cell>
          <cell r="D35">
            <v>503.25932064000006</v>
          </cell>
          <cell r="E35">
            <v>351.37263418999999</v>
          </cell>
          <cell r="F35">
            <v>344.39817607999998</v>
          </cell>
        </row>
        <row r="36">
          <cell r="A36" t="str">
            <v>11E28</v>
          </cell>
          <cell r="B36" t="str">
            <v>Normalización y certificación en competencias laborales</v>
          </cell>
          <cell r="C36">
            <v>81.976247000000001</v>
          </cell>
          <cell r="D36">
            <v>81.247406320000024</v>
          </cell>
          <cell r="E36">
            <v>55.612966829999998</v>
          </cell>
          <cell r="F36">
            <v>53.629792640000005</v>
          </cell>
        </row>
        <row r="37">
          <cell r="A37" t="str">
            <v>11E3</v>
          </cell>
          <cell r="B37" t="str">
            <v>Evaluaciones de la calidad de la educación</v>
          </cell>
          <cell r="C37">
            <v>282.62341900000001</v>
          </cell>
          <cell r="D37">
            <v>235.51335964999998</v>
          </cell>
          <cell r="E37">
            <v>95.558303510000002</v>
          </cell>
          <cell r="F37">
            <v>95.320604050000014</v>
          </cell>
        </row>
        <row r="38">
          <cell r="A38" t="str">
            <v>11E32</v>
          </cell>
          <cell r="B38" t="str">
            <v>Políticas de igualdad de género en el sector educativo</v>
          </cell>
          <cell r="C38">
            <v>14.549833</v>
          </cell>
          <cell r="D38">
            <v>16.646523200000001</v>
          </cell>
          <cell r="E38">
            <v>2.3540250899999999</v>
          </cell>
          <cell r="F38">
            <v>2.04915812</v>
          </cell>
        </row>
        <row r="39">
          <cell r="A39" t="str">
            <v>11E39</v>
          </cell>
          <cell r="B39" t="str">
            <v>Registro Nacional de Profesionistas y sus Asociaciones</v>
          </cell>
          <cell r="C39">
            <v>30.026029000000001</v>
          </cell>
          <cell r="D39">
            <v>27.454834079999998</v>
          </cell>
          <cell r="E39">
            <v>22.276933149999998</v>
          </cell>
          <cell r="F39">
            <v>22.189926209999992</v>
          </cell>
        </row>
        <row r="40">
          <cell r="A40" t="str">
            <v>11E41</v>
          </cell>
          <cell r="B40" t="str">
            <v>Protección de los derechos tutelados por la Ley Federal del Derecho de Autor</v>
          </cell>
          <cell r="C40">
            <v>20.352361999999999</v>
          </cell>
          <cell r="D40">
            <v>20.283733989999998</v>
          </cell>
          <cell r="E40">
            <v>3.1537202500000006</v>
          </cell>
          <cell r="F40">
            <v>3.1537202499999997</v>
          </cell>
        </row>
        <row r="41">
          <cell r="A41" t="str">
            <v>11E42</v>
          </cell>
          <cell r="B41" t="str">
            <v>Servicios educativos culturales</v>
          </cell>
          <cell r="C41">
            <v>1005.904162</v>
          </cell>
          <cell r="D41">
            <v>1024.7119790799998</v>
          </cell>
          <cell r="E41">
            <v>795.78527292999991</v>
          </cell>
          <cell r="F41">
            <v>794.39047526999991</v>
          </cell>
        </row>
        <row r="42">
          <cell r="A42" t="str">
            <v>11E47</v>
          </cell>
          <cell r="B42" t="str">
            <v>Programa de infraestructura física educativa</v>
          </cell>
          <cell r="C42">
            <v>201.87059400000001</v>
          </cell>
          <cell r="D42">
            <v>301.31359644000008</v>
          </cell>
          <cell r="E42">
            <v>203.55092082000002</v>
          </cell>
          <cell r="F42">
            <v>195.56712324000023</v>
          </cell>
        </row>
        <row r="43">
          <cell r="A43" t="str">
            <v>11E5</v>
          </cell>
          <cell r="B43" t="str">
            <v>Formación y certificación para el trabajo</v>
          </cell>
          <cell r="C43">
            <v>2718.0710199999999</v>
          </cell>
          <cell r="D43">
            <v>2748.7820457700004</v>
          </cell>
          <cell r="E43">
            <v>1797.0561765399998</v>
          </cell>
          <cell r="F43">
            <v>1790.6731673100005</v>
          </cell>
        </row>
        <row r="44">
          <cell r="A44" t="str">
            <v>11E64</v>
          </cell>
          <cell r="B44" t="str">
            <v>Educación para Adultos (INEA)</v>
          </cell>
          <cell r="C44">
            <v>3144.6783300000002</v>
          </cell>
          <cell r="D44">
            <v>3388.4278309599999</v>
          </cell>
          <cell r="E44">
            <v>2736.6692485200001</v>
          </cell>
          <cell r="F44">
            <v>2725.5880459099999</v>
          </cell>
        </row>
        <row r="45">
          <cell r="A45" t="str">
            <v>11E66</v>
          </cell>
          <cell r="B45" t="str">
            <v>Educación Inicial y Básica Comunitaria</v>
          </cell>
          <cell r="C45">
            <v>4636.4085169999998</v>
          </cell>
          <cell r="D45">
            <v>4636.9300739999999</v>
          </cell>
          <cell r="E45">
            <v>3608.7236213399997</v>
          </cell>
          <cell r="F45">
            <v>3606.6275281799994</v>
          </cell>
        </row>
        <row r="46">
          <cell r="A46" t="str">
            <v>11E67</v>
          </cell>
          <cell r="B46" t="str">
            <v>Sistema de Información y Gestión Educativa</v>
          </cell>
          <cell r="C46">
            <v>152.036869</v>
          </cell>
          <cell r="D46">
            <v>174.55353262</v>
          </cell>
          <cell r="E46">
            <v>99.509499419999997</v>
          </cell>
          <cell r="F46">
            <v>69.439449849999988</v>
          </cell>
        </row>
        <row r="47">
          <cell r="A47" t="str">
            <v>11E7</v>
          </cell>
          <cell r="B47" t="str">
            <v>Servicios de Educación Media Superior</v>
          </cell>
          <cell r="C47">
            <v>35394.501141000001</v>
          </cell>
          <cell r="D47">
            <v>35999.020916999987</v>
          </cell>
          <cell r="E47">
            <v>27868.222393340027</v>
          </cell>
          <cell r="F47">
            <v>27530.284407810021</v>
          </cell>
        </row>
        <row r="48">
          <cell r="A48" t="str">
            <v>11E9</v>
          </cell>
          <cell r="B48" t="str">
            <v>Programa de Formación de Recursos Humanos basada en Competencias</v>
          </cell>
          <cell r="C48">
            <v>226.46048400000001</v>
          </cell>
          <cell r="D48">
            <v>237.23496228999997</v>
          </cell>
          <cell r="E48">
            <v>71.683675650000012</v>
          </cell>
          <cell r="F48">
            <v>65.657923929999995</v>
          </cell>
        </row>
        <row r="49">
          <cell r="A49" t="str">
            <v>11G1</v>
          </cell>
          <cell r="B49" t="str">
            <v>Normar los servicios educativos</v>
          </cell>
          <cell r="C49">
            <v>478.11564600000003</v>
          </cell>
          <cell r="D49">
            <v>437.77593278000018</v>
          </cell>
          <cell r="E49">
            <v>251.84621446999989</v>
          </cell>
          <cell r="F49">
            <v>250.04199035999994</v>
          </cell>
        </row>
        <row r="50">
          <cell r="A50" t="str">
            <v>11K27</v>
          </cell>
          <cell r="B50" t="str">
            <v>Mantenimiento de infraestructura</v>
          </cell>
          <cell r="C50">
            <v>597</v>
          </cell>
          <cell r="D50">
            <v>600.77187492999997</v>
          </cell>
          <cell r="E50">
            <v>579.43230296000002</v>
          </cell>
          <cell r="F50">
            <v>561.34207322999998</v>
          </cell>
        </row>
        <row r="51">
          <cell r="A51" t="str">
            <v>11K9</v>
          </cell>
          <cell r="B51" t="str">
            <v>Proyectos de infraestructura social del sector educativo</v>
          </cell>
          <cell r="C51">
            <v>682.63293899999996</v>
          </cell>
          <cell r="D51">
            <v>548.8090741699998</v>
          </cell>
          <cell r="E51">
            <v>194.28771799</v>
          </cell>
          <cell r="F51">
            <v>189.17690332000004</v>
          </cell>
        </row>
        <row r="52">
          <cell r="A52" t="str">
            <v>11M1</v>
          </cell>
          <cell r="B52" t="str">
            <v>Actividades de apoyo administrativo</v>
          </cell>
          <cell r="C52">
            <v>8593.7331780000004</v>
          </cell>
          <cell r="D52">
            <v>8906.7948446900064</v>
          </cell>
          <cell r="E52">
            <v>6267.8023728900016</v>
          </cell>
          <cell r="F52">
            <v>6056.0665757400066</v>
          </cell>
        </row>
        <row r="53">
          <cell r="A53" t="str">
            <v>11O1</v>
          </cell>
          <cell r="B53" t="str">
            <v>Actividades de apoyo a la función pública y buen gobierno</v>
          </cell>
          <cell r="C53">
            <v>388.97270500000002</v>
          </cell>
          <cell r="D53">
            <v>384.57018949999991</v>
          </cell>
          <cell r="E53">
            <v>267.91065077000007</v>
          </cell>
          <cell r="F53">
            <v>266.77004556000003</v>
          </cell>
        </row>
        <row r="54">
          <cell r="A54" t="str">
            <v>11P1</v>
          </cell>
          <cell r="B54" t="str">
            <v>Diseño de la Política Educativa</v>
          </cell>
          <cell r="C54">
            <v>2381.0846689999998</v>
          </cell>
          <cell r="D54">
            <v>3375.0834134799989</v>
          </cell>
          <cell r="E54">
            <v>1952.0928084100001</v>
          </cell>
          <cell r="F54">
            <v>1645.83786618</v>
          </cell>
        </row>
        <row r="55">
          <cell r="A55" t="str">
            <v>11P3</v>
          </cell>
          <cell r="B55" t="str">
            <v>Educación y cultura indígena</v>
          </cell>
          <cell r="C55">
            <v>87.839377999999996</v>
          </cell>
          <cell r="D55">
            <v>93.64714352</v>
          </cell>
          <cell r="E55">
            <v>69.878244959999975</v>
          </cell>
          <cell r="F55">
            <v>64.101134909999999</v>
          </cell>
        </row>
        <row r="56">
          <cell r="A56" t="str">
            <v>11R70</v>
          </cell>
          <cell r="B56" t="str">
            <v>Programas de Cultura en las Entidades Federativas</v>
          </cell>
          <cell r="C56">
            <v>2054.7882490000002</v>
          </cell>
          <cell r="D56">
            <v>2054.7882489999997</v>
          </cell>
          <cell r="E56">
            <v>1422.5025298799999</v>
          </cell>
          <cell r="F56">
            <v>1408.8042260800003</v>
          </cell>
        </row>
        <row r="57">
          <cell r="A57" t="str">
            <v>11S221</v>
          </cell>
          <cell r="B57" t="str">
            <v>Escuelas de Tiempo Completo</v>
          </cell>
          <cell r="C57">
            <v>11061.365390000001</v>
          </cell>
          <cell r="D57">
            <v>10136.80304504</v>
          </cell>
          <cell r="E57">
            <v>8056.0778114699997</v>
          </cell>
          <cell r="F57">
            <v>7655.9891230000003</v>
          </cell>
        </row>
        <row r="58">
          <cell r="A58" t="str">
            <v>11S243</v>
          </cell>
          <cell r="B58" t="str">
            <v>Programa Nacional de Becas</v>
          </cell>
          <cell r="C58">
            <v>12651.849521</v>
          </cell>
          <cell r="D58">
            <v>10569.8851651</v>
          </cell>
          <cell r="E58">
            <v>7284.1766501499997</v>
          </cell>
          <cell r="F58">
            <v>7236.2934327899993</v>
          </cell>
        </row>
        <row r="59">
          <cell r="A59" t="str">
            <v>11S244</v>
          </cell>
          <cell r="B59" t="str">
            <v>Programa para la Inclusión y la Equidad Educativa</v>
          </cell>
          <cell r="C59">
            <v>615.01065200000005</v>
          </cell>
          <cell r="D59">
            <v>512.04122737000012</v>
          </cell>
          <cell r="E59">
            <v>331.8758358</v>
          </cell>
          <cell r="F59">
            <v>317.62686955000009</v>
          </cell>
        </row>
        <row r="60">
          <cell r="A60" t="str">
            <v>11S247</v>
          </cell>
          <cell r="B60" t="str">
            <v>Programa para el Desarrollo Profesional Docente</v>
          </cell>
          <cell r="C60">
            <v>2645.8239640000002</v>
          </cell>
          <cell r="D60">
            <v>1707.9175345799999</v>
          </cell>
          <cell r="E60">
            <v>828.22700902000008</v>
          </cell>
          <cell r="F60">
            <v>703.71669556999996</v>
          </cell>
        </row>
        <row r="61">
          <cell r="A61" t="str">
            <v>11S267</v>
          </cell>
          <cell r="B61" t="str">
            <v>Fortalecimiento de la Calidad Educativa</v>
          </cell>
          <cell r="C61">
            <v>4726.9085539999996</v>
          </cell>
          <cell r="D61">
            <v>3462.1193850799996</v>
          </cell>
          <cell r="E61">
            <v>2298.8241857899998</v>
          </cell>
          <cell r="F61">
            <v>978.54878410999993</v>
          </cell>
        </row>
        <row r="62">
          <cell r="A62" t="str">
            <v>11S268</v>
          </cell>
          <cell r="B62" t="str">
            <v>Programa de Apoyos a la Cultura</v>
          </cell>
          <cell r="C62">
            <v>1978.150977</v>
          </cell>
          <cell r="D62">
            <v>1648.150977</v>
          </cell>
          <cell r="E62">
            <v>1164.28355766</v>
          </cell>
          <cell r="F62">
            <v>1163.5160576600001</v>
          </cell>
        </row>
        <row r="63">
          <cell r="A63" t="str">
            <v>11S269</v>
          </cell>
          <cell r="B63" t="str">
            <v>Programa de Cultura Física y Deporte</v>
          </cell>
          <cell r="C63">
            <v>2067.8459229999999</v>
          </cell>
          <cell r="D63">
            <v>2061.8261008999998</v>
          </cell>
          <cell r="E63">
            <v>1574.9998185699999</v>
          </cell>
          <cell r="F63">
            <v>1574.9998185699999</v>
          </cell>
        </row>
        <row r="64">
          <cell r="A64" t="str">
            <v>11S270</v>
          </cell>
          <cell r="B64" t="str">
            <v>Programa Nacional de Inglés</v>
          </cell>
          <cell r="C64">
            <v>789.02409999999998</v>
          </cell>
          <cell r="D64">
            <v>755.64833199999998</v>
          </cell>
          <cell r="E64">
            <v>406.65437537000003</v>
          </cell>
          <cell r="F64">
            <v>367.06333462999999</v>
          </cell>
        </row>
        <row r="65">
          <cell r="A65" t="str">
            <v>11S271</v>
          </cell>
          <cell r="B65" t="str">
            <v>Programa Nacional de Convivencia Escolar</v>
          </cell>
          <cell r="C65">
            <v>350</v>
          </cell>
          <cell r="D65">
            <v>318.18868268</v>
          </cell>
          <cell r="E65">
            <v>41.483223330000015</v>
          </cell>
          <cell r="F65">
            <v>33.16126057000001</v>
          </cell>
        </row>
        <row r="66">
          <cell r="A66" t="str">
            <v>11S72</v>
          </cell>
          <cell r="B66" t="str">
            <v>PROSPERA Programa de Inclusión Social</v>
          </cell>
          <cell r="C66">
            <v>29152.424804999999</v>
          </cell>
          <cell r="D66">
            <v>29152.424804999999</v>
          </cell>
          <cell r="E66">
            <v>29152.424804999999</v>
          </cell>
          <cell r="F66">
            <v>29152.424804999999</v>
          </cell>
        </row>
        <row r="67">
          <cell r="A67" t="str">
            <v>11U31</v>
          </cell>
          <cell r="B67" t="str">
            <v>Fortalecimiento a la educación temprana y el desarrollo infantil</v>
          </cell>
          <cell r="C67">
            <v>500</v>
          </cell>
          <cell r="D67">
            <v>500</v>
          </cell>
          <cell r="E67">
            <v>314</v>
          </cell>
          <cell r="F67">
            <v>314</v>
          </cell>
        </row>
        <row r="68">
          <cell r="A68" t="str">
            <v>11U40</v>
          </cell>
          <cell r="B68" t="str">
            <v>Carrera Docente en UPES</v>
          </cell>
          <cell r="C68">
            <v>412.12317200000001</v>
          </cell>
          <cell r="D68">
            <v>204.38257503999998</v>
          </cell>
          <cell r="E68">
            <v>182.53452999999999</v>
          </cell>
          <cell r="F68">
            <v>182.53452999999999</v>
          </cell>
        </row>
        <row r="69">
          <cell r="A69" t="str">
            <v>11U6</v>
          </cell>
          <cell r="B69" t="str">
            <v>Subsidios para organismos descentralizados estatales</v>
          </cell>
          <cell r="C69">
            <v>77597.27</v>
          </cell>
          <cell r="D69">
            <v>78047.325366560108</v>
          </cell>
          <cell r="E69">
            <v>65451.340632689986</v>
          </cell>
          <cell r="F69">
            <v>62140.045513409968</v>
          </cell>
        </row>
        <row r="70">
          <cell r="A70" t="str">
            <v>11U77</v>
          </cell>
          <cell r="B70" t="str">
            <v>Programa de Inclusión Digital</v>
          </cell>
          <cell r="C70">
            <v>1641.965792</v>
          </cell>
          <cell r="D70">
            <v>951.96579199999996</v>
          </cell>
          <cell r="E70">
            <v>61.531077540000005</v>
          </cell>
          <cell r="F70">
            <v>61.531077540000005</v>
          </cell>
        </row>
        <row r="71">
          <cell r="A71" t="str">
            <v>11U79</v>
          </cell>
          <cell r="B71" t="str">
            <v>Expansión de la Educación Media Superior y Superior</v>
          </cell>
          <cell r="C71">
            <v>6373.398072</v>
          </cell>
          <cell r="D71">
            <v>3707.7331803500006</v>
          </cell>
          <cell r="E71">
            <v>1908.8723675700012</v>
          </cell>
          <cell r="F71">
            <v>1727.1756247200008</v>
          </cell>
        </row>
        <row r="72">
          <cell r="A72" t="str">
            <v>11U80</v>
          </cell>
          <cell r="B72" t="str">
            <v>Apoyos a centros y organizaciones de educación</v>
          </cell>
          <cell r="C72">
            <v>961.91941599999996</v>
          </cell>
          <cell r="D72">
            <v>7830.8433983099994</v>
          </cell>
          <cell r="E72">
            <v>7679.0001357900001</v>
          </cell>
          <cell r="F72">
            <v>7676.6318287900003</v>
          </cell>
        </row>
        <row r="73">
          <cell r="A73" t="str">
            <v>11U81</v>
          </cell>
          <cell r="B73" t="str">
            <v>Apoyos para la atención a problemas estructurales de las UPES</v>
          </cell>
          <cell r="C73">
            <v>2713.0573639999998</v>
          </cell>
          <cell r="D73">
            <v>2086.0157808099998</v>
          </cell>
          <cell r="E73">
            <v>1990.17116366</v>
          </cell>
          <cell r="F73">
            <v>1854.2121155299999</v>
          </cell>
        </row>
        <row r="74">
          <cell r="A74" t="str">
            <v>11U82</v>
          </cell>
          <cell r="B74" t="str">
            <v>Programa de la Reforma Educativa</v>
          </cell>
          <cell r="C74">
            <v>7607.7748019999999</v>
          </cell>
          <cell r="D74">
            <v>6007.7748020000008</v>
          </cell>
          <cell r="E74">
            <v>2808.8995277700001</v>
          </cell>
          <cell r="F74">
            <v>270.19069416000002</v>
          </cell>
        </row>
        <row r="75">
          <cell r="A75" t="str">
            <v>12E10</v>
          </cell>
          <cell r="B75" t="str">
            <v>Formación y capacitación de recursos humanos para la salud</v>
          </cell>
          <cell r="C75">
            <v>3783.6023810000002</v>
          </cell>
          <cell r="D75">
            <v>3703.8988052400027</v>
          </cell>
          <cell r="E75">
            <v>2146.7019910300023</v>
          </cell>
          <cell r="F75">
            <v>2140.9212275600025</v>
          </cell>
        </row>
        <row r="76">
          <cell r="A76" t="str">
            <v>12E22</v>
          </cell>
          <cell r="B76" t="str">
            <v>Investigación y desarrollo tecnológico en salud</v>
          </cell>
          <cell r="C76">
            <v>2057.0983150000002</v>
          </cell>
          <cell r="D76">
            <v>2202.4035076900013</v>
          </cell>
          <cell r="E76">
            <v>1485.11051337</v>
          </cell>
          <cell r="F76">
            <v>1477.4052165300002</v>
          </cell>
        </row>
        <row r="77">
          <cell r="A77" t="str">
            <v>12E23</v>
          </cell>
          <cell r="B77" t="str">
            <v>Atención a la Salud</v>
          </cell>
          <cell r="C77">
            <v>19983.656105999999</v>
          </cell>
          <cell r="D77">
            <v>19200.226847689999</v>
          </cell>
          <cell r="E77">
            <v>13531.58983896998</v>
          </cell>
          <cell r="F77">
            <v>13426.318954469976</v>
          </cell>
        </row>
        <row r="78">
          <cell r="A78" t="str">
            <v>12E25</v>
          </cell>
          <cell r="B78" t="str">
            <v>Prevención y atención contra las adicciones</v>
          </cell>
          <cell r="C78">
            <v>1405.0269880000001</v>
          </cell>
          <cell r="D78">
            <v>1220.3833405600001</v>
          </cell>
          <cell r="E78">
            <v>763.63698893999992</v>
          </cell>
          <cell r="F78">
            <v>762.11753020999981</v>
          </cell>
        </row>
        <row r="79">
          <cell r="A79" t="str">
            <v>12E36</v>
          </cell>
          <cell r="B79" t="str">
            <v>Programa de vacunación</v>
          </cell>
          <cell r="C79">
            <v>1919.9353309999999</v>
          </cell>
          <cell r="D79">
            <v>1803.1701708500002</v>
          </cell>
          <cell r="E79">
            <v>1169.4440217599997</v>
          </cell>
          <cell r="F79">
            <v>975.93669765999994</v>
          </cell>
        </row>
        <row r="80">
          <cell r="A80" t="str">
            <v>12E40</v>
          </cell>
          <cell r="B80" t="str">
            <v>Servicios de asistencia social integral</v>
          </cell>
          <cell r="C80">
            <v>824.71795499999996</v>
          </cell>
          <cell r="D80">
            <v>846.17728087000069</v>
          </cell>
          <cell r="E80">
            <v>569.72098644000062</v>
          </cell>
          <cell r="F80">
            <v>547.25595592000082</v>
          </cell>
        </row>
        <row r="81">
          <cell r="A81" t="str">
            <v>12E41</v>
          </cell>
          <cell r="B81" t="str">
            <v>Protección y restitución de los derechos de las niñas, niños y adolescentes</v>
          </cell>
          <cell r="C81">
            <v>120.4</v>
          </cell>
          <cell r="D81">
            <v>119.70692758</v>
          </cell>
          <cell r="E81">
            <v>76.485809629999991</v>
          </cell>
          <cell r="F81">
            <v>61.997203849999984</v>
          </cell>
        </row>
        <row r="82">
          <cell r="A82" t="str">
            <v>12G4</v>
          </cell>
          <cell r="B82" t="str">
            <v>Protección Contra Riesgos Sanitarios</v>
          </cell>
          <cell r="C82">
            <v>860.28077199999996</v>
          </cell>
          <cell r="D82">
            <v>1264.4640681300002</v>
          </cell>
          <cell r="E82">
            <v>794.38594274999991</v>
          </cell>
          <cell r="F82">
            <v>849.69373072999986</v>
          </cell>
        </row>
        <row r="83">
          <cell r="A83" t="str">
            <v>12G5</v>
          </cell>
          <cell r="B83" t="str">
            <v>Regulación y vigilancia de establecimientos y servicios de atención médica</v>
          </cell>
          <cell r="C83">
            <v>70.885272999999998</v>
          </cell>
          <cell r="D83">
            <v>66.73715928</v>
          </cell>
          <cell r="E83">
            <v>44.835399819999992</v>
          </cell>
          <cell r="F83">
            <v>37.426564999999997</v>
          </cell>
        </row>
        <row r="84">
          <cell r="A84" t="str">
            <v>12K11</v>
          </cell>
          <cell r="B84" t="str">
            <v>Proyectos de infraestructura social de salud</v>
          </cell>
          <cell r="C84">
            <v>801.071189</v>
          </cell>
          <cell r="D84">
            <v>977.70666088000007</v>
          </cell>
          <cell r="E84">
            <v>661.56208624999988</v>
          </cell>
          <cell r="F84">
            <v>353.77387823000004</v>
          </cell>
        </row>
        <row r="85">
          <cell r="A85" t="str">
            <v>12K25</v>
          </cell>
          <cell r="B85" t="str">
            <v>Proyectos de inmuebles (oficinas administrativas)</v>
          </cell>
          <cell r="C85">
            <v>78.770436000000004</v>
          </cell>
          <cell r="D85">
            <v>33.074323959999994</v>
          </cell>
          <cell r="E85">
            <v>16.704173340000001</v>
          </cell>
          <cell r="F85">
            <v>14.38540787</v>
          </cell>
        </row>
        <row r="86">
          <cell r="A86" t="str">
            <v>12K28</v>
          </cell>
          <cell r="B86" t="str">
            <v>Estudios de preinversión</v>
          </cell>
          <cell r="C86">
            <v>14.728657999999999</v>
          </cell>
          <cell r="D86">
            <v>0</v>
          </cell>
          <cell r="E86">
            <v>0</v>
          </cell>
          <cell r="F86">
            <v>0</v>
          </cell>
        </row>
        <row r="87">
          <cell r="A87" t="str">
            <v>12M1</v>
          </cell>
          <cell r="B87" t="str">
            <v>Actividades de apoyo administrativo</v>
          </cell>
          <cell r="C87">
            <v>3404.9535150000002</v>
          </cell>
          <cell r="D87">
            <v>3463.7339580700032</v>
          </cell>
          <cell r="E87">
            <v>2100.1132563900005</v>
          </cell>
          <cell r="F87">
            <v>2093.9308214400021</v>
          </cell>
        </row>
        <row r="88">
          <cell r="A88" t="str">
            <v>12O1</v>
          </cell>
          <cell r="B88" t="str">
            <v>Actividades de apoyo a la función pública y buen gobierno</v>
          </cell>
          <cell r="C88">
            <v>341.59045500000002</v>
          </cell>
          <cell r="D88">
            <v>324.38797416999984</v>
          </cell>
          <cell r="E88">
            <v>206.86445306999968</v>
          </cell>
          <cell r="F88">
            <v>203.10303437999977</v>
          </cell>
        </row>
        <row r="89">
          <cell r="A89" t="str">
            <v>12P12</v>
          </cell>
          <cell r="B89" t="str">
            <v>Rectoría en Salud</v>
          </cell>
          <cell r="C89">
            <v>1316.3651</v>
          </cell>
          <cell r="D89">
            <v>2748.1996002900019</v>
          </cell>
          <cell r="E89">
            <v>1092.3953707300006</v>
          </cell>
          <cell r="F89">
            <v>1077.7995011199998</v>
          </cell>
        </row>
        <row r="90">
          <cell r="A90" t="str">
            <v>12P13</v>
          </cell>
          <cell r="B90" t="str">
            <v>Asistencia social y protección del paciente</v>
          </cell>
          <cell r="C90">
            <v>716.344335</v>
          </cell>
          <cell r="D90">
            <v>667.25298044000033</v>
          </cell>
          <cell r="E90">
            <v>434.69619883999962</v>
          </cell>
          <cell r="F90">
            <v>427.4964758299995</v>
          </cell>
        </row>
        <row r="91">
          <cell r="A91" t="str">
            <v>12P16</v>
          </cell>
          <cell r="B91" t="str">
            <v>Prevención y atención de VIH/SIDA y otras ITS</v>
          </cell>
          <cell r="C91">
            <v>429.99194199999999</v>
          </cell>
          <cell r="D91">
            <v>420.73187054000005</v>
          </cell>
          <cell r="E91">
            <v>223.33628490000004</v>
          </cell>
          <cell r="F91">
            <v>172.48662590000004</v>
          </cell>
        </row>
        <row r="92">
          <cell r="A92" t="str">
            <v>12P18</v>
          </cell>
          <cell r="B92" t="str">
            <v>Prevención y control de enfermedades</v>
          </cell>
          <cell r="C92">
            <v>940.64885000000004</v>
          </cell>
          <cell r="D92">
            <v>733.16280886000015</v>
          </cell>
          <cell r="E92">
            <v>415.31239895000004</v>
          </cell>
          <cell r="F92">
            <v>405.60761935999994</v>
          </cell>
        </row>
        <row r="93">
          <cell r="A93" t="str">
            <v>12P20</v>
          </cell>
          <cell r="B93" t="str">
            <v>Salud materna, sexual y reproductiva</v>
          </cell>
          <cell r="C93">
            <v>2345.0660720000001</v>
          </cell>
          <cell r="D93">
            <v>2305.212799339999</v>
          </cell>
          <cell r="E93">
            <v>1847.7252091199998</v>
          </cell>
          <cell r="F93">
            <v>1721.89580198</v>
          </cell>
        </row>
        <row r="94">
          <cell r="A94" t="str">
            <v>12S174</v>
          </cell>
          <cell r="B94" t="str">
            <v>Programa de estancias infantiles para apoyar a madres trabajadoras</v>
          </cell>
          <cell r="C94">
            <v>224.22613000000001</v>
          </cell>
          <cell r="D94">
            <v>165.88824653</v>
          </cell>
          <cell r="E94">
            <v>104.46851896000003</v>
          </cell>
          <cell r="F94">
            <v>100.66123902</v>
          </cell>
        </row>
        <row r="95">
          <cell r="A95" t="str">
            <v>12S200</v>
          </cell>
          <cell r="B95" t="str">
            <v>Fortalecimiento a la atención médica</v>
          </cell>
          <cell r="C95">
            <v>857.83434499999998</v>
          </cell>
          <cell r="D95">
            <v>807.83434499999998</v>
          </cell>
          <cell r="E95">
            <v>511.0614159000001</v>
          </cell>
          <cell r="F95">
            <v>510.27910997000004</v>
          </cell>
        </row>
        <row r="96">
          <cell r="A96" t="str">
            <v>12S201</v>
          </cell>
          <cell r="B96" t="str">
            <v>Seguro Médico Siglo XXI</v>
          </cell>
          <cell r="C96">
            <v>2685.8440780000001</v>
          </cell>
          <cell r="D96">
            <v>1797.8440780000005</v>
          </cell>
          <cell r="E96">
            <v>1265.5258755500001</v>
          </cell>
          <cell r="F96">
            <v>1262.82587552</v>
          </cell>
        </row>
        <row r="97">
          <cell r="A97" t="str">
            <v>12S202</v>
          </cell>
          <cell r="B97" t="str">
            <v>Calidad en la Atención Médica</v>
          </cell>
          <cell r="C97">
            <v>104.800257</v>
          </cell>
          <cell r="D97">
            <v>103.24889014</v>
          </cell>
          <cell r="E97">
            <v>75.207456140000005</v>
          </cell>
          <cell r="F97">
            <v>75.207456140000005</v>
          </cell>
        </row>
        <row r="98">
          <cell r="A98" t="str">
            <v>12S251</v>
          </cell>
          <cell r="B98" t="str">
            <v>Programa de Desarrollo Comunitario "Comunidad DIFerente"</v>
          </cell>
          <cell r="C98">
            <v>126.150811</v>
          </cell>
          <cell r="D98">
            <v>126.15081099999999</v>
          </cell>
          <cell r="E98">
            <v>122.20472871</v>
          </cell>
          <cell r="F98">
            <v>117.25699237999999</v>
          </cell>
        </row>
        <row r="99">
          <cell r="A99" t="str">
            <v>12S272</v>
          </cell>
          <cell r="B99" t="str">
            <v>Apoyos para la protección de las personas en estado de necesidad</v>
          </cell>
          <cell r="C99">
            <v>289.68246399999998</v>
          </cell>
          <cell r="D99">
            <v>249.68246399999995</v>
          </cell>
          <cell r="E99">
            <v>182.14635825999997</v>
          </cell>
          <cell r="F99">
            <v>150.23988032000003</v>
          </cell>
        </row>
        <row r="100">
          <cell r="A100" t="str">
            <v>12S39</v>
          </cell>
          <cell r="B100" t="str">
            <v>Programa de Atención a Personas con Discapacidad</v>
          </cell>
          <cell r="C100">
            <v>41.759341999999997</v>
          </cell>
          <cell r="D100">
            <v>52.114041</v>
          </cell>
          <cell r="E100">
            <v>43.778568820000004</v>
          </cell>
          <cell r="F100">
            <v>39.156951619999994</v>
          </cell>
        </row>
        <row r="101">
          <cell r="A101" t="str">
            <v>12S72</v>
          </cell>
          <cell r="B101" t="str">
            <v>PROSPERA Programa de Inclusión Social</v>
          </cell>
          <cell r="C101">
            <v>6209.9091609999996</v>
          </cell>
          <cell r="D101">
            <v>6209.9091610000032</v>
          </cell>
          <cell r="E101">
            <v>5497.105613910001</v>
          </cell>
          <cell r="F101">
            <v>5494.1056026700007</v>
          </cell>
        </row>
        <row r="102">
          <cell r="A102" t="str">
            <v>12U12</v>
          </cell>
          <cell r="B102" t="str">
            <v>Fortalecimiento de los Servicios Estatales de Salud</v>
          </cell>
          <cell r="C102">
            <v>3499.9999979999998</v>
          </cell>
          <cell r="D102">
            <v>1916.357004</v>
          </cell>
          <cell r="E102">
            <v>0</v>
          </cell>
          <cell r="F102">
            <v>0</v>
          </cell>
        </row>
        <row r="103">
          <cell r="A103" t="str">
            <v>12U5</v>
          </cell>
          <cell r="B103" t="str">
            <v>Seguro Popular</v>
          </cell>
          <cell r="C103">
            <v>75437.199414000002</v>
          </cell>
          <cell r="D103">
            <v>68950.247826010003</v>
          </cell>
          <cell r="E103">
            <v>58225.285929550002</v>
          </cell>
          <cell r="F103">
            <v>57751.693715280002</v>
          </cell>
        </row>
        <row r="104">
          <cell r="A104" t="str">
            <v>12U8</v>
          </cell>
          <cell r="B104" t="str">
            <v>Prevención y Control de Sobrepeso, Obesidad y Diabetes</v>
          </cell>
          <cell r="C104">
            <v>589.12924799999996</v>
          </cell>
          <cell r="D104">
            <v>581.49604514000032</v>
          </cell>
          <cell r="E104">
            <v>557.40251135000017</v>
          </cell>
          <cell r="F104">
            <v>556.72560748000012</v>
          </cell>
        </row>
        <row r="105">
          <cell r="A105" t="str">
            <v>12U9</v>
          </cell>
          <cell r="B105" t="str">
            <v>Vigilancia epidemiológica</v>
          </cell>
          <cell r="C105">
            <v>735.21287299999995</v>
          </cell>
          <cell r="D105">
            <v>735.15334514000006</v>
          </cell>
          <cell r="E105">
            <v>678.09176704000015</v>
          </cell>
          <cell r="F105">
            <v>677.32792821999999</v>
          </cell>
        </row>
        <row r="106">
          <cell r="A106" t="str">
            <v>13A1</v>
          </cell>
          <cell r="B106" t="str">
            <v>Emplear el Poder Naval de la Federación para salvaguardar la soberanía y seguridad nacionales</v>
          </cell>
          <cell r="C106">
            <v>17784.429692000002</v>
          </cell>
          <cell r="D106">
            <v>19902.933671040024</v>
          </cell>
          <cell r="E106">
            <v>14915.330975270001</v>
          </cell>
          <cell r="F106">
            <v>14782.676695800003</v>
          </cell>
        </row>
        <row r="107">
          <cell r="A107" t="str">
            <v>13A4</v>
          </cell>
          <cell r="B107" t="str">
            <v>Adquisición, construcción, reparación y mantenimiento de unidades navales</v>
          </cell>
          <cell r="C107">
            <v>3655.4608189999999</v>
          </cell>
          <cell r="D107">
            <v>4129.2543167200029</v>
          </cell>
          <cell r="E107">
            <v>3251.6295542400017</v>
          </cell>
          <cell r="F107">
            <v>3231.3125072400012</v>
          </cell>
        </row>
        <row r="108">
          <cell r="A108" t="str">
            <v>13A6</v>
          </cell>
          <cell r="B108" t="str">
            <v>Sistema Educativo naval y programa de becas</v>
          </cell>
          <cell r="C108">
            <v>1021.889988</v>
          </cell>
          <cell r="D108">
            <v>1087.93009921</v>
          </cell>
          <cell r="E108">
            <v>825.91331024999965</v>
          </cell>
          <cell r="F108">
            <v>825.91331024999977</v>
          </cell>
        </row>
        <row r="109">
          <cell r="A109" t="str">
            <v>13A7</v>
          </cell>
          <cell r="B109" t="str">
            <v>Administración y fomento de los servicios de salud</v>
          </cell>
          <cell r="C109">
            <v>1729.8199990000001</v>
          </cell>
          <cell r="D109">
            <v>1888.3734831100021</v>
          </cell>
          <cell r="E109">
            <v>1465.2870952400012</v>
          </cell>
          <cell r="F109">
            <v>1464.8244872400012</v>
          </cell>
        </row>
        <row r="110">
          <cell r="A110" t="str">
            <v>13K12</v>
          </cell>
          <cell r="B110" t="str">
            <v>Proyectos de infraestructura social de asistencia y seguridad social</v>
          </cell>
          <cell r="C110">
            <v>1957.471554</v>
          </cell>
          <cell r="D110">
            <v>1828.73732303</v>
          </cell>
          <cell r="E110">
            <v>1341.3946413999997</v>
          </cell>
          <cell r="F110">
            <v>1340.9913117199999</v>
          </cell>
        </row>
        <row r="111">
          <cell r="A111" t="str">
            <v>13K19</v>
          </cell>
          <cell r="B111" t="str">
            <v>Proyectos de infraestructura gubernamental de seguridad nacional</v>
          </cell>
          <cell r="C111">
            <v>362.46</v>
          </cell>
          <cell r="D111">
            <v>514.90498581999998</v>
          </cell>
          <cell r="E111">
            <v>387.87255637000004</v>
          </cell>
          <cell r="F111">
            <v>387.87255637000004</v>
          </cell>
        </row>
        <row r="112">
          <cell r="A112" t="str">
            <v>13K27</v>
          </cell>
          <cell r="B112" t="str">
            <v>Mantenimiento de infraestructura</v>
          </cell>
          <cell r="C112">
            <v>0</v>
          </cell>
          <cell r="D112">
            <v>202.72877743999999</v>
          </cell>
          <cell r="E112">
            <v>200.45515852999998</v>
          </cell>
          <cell r="F112">
            <v>200.25515852999996</v>
          </cell>
        </row>
        <row r="113">
          <cell r="A113" t="str">
            <v>13M1</v>
          </cell>
          <cell r="B113" t="str">
            <v>Actividades de apoyo administrativo</v>
          </cell>
          <cell r="C113">
            <v>889.62482199999999</v>
          </cell>
          <cell r="D113">
            <v>1072.8264429600006</v>
          </cell>
          <cell r="E113">
            <v>803.02282841000056</v>
          </cell>
          <cell r="F113">
            <v>815.03182841000057</v>
          </cell>
        </row>
        <row r="114">
          <cell r="A114" t="str">
            <v>14E1</v>
          </cell>
          <cell r="B114" t="str">
            <v>Impartición de justicia laboral</v>
          </cell>
          <cell r="C114">
            <v>907.11289299999999</v>
          </cell>
          <cell r="D114">
            <v>950.38443944000028</v>
          </cell>
          <cell r="E114">
            <v>692.45598730000017</v>
          </cell>
          <cell r="F114">
            <v>688.3582331800003</v>
          </cell>
        </row>
        <row r="115">
          <cell r="A115" t="str">
            <v>14E11</v>
          </cell>
          <cell r="B115" t="str">
            <v>Registro de agrupaciones sindicales</v>
          </cell>
          <cell r="C115">
            <v>21.227851000000001</v>
          </cell>
          <cell r="D115">
            <v>30.236220299999996</v>
          </cell>
          <cell r="E115">
            <v>23.625022050000005</v>
          </cell>
          <cell r="F115">
            <v>23.453878439999997</v>
          </cell>
        </row>
        <row r="116">
          <cell r="A116" t="str">
            <v>14E2</v>
          </cell>
          <cell r="B116" t="str">
            <v>Procuración de justicia laboral</v>
          </cell>
          <cell r="C116">
            <v>190.23459600000001</v>
          </cell>
          <cell r="D116">
            <v>197.46810839</v>
          </cell>
          <cell r="E116">
            <v>131.70792095000002</v>
          </cell>
          <cell r="F116">
            <v>129.44921156000004</v>
          </cell>
        </row>
        <row r="117">
          <cell r="A117" t="str">
            <v>14E3</v>
          </cell>
          <cell r="B117" t="str">
            <v>Ejecución de los programas y acciones de la Política Laboral</v>
          </cell>
          <cell r="C117">
            <v>578.537194</v>
          </cell>
          <cell r="D117">
            <v>620.07463975999974</v>
          </cell>
          <cell r="E117">
            <v>402.47835103999967</v>
          </cell>
          <cell r="F117">
            <v>397.02834673999996</v>
          </cell>
        </row>
        <row r="118">
          <cell r="A118" t="str">
            <v>14E4</v>
          </cell>
          <cell r="B118" t="str">
            <v>Capacitación para Incrementar la Productividad</v>
          </cell>
          <cell r="C118">
            <v>84.522075000000001</v>
          </cell>
          <cell r="D118">
            <v>43.999293129999991</v>
          </cell>
          <cell r="E118">
            <v>33.505399289999993</v>
          </cell>
          <cell r="F118">
            <v>30.378736569999997</v>
          </cell>
        </row>
        <row r="119">
          <cell r="A119" t="str">
            <v>14E8</v>
          </cell>
          <cell r="B119" t="str">
            <v>Conciliación entre empleadores y sindicatos</v>
          </cell>
          <cell r="C119">
            <v>25.137087000000001</v>
          </cell>
          <cell r="D119">
            <v>28.324575960000004</v>
          </cell>
          <cell r="E119">
            <v>20.630416369999999</v>
          </cell>
          <cell r="F119">
            <v>20.528135449999997</v>
          </cell>
        </row>
        <row r="120">
          <cell r="A120" t="str">
            <v>14M1</v>
          </cell>
          <cell r="B120" t="str">
            <v>Actividades de apoyo administrativo</v>
          </cell>
          <cell r="C120">
            <v>292.79252300000002</v>
          </cell>
          <cell r="D120">
            <v>309.42399338999979</v>
          </cell>
          <cell r="E120">
            <v>222.12369302000013</v>
          </cell>
          <cell r="F120">
            <v>220.23326473000014</v>
          </cell>
        </row>
        <row r="121">
          <cell r="A121" t="str">
            <v>14O1</v>
          </cell>
          <cell r="B121" t="str">
            <v>Actividades de apoyo a la función pública y buen gobierno</v>
          </cell>
          <cell r="C121">
            <v>28.854403999999999</v>
          </cell>
          <cell r="D121">
            <v>31.021584529999991</v>
          </cell>
          <cell r="E121">
            <v>23.853079319999999</v>
          </cell>
          <cell r="F121">
            <v>23.604407549999998</v>
          </cell>
        </row>
        <row r="122">
          <cell r="A122" t="str">
            <v>14P1</v>
          </cell>
          <cell r="B122" t="str">
            <v>Instrumentación de la política laboral</v>
          </cell>
          <cell r="C122">
            <v>493.80631499999998</v>
          </cell>
          <cell r="D122">
            <v>672.93174200000021</v>
          </cell>
          <cell r="E122">
            <v>498.14493047999963</v>
          </cell>
          <cell r="F122">
            <v>493.77923755999967</v>
          </cell>
        </row>
        <row r="123">
          <cell r="A123" t="str">
            <v>14P2</v>
          </cell>
          <cell r="B123" t="str">
            <v>Evaluación del Salario Mínimo</v>
          </cell>
          <cell r="C123">
            <v>26.054742999999998</v>
          </cell>
          <cell r="D123">
            <v>29.498208240000004</v>
          </cell>
          <cell r="E123">
            <v>17.371968249999998</v>
          </cell>
          <cell r="F123">
            <v>16.612170120000002</v>
          </cell>
        </row>
        <row r="124">
          <cell r="A124" t="str">
            <v>14S43</v>
          </cell>
          <cell r="B124" t="str">
            <v>Programa de Apoyo al Empleo (PAE)</v>
          </cell>
          <cell r="C124">
            <v>1726.6029000000001</v>
          </cell>
          <cell r="D124">
            <v>1584.5227119600004</v>
          </cell>
          <cell r="E124">
            <v>1312.4081542399997</v>
          </cell>
          <cell r="F124">
            <v>1275.0119280699996</v>
          </cell>
        </row>
        <row r="125">
          <cell r="A125" t="str">
            <v>15E1</v>
          </cell>
          <cell r="B125" t="str">
            <v>Procuración de justicia agraria</v>
          </cell>
          <cell r="C125">
            <v>708.42046400000004</v>
          </cell>
          <cell r="D125">
            <v>715.72963436999976</v>
          </cell>
          <cell r="E125">
            <v>561.77610795999999</v>
          </cell>
          <cell r="F125">
            <v>556.46608471000002</v>
          </cell>
        </row>
        <row r="126">
          <cell r="A126" t="str">
            <v>15E2</v>
          </cell>
          <cell r="B126" t="str">
            <v>Programa de Atención de Conflictos Agrarios</v>
          </cell>
          <cell r="C126">
            <v>400</v>
          </cell>
          <cell r="D126">
            <v>400</v>
          </cell>
          <cell r="E126">
            <v>333.44197596000004</v>
          </cell>
          <cell r="F126">
            <v>325.87633211000002</v>
          </cell>
        </row>
        <row r="127">
          <cell r="A127" t="str">
            <v>15E3</v>
          </cell>
          <cell r="B127" t="str">
            <v>Ordenamiento y regulación de la propiedad rural</v>
          </cell>
          <cell r="C127">
            <v>252.53664599999999</v>
          </cell>
          <cell r="D127">
            <v>262.51663325999994</v>
          </cell>
          <cell r="E127">
            <v>177.88325417999999</v>
          </cell>
          <cell r="F127">
            <v>176.21800378999998</v>
          </cell>
        </row>
        <row r="128">
          <cell r="A128" t="str">
            <v>15G1</v>
          </cell>
          <cell r="B128" t="str">
            <v>Atención de asuntos jurídicos en materia agraria, territorial, urbana y vivienda</v>
          </cell>
          <cell r="C128">
            <v>12.534996</v>
          </cell>
          <cell r="D128">
            <v>12.438292290000001</v>
          </cell>
          <cell r="E128">
            <v>9.7278691700000017</v>
          </cell>
          <cell r="F128">
            <v>9.5675921699999993</v>
          </cell>
        </row>
        <row r="129">
          <cell r="A129" t="str">
            <v>15L1</v>
          </cell>
          <cell r="B129" t="str">
            <v>Obligaciones jurídicas Ineludibles</v>
          </cell>
          <cell r="C129">
            <v>148.08170000000001</v>
          </cell>
          <cell r="D129">
            <v>294.43152605</v>
          </cell>
          <cell r="E129">
            <v>293.19092907999999</v>
          </cell>
          <cell r="F129">
            <v>293.19092907999999</v>
          </cell>
        </row>
        <row r="130">
          <cell r="A130" t="str">
            <v>15M1</v>
          </cell>
          <cell r="B130" t="str">
            <v>Actividades de apoyo administrativo</v>
          </cell>
          <cell r="C130">
            <v>279.16226499999999</v>
          </cell>
          <cell r="D130">
            <v>2490.8841120300031</v>
          </cell>
          <cell r="E130">
            <v>2394.8550251400025</v>
          </cell>
          <cell r="F130">
            <v>2386.7616650300015</v>
          </cell>
        </row>
        <row r="131">
          <cell r="A131" t="str">
            <v>15O1</v>
          </cell>
          <cell r="B131" t="str">
            <v>Actividades de apoyo a la función pública y buen gobierno</v>
          </cell>
          <cell r="C131">
            <v>45.060938999999998</v>
          </cell>
          <cell r="D131">
            <v>45.28215194000002</v>
          </cell>
          <cell r="E131">
            <v>30.675027040000003</v>
          </cell>
          <cell r="F131">
            <v>30.114889669999997</v>
          </cell>
        </row>
        <row r="132">
          <cell r="A132" t="str">
            <v>15P3</v>
          </cell>
          <cell r="B132" t="str">
            <v>Modernización del Catastro Rural Nacional</v>
          </cell>
          <cell r="C132">
            <v>184.59238999999999</v>
          </cell>
          <cell r="D132">
            <v>182.76554046000001</v>
          </cell>
          <cell r="E132">
            <v>128.05656354999999</v>
          </cell>
          <cell r="F132">
            <v>118.60794964999999</v>
          </cell>
        </row>
        <row r="133">
          <cell r="A133" t="str">
            <v>15P4</v>
          </cell>
          <cell r="B133" t="str">
            <v>Conducción e instrumentación de la política nacional de vivienda</v>
          </cell>
          <cell r="C133">
            <v>69.890585000000002</v>
          </cell>
          <cell r="D133">
            <v>68.46583698000002</v>
          </cell>
          <cell r="E133">
            <v>53.480920560000008</v>
          </cell>
          <cell r="F133">
            <v>50.644327770000004</v>
          </cell>
        </row>
        <row r="134">
          <cell r="A134" t="str">
            <v>15P5</v>
          </cell>
          <cell r="B134" t="str">
            <v>Política de Desarrollo Urbano y Ordenamiento del Territorio</v>
          </cell>
          <cell r="C134">
            <v>897.92483200000004</v>
          </cell>
          <cell r="D134">
            <v>989.0782353300001</v>
          </cell>
          <cell r="E134">
            <v>711.31640009999978</v>
          </cell>
          <cell r="F134">
            <v>685.8954167200003</v>
          </cell>
        </row>
        <row r="135">
          <cell r="A135" t="str">
            <v>15S177</v>
          </cell>
          <cell r="B135" t="str">
            <v>Programa de acceso al financiamiento para soluciones habitacionales</v>
          </cell>
          <cell r="C135">
            <v>9624.5226490000005</v>
          </cell>
          <cell r="D135">
            <v>9124.5226490100013</v>
          </cell>
          <cell r="E135">
            <v>8266.0680608999992</v>
          </cell>
          <cell r="F135">
            <v>8250.5950655199977</v>
          </cell>
        </row>
        <row r="136">
          <cell r="A136" t="str">
            <v>15S213</v>
          </cell>
          <cell r="B136" t="str">
            <v>Programa para regularizar asentamientos humanos irregulares</v>
          </cell>
          <cell r="C136">
            <v>193.15320600000001</v>
          </cell>
          <cell r="D136">
            <v>193.11721444</v>
          </cell>
          <cell r="E136">
            <v>188.54400662</v>
          </cell>
          <cell r="F136">
            <v>187.3121294</v>
          </cell>
        </row>
        <row r="137">
          <cell r="A137" t="str">
            <v>15S254</v>
          </cell>
          <cell r="B137" t="str">
            <v>Programa de Prevención de Riesgos</v>
          </cell>
          <cell r="C137">
            <v>125.709424</v>
          </cell>
          <cell r="D137">
            <v>125.66643184000002</v>
          </cell>
          <cell r="E137">
            <v>110.83646404000002</v>
          </cell>
          <cell r="F137">
            <v>54.324226050000007</v>
          </cell>
        </row>
        <row r="138">
          <cell r="A138" t="str">
            <v>15S255</v>
          </cell>
          <cell r="B138" t="str">
            <v>Consolidación de Reservas Urbanas</v>
          </cell>
          <cell r="C138">
            <v>178.321833</v>
          </cell>
          <cell r="D138">
            <v>178.2887451</v>
          </cell>
          <cell r="E138">
            <v>154.26781763</v>
          </cell>
          <cell r="F138">
            <v>140.12958687</v>
          </cell>
        </row>
        <row r="139">
          <cell r="A139" t="str">
            <v>15S273</v>
          </cell>
          <cell r="B139" t="str">
            <v>Programa de Infraestructura</v>
          </cell>
          <cell r="C139">
            <v>9362.5826699999998</v>
          </cell>
          <cell r="D139">
            <v>7355.3946349299995</v>
          </cell>
          <cell r="E139">
            <v>6192.1885412799993</v>
          </cell>
          <cell r="F139">
            <v>4892.2306912900003</v>
          </cell>
        </row>
        <row r="140">
          <cell r="A140" t="str">
            <v>15S274</v>
          </cell>
          <cell r="B140" t="str">
            <v>Programa de Apoyo a la Vivienda</v>
          </cell>
          <cell r="C140">
            <v>2562.3858180000002</v>
          </cell>
          <cell r="D140">
            <v>2914.36907858</v>
          </cell>
          <cell r="E140">
            <v>2222.1574451500001</v>
          </cell>
          <cell r="F140">
            <v>2138.7700567399997</v>
          </cell>
        </row>
        <row r="141">
          <cell r="A141" t="str">
            <v>15U1</v>
          </cell>
          <cell r="B141" t="str">
            <v>Regularización y Registro de Actos Jurídicos Agrarios</v>
          </cell>
          <cell r="C141">
            <v>315.017785</v>
          </cell>
          <cell r="D141">
            <v>317.86959935000004</v>
          </cell>
          <cell r="E141">
            <v>216.69546292999999</v>
          </cell>
          <cell r="F141">
            <v>216.54190401999998</v>
          </cell>
        </row>
        <row r="142">
          <cell r="A142" t="str">
            <v>15U3</v>
          </cell>
          <cell r="B142" t="str">
            <v>Programa de modernización de los registros públicos de la propiedad y catastros</v>
          </cell>
          <cell r="C142">
            <v>253.546346</v>
          </cell>
          <cell r="D142">
            <v>250.89574400000001</v>
          </cell>
          <cell r="E142">
            <v>237.47057202000002</v>
          </cell>
          <cell r="F142">
            <v>228.08332712999996</v>
          </cell>
        </row>
        <row r="143">
          <cell r="A143" t="str">
            <v>16E1</v>
          </cell>
          <cell r="B143" t="str">
            <v>Operación y mantenimiento de infraestructura hídrica</v>
          </cell>
          <cell r="C143">
            <v>2568.1081340000001</v>
          </cell>
          <cell r="D143">
            <v>2376.0548247800002</v>
          </cell>
          <cell r="E143">
            <v>2266.8053371600013</v>
          </cell>
          <cell r="F143">
            <v>1551.3134998400003</v>
          </cell>
        </row>
        <row r="144">
          <cell r="A144" t="str">
            <v>16E14</v>
          </cell>
          <cell r="B144" t="str">
            <v>Protección Forestal</v>
          </cell>
          <cell r="C144">
            <v>2038.264404</v>
          </cell>
          <cell r="D144">
            <v>2073.5417655800029</v>
          </cell>
          <cell r="E144">
            <v>1357.7763404799996</v>
          </cell>
          <cell r="F144">
            <v>1260.9392511799983</v>
          </cell>
        </row>
        <row r="145">
          <cell r="A145" t="str">
            <v>16E15</v>
          </cell>
          <cell r="B145" t="str">
            <v>Investigación en Cambio Climático, Sustentabilidad y Crecimiento Verde</v>
          </cell>
          <cell r="C145">
            <v>197.197472</v>
          </cell>
          <cell r="D145">
            <v>193.87559424</v>
          </cell>
          <cell r="E145">
            <v>137.11491812999998</v>
          </cell>
          <cell r="F145">
            <v>104.45924483999998</v>
          </cell>
        </row>
        <row r="146">
          <cell r="A146" t="str">
            <v>16E5</v>
          </cell>
          <cell r="B146" t="str">
            <v>Capacitación Ambiental y Desarrollo Sustentable</v>
          </cell>
          <cell r="C146">
            <v>57.121696</v>
          </cell>
          <cell r="D146">
            <v>54.046618340000002</v>
          </cell>
          <cell r="E146">
            <v>48.935636049999999</v>
          </cell>
          <cell r="F146">
            <v>34.386029399999998</v>
          </cell>
        </row>
        <row r="147">
          <cell r="A147" t="str">
            <v>16E6</v>
          </cell>
          <cell r="B147" t="str">
            <v>Sistemas Meteorológicos e Hidrológicos</v>
          </cell>
          <cell r="C147">
            <v>447.20788700000003</v>
          </cell>
          <cell r="D147">
            <v>509.86421347000021</v>
          </cell>
          <cell r="E147">
            <v>272.66045444000031</v>
          </cell>
          <cell r="F147">
            <v>235.4000936500002</v>
          </cell>
        </row>
        <row r="148">
          <cell r="A148" t="str">
            <v>16E9</v>
          </cell>
          <cell r="B148" t="str">
            <v>Investigación científica y tecnológica</v>
          </cell>
          <cell r="C148">
            <v>216.42680999999999</v>
          </cell>
          <cell r="D148">
            <v>218.48924992999997</v>
          </cell>
          <cell r="E148">
            <v>151.60622413000002</v>
          </cell>
          <cell r="F148">
            <v>148.62084986999997</v>
          </cell>
        </row>
        <row r="149">
          <cell r="A149" t="str">
            <v>16G10</v>
          </cell>
          <cell r="B149" t="str">
            <v>Gestión integral y sustentable del agua</v>
          </cell>
          <cell r="C149">
            <v>5736.9090340000002</v>
          </cell>
          <cell r="D149">
            <v>7035.7185513399954</v>
          </cell>
          <cell r="E149">
            <v>5313.6425196100045</v>
          </cell>
          <cell r="F149">
            <v>5076.5087883299957</v>
          </cell>
        </row>
        <row r="150">
          <cell r="A150" t="str">
            <v>16G13</v>
          </cell>
          <cell r="B150" t="str">
            <v>Sistema Nacional de Áreas Naturales Protegidas</v>
          </cell>
          <cell r="C150">
            <v>193.42530500000001</v>
          </cell>
          <cell r="D150">
            <v>199.91567605</v>
          </cell>
          <cell r="E150">
            <v>87.377053579999938</v>
          </cell>
          <cell r="F150">
            <v>83.824220919999973</v>
          </cell>
        </row>
        <row r="151">
          <cell r="A151" t="str">
            <v>16G26</v>
          </cell>
          <cell r="B151" t="str">
            <v>Programas de Calidad del Aire y Verificación Vehicular</v>
          </cell>
          <cell r="C151">
            <v>6.2072729999999998</v>
          </cell>
          <cell r="D151">
            <v>10.09840389</v>
          </cell>
          <cell r="E151">
            <v>4.8359478200000003</v>
          </cell>
          <cell r="F151">
            <v>0.31899483000000001</v>
          </cell>
        </row>
        <row r="152">
          <cell r="A152" t="str">
            <v>16G3</v>
          </cell>
          <cell r="B152" t="str">
            <v>Regulación Ambiental</v>
          </cell>
          <cell r="C152">
            <v>993.14000899999996</v>
          </cell>
          <cell r="D152">
            <v>917.46373440000002</v>
          </cell>
          <cell r="E152">
            <v>591.98718887999996</v>
          </cell>
          <cell r="F152">
            <v>484.91460632999974</v>
          </cell>
        </row>
        <row r="153">
          <cell r="A153" t="str">
            <v>16G30</v>
          </cell>
          <cell r="B153" t="str">
            <v>Normativa Ambiental e Instrumentos para el Desarrollo Sustentable</v>
          </cell>
          <cell r="C153">
            <v>104.422748</v>
          </cell>
          <cell r="D153">
            <v>87.890354069999987</v>
          </cell>
          <cell r="E153">
            <v>54.277346380000012</v>
          </cell>
          <cell r="F153">
            <v>42.761818519999984</v>
          </cell>
        </row>
        <row r="154">
          <cell r="A154" t="str">
            <v>16G31</v>
          </cell>
          <cell r="B154" t="str">
            <v>Regulación, Gestión y Supervisión del Sector Hidrocarburos</v>
          </cell>
          <cell r="C154">
            <v>304.558897</v>
          </cell>
          <cell r="D154">
            <v>336.82760660000002</v>
          </cell>
          <cell r="E154">
            <v>209.29805895000004</v>
          </cell>
          <cell r="F154">
            <v>144.53273232999999</v>
          </cell>
        </row>
        <row r="155">
          <cell r="A155" t="str">
            <v>16G5</v>
          </cell>
          <cell r="B155" t="str">
            <v>Inspección y Vigilancia del Medio Ambiente y Recursos Naturales</v>
          </cell>
          <cell r="C155">
            <v>314.812791</v>
          </cell>
          <cell r="D155">
            <v>302.90492535000004</v>
          </cell>
          <cell r="E155">
            <v>269.29405635000029</v>
          </cell>
          <cell r="F155">
            <v>220.70457755999993</v>
          </cell>
        </row>
        <row r="156">
          <cell r="A156" t="str">
            <v>16K111</v>
          </cell>
          <cell r="B156" t="str">
            <v>Rehabilitación y Modernización de Presas y Estructuras de Cabeza</v>
          </cell>
          <cell r="C156">
            <v>443</v>
          </cell>
          <cell r="D156">
            <v>229.68964248000003</v>
          </cell>
          <cell r="E156">
            <v>133.37538273999996</v>
          </cell>
          <cell r="F156">
            <v>114.02508161</v>
          </cell>
        </row>
        <row r="157">
          <cell r="A157" t="str">
            <v>16K129</v>
          </cell>
          <cell r="B157" t="str">
            <v>Infraestructura para la Protección de Centros de Población y Áreas Productivas</v>
          </cell>
          <cell r="C157">
            <v>4516.1019969999998</v>
          </cell>
          <cell r="D157">
            <v>4078.9619937800003</v>
          </cell>
          <cell r="E157">
            <v>2769.729938429999</v>
          </cell>
          <cell r="F157">
            <v>1545.5364664399999</v>
          </cell>
        </row>
        <row r="158">
          <cell r="A158" t="str">
            <v>16K138</v>
          </cell>
          <cell r="B158" t="str">
            <v>Inversión en Infraestructura Social y Protección Ambiental</v>
          </cell>
          <cell r="C158">
            <v>23.4</v>
          </cell>
          <cell r="D158">
            <v>44.316538569999992</v>
          </cell>
          <cell r="E158">
            <v>22.036643329999997</v>
          </cell>
          <cell r="F158">
            <v>0</v>
          </cell>
        </row>
        <row r="159">
          <cell r="A159" t="str">
            <v>16K140</v>
          </cell>
          <cell r="B159" t="str">
            <v>Inversión del Servicio Meteorológico Nacional</v>
          </cell>
          <cell r="C159">
            <v>153.24201199999999</v>
          </cell>
          <cell r="D159">
            <v>142.69114500000001</v>
          </cell>
          <cell r="E159">
            <v>30.890309550000001</v>
          </cell>
          <cell r="F159">
            <v>16.4683153</v>
          </cell>
        </row>
        <row r="160">
          <cell r="A160" t="str">
            <v>16K141</v>
          </cell>
          <cell r="B160" t="str">
            <v>Infraestructura para la modernización y rehabilitación de riego y temporal tecnificado</v>
          </cell>
          <cell r="C160">
            <v>3430.9228320000002</v>
          </cell>
          <cell r="D160">
            <v>3193.8572340900014</v>
          </cell>
          <cell r="E160">
            <v>1773.5930733</v>
          </cell>
          <cell r="F160">
            <v>1359.390664</v>
          </cell>
        </row>
        <row r="161">
          <cell r="A161" t="str">
            <v>16K25</v>
          </cell>
          <cell r="B161" t="str">
            <v>Proyectos de inmuebles (oficinas administrativas)</v>
          </cell>
          <cell r="C161">
            <v>151.080591</v>
          </cell>
          <cell r="D161">
            <v>191.43316300000001</v>
          </cell>
          <cell r="E161">
            <v>148.81689266000004</v>
          </cell>
          <cell r="F161">
            <v>143.28155093999999</v>
          </cell>
        </row>
        <row r="162">
          <cell r="A162" t="str">
            <v>16K28</v>
          </cell>
          <cell r="B162" t="str">
            <v>Estudios de preinversión</v>
          </cell>
          <cell r="C162">
            <v>11.613426</v>
          </cell>
          <cell r="D162">
            <v>46.636896280000002</v>
          </cell>
          <cell r="E162">
            <v>39.247509969999996</v>
          </cell>
          <cell r="F162">
            <v>39.038198360000003</v>
          </cell>
        </row>
        <row r="163">
          <cell r="A163" t="str">
            <v>16K7</v>
          </cell>
          <cell r="B163" t="str">
            <v>Infraestructura de agua potable, alcantarillado y saneamiento</v>
          </cell>
          <cell r="C163">
            <v>6547.9667659999996</v>
          </cell>
          <cell r="D163">
            <v>3539.9925860299995</v>
          </cell>
          <cell r="E163">
            <v>2814.9770047599991</v>
          </cell>
          <cell r="F163">
            <v>2425.8958068500006</v>
          </cell>
        </row>
        <row r="164">
          <cell r="A164" t="str">
            <v>16M1</v>
          </cell>
          <cell r="B164" t="str">
            <v>Actividades de apoyo administrativo</v>
          </cell>
          <cell r="C164">
            <v>2200.3143930000001</v>
          </cell>
          <cell r="D164">
            <v>2510.0211908699985</v>
          </cell>
          <cell r="E164">
            <v>1646.1743312099989</v>
          </cell>
          <cell r="F164">
            <v>1538.5428177700001</v>
          </cell>
        </row>
        <row r="165">
          <cell r="A165" t="str">
            <v>16N1</v>
          </cell>
          <cell r="B165" t="str">
            <v>Atención de emergencias y desastres naturales</v>
          </cell>
          <cell r="C165">
            <v>1032.245349</v>
          </cell>
          <cell r="D165">
            <v>423.56776145000009</v>
          </cell>
          <cell r="E165">
            <v>125.33153998999994</v>
          </cell>
          <cell r="F165">
            <v>111.46216139999997</v>
          </cell>
        </row>
        <row r="166">
          <cell r="A166" t="str">
            <v>16O1</v>
          </cell>
          <cell r="B166" t="str">
            <v>Actividades de apoyo a la función pública y buen gobierno</v>
          </cell>
          <cell r="C166">
            <v>135.51676</v>
          </cell>
          <cell r="D166">
            <v>137.19356366999997</v>
          </cell>
          <cell r="E166">
            <v>87.583696039999992</v>
          </cell>
          <cell r="F166">
            <v>81.965387529999958</v>
          </cell>
        </row>
        <row r="167">
          <cell r="A167" t="str">
            <v>16P1</v>
          </cell>
          <cell r="B167" t="str">
            <v>Conducción de las políticas hídricas</v>
          </cell>
          <cell r="C167">
            <v>83.365990999999994</v>
          </cell>
          <cell r="D167">
            <v>161.54259457000001</v>
          </cell>
          <cell r="E167">
            <v>93.491788170000021</v>
          </cell>
          <cell r="F167">
            <v>77.371450710000033</v>
          </cell>
        </row>
        <row r="168">
          <cell r="A168" t="str">
            <v>16P2</v>
          </cell>
          <cell r="B168" t="str">
            <v>Planeación, Dirección y Evaluación Ambiental</v>
          </cell>
          <cell r="C168">
            <v>679.38762799999995</v>
          </cell>
          <cell r="D168">
            <v>1033.8797996700002</v>
          </cell>
          <cell r="E168">
            <v>872.48401150999996</v>
          </cell>
          <cell r="F168">
            <v>360.00959606000004</v>
          </cell>
        </row>
        <row r="169">
          <cell r="A169" t="str">
            <v>16R15</v>
          </cell>
          <cell r="B169" t="str">
            <v>Fideicomisos Ambientales</v>
          </cell>
          <cell r="C169">
            <v>140.821405</v>
          </cell>
          <cell r="D169">
            <v>178.013248</v>
          </cell>
          <cell r="E169">
            <v>177.00970799999999</v>
          </cell>
          <cell r="F169">
            <v>176.97470799999999</v>
          </cell>
        </row>
        <row r="170">
          <cell r="A170" t="str">
            <v>16S217</v>
          </cell>
          <cell r="B170" t="str">
            <v>Programa de Apoyo a la Infraestructura Hidroagrícola</v>
          </cell>
          <cell r="C170">
            <v>2974.1011429999999</v>
          </cell>
          <cell r="D170">
            <v>3359.4264908</v>
          </cell>
          <cell r="E170">
            <v>3137.15077157</v>
          </cell>
          <cell r="F170">
            <v>2986.3077200800003</v>
          </cell>
        </row>
        <row r="171">
          <cell r="A171" t="str">
            <v>16S218</v>
          </cell>
          <cell r="B171" t="str">
            <v>Tratamiento de Aguas Residuales</v>
          </cell>
          <cell r="C171">
            <v>2462.7489559999999</v>
          </cell>
          <cell r="D171">
            <v>1804.7735210000003</v>
          </cell>
          <cell r="E171">
            <v>1606.18882676</v>
          </cell>
          <cell r="F171">
            <v>1551.2855928800002</v>
          </cell>
        </row>
        <row r="172">
          <cell r="A172" t="str">
            <v>16S219</v>
          </cell>
          <cell r="B172" t="str">
            <v>Apoyos para el Desarrollo Forestal Sustentable</v>
          </cell>
          <cell r="C172">
            <v>5178.0374899999997</v>
          </cell>
          <cell r="D172">
            <v>4787.1181759400006</v>
          </cell>
          <cell r="E172">
            <v>4628.9192297099999</v>
          </cell>
          <cell r="F172">
            <v>4240.2428625600005</v>
          </cell>
        </row>
        <row r="173">
          <cell r="A173" t="str">
            <v>16S46</v>
          </cell>
          <cell r="B173" t="str">
            <v>Programa de Conservación para el Desarrollo Sostenible</v>
          </cell>
          <cell r="C173">
            <v>240.50178199999999</v>
          </cell>
          <cell r="D173">
            <v>270.50178199999999</v>
          </cell>
          <cell r="E173">
            <v>257.94293621000003</v>
          </cell>
          <cell r="F173">
            <v>218.90026598000003</v>
          </cell>
        </row>
        <row r="174">
          <cell r="A174" t="str">
            <v>16S71</v>
          </cell>
          <cell r="B174" t="str">
            <v>Programa de Empleo Temporal (PET)</v>
          </cell>
          <cell r="C174">
            <v>647.22696800000006</v>
          </cell>
          <cell r="D174">
            <v>647.22684261999996</v>
          </cell>
          <cell r="E174">
            <v>579.14475518999996</v>
          </cell>
          <cell r="F174">
            <v>477.33821856999987</v>
          </cell>
        </row>
        <row r="175">
          <cell r="A175" t="str">
            <v>16S74</v>
          </cell>
          <cell r="B175" t="str">
            <v>Programa de Agua potable, Alcantarillado y Saneamiento</v>
          </cell>
          <cell r="C175">
            <v>9990.8807589999997</v>
          </cell>
          <cell r="D175">
            <v>8684.8795451100013</v>
          </cell>
          <cell r="E175">
            <v>7731.9892047099975</v>
          </cell>
          <cell r="F175">
            <v>6993.7028337699985</v>
          </cell>
        </row>
        <row r="176">
          <cell r="A176" t="str">
            <v>16U1</v>
          </cell>
          <cell r="B176" t="str">
            <v>Programa de Devolución de Derechos</v>
          </cell>
          <cell r="C176">
            <v>3.3902489999999998</v>
          </cell>
          <cell r="D176">
            <v>1182.6871349999997</v>
          </cell>
          <cell r="E176">
            <v>1180.3045939699998</v>
          </cell>
          <cell r="F176">
            <v>703.97548055000004</v>
          </cell>
        </row>
        <row r="177">
          <cell r="A177" t="str">
            <v>16U12</v>
          </cell>
          <cell r="B177" t="str">
            <v>Prevención y gestión integral de residuos</v>
          </cell>
          <cell r="C177">
            <v>730.78796899999998</v>
          </cell>
          <cell r="D177">
            <v>230.787969</v>
          </cell>
          <cell r="E177">
            <v>223.07877223</v>
          </cell>
          <cell r="F177">
            <v>56.70624866</v>
          </cell>
        </row>
        <row r="178">
          <cell r="A178" t="str">
            <v>16U15</v>
          </cell>
          <cell r="B178" t="str">
            <v>Programa de desarrollo organizacional de los Consejos de Cuenca</v>
          </cell>
          <cell r="C178">
            <v>33.344416000000002</v>
          </cell>
          <cell r="D178">
            <v>33.344416000000002</v>
          </cell>
          <cell r="E178">
            <v>33.344416000000002</v>
          </cell>
          <cell r="F178">
            <v>33.344416000000002</v>
          </cell>
        </row>
        <row r="179">
          <cell r="A179" t="str">
            <v>16U20</v>
          </cell>
          <cell r="B179" t="str">
            <v>Conservación y Aprovechamiento Sustentable de la Vida Silvestre</v>
          </cell>
          <cell r="C179">
            <v>188.57093699999999</v>
          </cell>
          <cell r="D179">
            <v>118.529937</v>
          </cell>
          <cell r="E179">
            <v>115.53826365</v>
          </cell>
          <cell r="F179">
            <v>44.60044657000001</v>
          </cell>
        </row>
        <row r="180">
          <cell r="A180" t="str">
            <v>16U22</v>
          </cell>
          <cell r="B180" t="str">
            <v>Programa hacia la igualdad y la sustentabilidad ambiental</v>
          </cell>
          <cell r="C180">
            <v>28.768096</v>
          </cell>
          <cell r="D180">
            <v>33.768096</v>
          </cell>
          <cell r="E180">
            <v>32.615422799999997</v>
          </cell>
          <cell r="F180">
            <v>15.695879</v>
          </cell>
        </row>
        <row r="181">
          <cell r="A181" t="str">
            <v>16U25</v>
          </cell>
          <cell r="B181" t="str">
            <v>Programa de Recuperación y Repoblación de Especies en Riesgo</v>
          </cell>
          <cell r="C181">
            <v>520.71654100000001</v>
          </cell>
          <cell r="D181">
            <v>638.45092154999998</v>
          </cell>
          <cell r="E181">
            <v>453.49464955000002</v>
          </cell>
          <cell r="F181">
            <v>450.03597722000001</v>
          </cell>
        </row>
        <row r="182">
          <cell r="A182" t="str">
            <v>16U32</v>
          </cell>
          <cell r="B182" t="str">
            <v>Fortalecimiento Ambiental en Entidades Federativas</v>
          </cell>
          <cell r="C182">
            <v>0</v>
          </cell>
          <cell r="D182">
            <v>166.25</v>
          </cell>
          <cell r="E182">
            <v>79.091784500000003</v>
          </cell>
          <cell r="F182">
            <v>2.5920000000000001</v>
          </cell>
        </row>
        <row r="183">
          <cell r="A183" t="str">
            <v>16U35</v>
          </cell>
          <cell r="B183" t="str">
            <v>Programa de Manejo de Áreas Naturales Protegidas</v>
          </cell>
          <cell r="C183">
            <v>44.397911999999998</v>
          </cell>
          <cell r="D183">
            <v>44.397911999999998</v>
          </cell>
          <cell r="E183">
            <v>28.559443700000003</v>
          </cell>
          <cell r="F183">
            <v>23.415503960000006</v>
          </cell>
        </row>
        <row r="184">
          <cell r="A184" t="str">
            <v>16U7</v>
          </cell>
          <cell r="B184" t="str">
            <v>Devolución de Aprovechamientos</v>
          </cell>
          <cell r="C184">
            <v>0</v>
          </cell>
          <cell r="D184">
            <v>1655.727905</v>
          </cell>
          <cell r="E184">
            <v>1655.727905</v>
          </cell>
          <cell r="F184">
            <v>1655.727905</v>
          </cell>
        </row>
        <row r="185">
          <cell r="A185" t="str">
            <v>16U8</v>
          </cell>
          <cell r="B185" t="str">
            <v>Saneamiento de Aguas Residuales</v>
          </cell>
          <cell r="C185">
            <v>0</v>
          </cell>
          <cell r="D185">
            <v>24.815062999999999</v>
          </cell>
          <cell r="E185">
            <v>24.815062999999999</v>
          </cell>
          <cell r="F185">
            <v>5.0676370000000004</v>
          </cell>
        </row>
        <row r="186">
          <cell r="A186" t="str">
            <v>17E10</v>
          </cell>
          <cell r="B186" t="str">
            <v>Investigación académica en el marco de las ciencias penales</v>
          </cell>
          <cell r="C186">
            <v>80.405134000000004</v>
          </cell>
          <cell r="D186">
            <v>81.683533999999995</v>
          </cell>
          <cell r="E186">
            <v>59.351109000000001</v>
          </cell>
          <cell r="F186">
            <v>59.351109000000001</v>
          </cell>
        </row>
        <row r="187">
          <cell r="A187" t="str">
            <v>17E11</v>
          </cell>
          <cell r="B187" t="str">
            <v>Investigar, perseguir y prevenir delitos del orden electoral</v>
          </cell>
          <cell r="C187">
            <v>170.833271</v>
          </cell>
          <cell r="D187">
            <v>164.89104179000006</v>
          </cell>
          <cell r="E187">
            <v>90.667949979999989</v>
          </cell>
          <cell r="F187">
            <v>90.667301979999991</v>
          </cell>
        </row>
        <row r="188">
          <cell r="A188" t="str">
            <v>17E12</v>
          </cell>
          <cell r="B188" t="str">
            <v>Supervisar y vigilar la aplicación del marco legal en la investigación y persecución del delito del orden federal</v>
          </cell>
          <cell r="C188">
            <v>241.48812899999999</v>
          </cell>
          <cell r="D188">
            <v>231.41261306000004</v>
          </cell>
          <cell r="E188">
            <v>133.25101510000005</v>
          </cell>
          <cell r="F188">
            <v>133.20398631000003</v>
          </cell>
        </row>
        <row r="189">
          <cell r="A189" t="str">
            <v>17E13</v>
          </cell>
          <cell r="B189" t="str">
            <v>Promoción del Desarrollo Humano y Planeación Institucional</v>
          </cell>
          <cell r="C189">
            <v>1993.2072290000001</v>
          </cell>
          <cell r="D189">
            <v>2159.453122200001</v>
          </cell>
          <cell r="E189">
            <v>1511.3793319199999</v>
          </cell>
          <cell r="F189">
            <v>1510.4863635599997</v>
          </cell>
        </row>
        <row r="190">
          <cell r="A190" t="str">
            <v>17E2</v>
          </cell>
          <cell r="B190" t="str">
            <v>Investigar y perseguir los delitos del orden federal</v>
          </cell>
          <cell r="C190">
            <v>9787.4665100000002</v>
          </cell>
          <cell r="D190">
            <v>9349.0760061900182</v>
          </cell>
          <cell r="E190">
            <v>5807.8724403799933</v>
          </cell>
          <cell r="F190">
            <v>5774.8855288799905</v>
          </cell>
        </row>
        <row r="191">
          <cell r="A191" t="str">
            <v>17E3</v>
          </cell>
          <cell r="B191" t="str">
            <v>Investigar y perseguir los delitos relativos a la Delincuencia Organizada</v>
          </cell>
          <cell r="C191">
            <v>1980.5273259999999</v>
          </cell>
          <cell r="D191">
            <v>2043.2938481100007</v>
          </cell>
          <cell r="E191">
            <v>1187.0103485599996</v>
          </cell>
          <cell r="F191">
            <v>1186.4622677699999</v>
          </cell>
        </row>
        <row r="192">
          <cell r="A192" t="str">
            <v>17E6</v>
          </cell>
          <cell r="B192" t="str">
            <v>Investigar y perseguir los delitos federales de carácter especial</v>
          </cell>
          <cell r="C192">
            <v>456.932906</v>
          </cell>
          <cell r="D192">
            <v>435.89494356000006</v>
          </cell>
          <cell r="E192">
            <v>259.62802116000023</v>
          </cell>
          <cell r="F192">
            <v>259.61420598000024</v>
          </cell>
        </row>
        <row r="193">
          <cell r="A193" t="str">
            <v>17E8</v>
          </cell>
          <cell r="B193" t="str">
            <v>Representación jurídica de la Federación en el ámbito nacional e internacional</v>
          </cell>
          <cell r="C193">
            <v>535.70176500000002</v>
          </cell>
          <cell r="D193">
            <v>579.78567679000025</v>
          </cell>
          <cell r="E193">
            <v>390.85310256999992</v>
          </cell>
          <cell r="F193">
            <v>388.67424382999991</v>
          </cell>
        </row>
        <row r="194">
          <cell r="A194" t="str">
            <v>17E9</v>
          </cell>
          <cell r="B194" t="str">
            <v>Promoción del respeto a los derechos humanos y atención a víctimas del delito</v>
          </cell>
          <cell r="C194">
            <v>248.01567</v>
          </cell>
          <cell r="D194">
            <v>250.64425158</v>
          </cell>
          <cell r="E194">
            <v>146.38671226999998</v>
          </cell>
          <cell r="F194">
            <v>146.37731846999998</v>
          </cell>
        </row>
        <row r="195">
          <cell r="A195" t="str">
            <v>17K22</v>
          </cell>
          <cell r="B195" t="str">
            <v>Proyectos de infraestructura gubernamental de procuración de justicia</v>
          </cell>
          <cell r="C195">
            <v>0</v>
          </cell>
          <cell r="D195">
            <v>115.37507959000001</v>
          </cell>
          <cell r="E195">
            <v>49.256842829999989</v>
          </cell>
          <cell r="F195">
            <v>47.81788568999999</v>
          </cell>
        </row>
        <row r="196">
          <cell r="A196" t="str">
            <v>17K27</v>
          </cell>
          <cell r="B196" t="str">
            <v>Mantenimiento de infraestructura</v>
          </cell>
          <cell r="C196">
            <v>1.6124000000000001</v>
          </cell>
          <cell r="D196">
            <v>37.192201279999999</v>
          </cell>
          <cell r="E196">
            <v>7.1488269299999994</v>
          </cell>
          <cell r="F196">
            <v>7.1488269299999994</v>
          </cell>
        </row>
        <row r="197">
          <cell r="A197" t="str">
            <v>17K28</v>
          </cell>
          <cell r="B197" t="str">
            <v>Estudios de preinversión</v>
          </cell>
          <cell r="C197">
            <v>0</v>
          </cell>
          <cell r="D197">
            <v>1.218E-2</v>
          </cell>
          <cell r="E197">
            <v>1.218E-2</v>
          </cell>
          <cell r="F197">
            <v>1.218E-2</v>
          </cell>
        </row>
        <row r="198">
          <cell r="A198" t="str">
            <v>17M1</v>
          </cell>
          <cell r="B198" t="str">
            <v>Actividades de apoyo administrativo</v>
          </cell>
          <cell r="C198">
            <v>888.15394500000002</v>
          </cell>
          <cell r="D198">
            <v>1142.5625077100003</v>
          </cell>
          <cell r="E198">
            <v>731.84725154000034</v>
          </cell>
          <cell r="F198">
            <v>730.53769136000051</v>
          </cell>
        </row>
        <row r="199">
          <cell r="A199" t="str">
            <v>17O1</v>
          </cell>
          <cell r="B199" t="str">
            <v>Actividades de apoyo a la función pública y buen gobierno</v>
          </cell>
          <cell r="C199">
            <v>84.222666000000004</v>
          </cell>
          <cell r="D199">
            <v>84.452851399999986</v>
          </cell>
          <cell r="E199">
            <v>52.794040499999987</v>
          </cell>
          <cell r="F199">
            <v>52.79404049999998</v>
          </cell>
        </row>
        <row r="200">
          <cell r="A200" t="str">
            <v>18E10</v>
          </cell>
          <cell r="B200" t="str">
            <v>Distribución de petróleo, gas, petrolíferos y petroquímicos</v>
          </cell>
          <cell r="C200">
            <v>150.14149599999999</v>
          </cell>
          <cell r="D200">
            <v>127.83419807000001</v>
          </cell>
          <cell r="E200">
            <v>87.229807860000008</v>
          </cell>
          <cell r="F200">
            <v>86.290054610000013</v>
          </cell>
        </row>
        <row r="201">
          <cell r="A201" t="str">
            <v>18E16</v>
          </cell>
          <cell r="B201" t="str">
            <v>Investigación, desarrollo tecnológico y prestación de servicios en materia nuclear y eléctrica</v>
          </cell>
          <cell r="C201">
            <v>679.16604500000005</v>
          </cell>
          <cell r="D201">
            <v>709.03975375000005</v>
          </cell>
          <cell r="E201">
            <v>503.22836774999996</v>
          </cell>
          <cell r="F201">
            <v>503.22836774999996</v>
          </cell>
        </row>
        <row r="202">
          <cell r="A202" t="str">
            <v>18E4</v>
          </cell>
          <cell r="B202" t="str">
            <v>Investigación y Desarrollo Tecnológico en Materia Petrolera  </v>
          </cell>
          <cell r="C202">
            <v>0</v>
          </cell>
          <cell r="D202">
            <v>473.895533</v>
          </cell>
          <cell r="E202">
            <v>473.895533</v>
          </cell>
          <cell r="F202">
            <v>473.895533</v>
          </cell>
        </row>
        <row r="203">
          <cell r="A203" t="str">
            <v>18G3</v>
          </cell>
          <cell r="B203" t="str">
            <v>Regulación y supervisión de actividades nucleares y radiológicas</v>
          </cell>
          <cell r="C203">
            <v>127.16620899999999</v>
          </cell>
          <cell r="D203">
            <v>138.93784536999996</v>
          </cell>
          <cell r="E203">
            <v>86.822999499999995</v>
          </cell>
          <cell r="F203">
            <v>74.70415371</v>
          </cell>
        </row>
        <row r="204">
          <cell r="A204" t="str">
            <v>18M1</v>
          </cell>
          <cell r="B204" t="str">
            <v>Actividades de apoyo administrativo</v>
          </cell>
          <cell r="C204">
            <v>316.121871</v>
          </cell>
          <cell r="D204">
            <v>300.67864806000006</v>
          </cell>
          <cell r="E204">
            <v>191.35070430000005</v>
          </cell>
          <cell r="F204">
            <v>187.46651289000002</v>
          </cell>
        </row>
        <row r="205">
          <cell r="A205" t="str">
            <v>18O1</v>
          </cell>
          <cell r="B205" t="str">
            <v>Actividades de apoyo a la función pública y buen gobierno</v>
          </cell>
          <cell r="C205">
            <v>54.305388999999998</v>
          </cell>
          <cell r="D205">
            <v>53.261859290000004</v>
          </cell>
          <cell r="E205">
            <v>32.338365060000001</v>
          </cell>
          <cell r="F205">
            <v>31.781941599999996</v>
          </cell>
        </row>
        <row r="206">
          <cell r="A206" t="str">
            <v>18P1</v>
          </cell>
          <cell r="B206" t="str">
            <v>Conducción de la política energética</v>
          </cell>
          <cell r="C206">
            <v>480.22967</v>
          </cell>
          <cell r="D206">
            <v>508.42084030000018</v>
          </cell>
          <cell r="E206">
            <v>358.6202958999998</v>
          </cell>
          <cell r="F206">
            <v>336.47101937999963</v>
          </cell>
        </row>
        <row r="207">
          <cell r="A207" t="str">
            <v>18P2</v>
          </cell>
          <cell r="B207" t="str">
            <v>Coordinación de la política energética en electricidad</v>
          </cell>
          <cell r="C207">
            <v>205.984263</v>
          </cell>
          <cell r="D207">
            <v>229.59959121999995</v>
          </cell>
          <cell r="E207">
            <v>119.96201138999999</v>
          </cell>
          <cell r="F207">
            <v>118.62341103000001</v>
          </cell>
        </row>
        <row r="208">
          <cell r="A208" t="str">
            <v>18P3</v>
          </cell>
          <cell r="B208" t="str">
            <v>Coordinación de la política energética en hidrocarburos</v>
          </cell>
          <cell r="C208">
            <v>254.84620799999999</v>
          </cell>
          <cell r="D208">
            <v>160931.33678575009</v>
          </cell>
          <cell r="E208">
            <v>160858.2951265501</v>
          </cell>
          <cell r="F208">
            <v>160856.14923361005</v>
          </cell>
        </row>
        <row r="209">
          <cell r="A209" t="str">
            <v>18P8</v>
          </cell>
          <cell r="B209" t="str">
            <v>Gestión, promoción, supervisión y evaluación del aprovechamiento sustentable de la energía</v>
          </cell>
          <cell r="C209">
            <v>98.444986</v>
          </cell>
          <cell r="D209">
            <v>98.974959200000015</v>
          </cell>
          <cell r="E209">
            <v>70.096086199999988</v>
          </cell>
          <cell r="F209">
            <v>56.120578909999999</v>
          </cell>
        </row>
        <row r="210">
          <cell r="A210" t="str">
            <v>18R2</v>
          </cell>
          <cell r="B210" t="str">
            <v>Fondos de Diversificación Energética</v>
          </cell>
          <cell r="C210">
            <v>441.57299999999998</v>
          </cell>
          <cell r="D210">
            <v>2949.0199790000001</v>
          </cell>
          <cell r="E210">
            <v>2949.0199790000001</v>
          </cell>
          <cell r="F210">
            <v>2949.0199790000001</v>
          </cell>
        </row>
        <row r="211">
          <cell r="A211" t="str">
            <v>19J11</v>
          </cell>
          <cell r="B211" t="str">
            <v>Aportaciones Estatutarias al Seguro de Retiro, Cesantía en Edad Avanzada y Vejez</v>
          </cell>
          <cell r="C211">
            <v>4901.107035</v>
          </cell>
          <cell r="D211">
            <v>4892.4957116000005</v>
          </cell>
          <cell r="E211">
            <v>3156.4701906</v>
          </cell>
          <cell r="F211">
            <v>3041.3915777699999</v>
          </cell>
        </row>
        <row r="212">
          <cell r="A212" t="str">
            <v>19J12</v>
          </cell>
          <cell r="B212" t="str">
            <v>Cuota Social al Seguro de Retiro, Cesantía en Edad Avanzada y Vejez</v>
          </cell>
          <cell r="C212">
            <v>29036.008551999999</v>
          </cell>
          <cell r="D212">
            <v>28998.19311941</v>
          </cell>
          <cell r="E212">
            <v>18760.036942999999</v>
          </cell>
          <cell r="F212">
            <v>18092.897954439999</v>
          </cell>
        </row>
        <row r="213">
          <cell r="A213" t="str">
            <v>19J14</v>
          </cell>
          <cell r="B213" t="str">
            <v>Apoyo Económico a Viudas de Veteranos de la Revolución Mexicana</v>
          </cell>
          <cell r="C213">
            <v>0.45</v>
          </cell>
          <cell r="D213">
            <v>0.46500000000000002</v>
          </cell>
          <cell r="E213">
            <v>0.46500000000000002</v>
          </cell>
          <cell r="F213">
            <v>0.45796055000000002</v>
          </cell>
        </row>
        <row r="214">
          <cell r="A214" t="str">
            <v>19J17</v>
          </cell>
          <cell r="B214" t="str">
            <v>Fondo de Reserva para el Retiro IMSS</v>
          </cell>
          <cell r="C214">
            <v>350</v>
          </cell>
          <cell r="D214">
            <v>350</v>
          </cell>
          <cell r="E214">
            <v>350</v>
          </cell>
          <cell r="F214">
            <v>0</v>
          </cell>
        </row>
        <row r="215">
          <cell r="A215" t="str">
            <v>19J21</v>
          </cell>
          <cell r="B215" t="str">
            <v>Pensión Mínima Garantizada IMSS</v>
          </cell>
          <cell r="C215">
            <v>2687.6442710000001</v>
          </cell>
          <cell r="D215">
            <v>2687.6442710000001</v>
          </cell>
          <cell r="E215">
            <v>2259.3827649999998</v>
          </cell>
          <cell r="F215">
            <v>1797.9398882600001</v>
          </cell>
        </row>
        <row r="216">
          <cell r="A216" t="str">
            <v>19J22</v>
          </cell>
          <cell r="B216" t="str">
            <v>Cuota Social Seguro de Retiro ISSSTE</v>
          </cell>
          <cell r="C216">
            <v>1773.586125</v>
          </cell>
          <cell r="D216">
            <v>1773.586125</v>
          </cell>
          <cell r="E216">
            <v>1437.3234142399999</v>
          </cell>
          <cell r="F216">
            <v>1390.5770857100001</v>
          </cell>
        </row>
        <row r="217">
          <cell r="A217" t="str">
            <v>19J25</v>
          </cell>
          <cell r="B217" t="str">
            <v>Previsiones para las pensiones en curso de pago de los extrabajadores de Luz y Fuerza del Centro</v>
          </cell>
          <cell r="C217">
            <v>19373.797807999999</v>
          </cell>
          <cell r="D217">
            <v>19373.797807999999</v>
          </cell>
          <cell r="E217">
            <v>12927.522000000001</v>
          </cell>
          <cell r="F217">
            <v>12309.814504829998</v>
          </cell>
        </row>
        <row r="218">
          <cell r="A218" t="str">
            <v>19J26</v>
          </cell>
          <cell r="B218" t="str">
            <v>Previsiones para el Pago de las Pensiones de los Jubilados de Ferrocarriles Nacionales de México</v>
          </cell>
          <cell r="C218">
            <v>2900.0555880000002</v>
          </cell>
          <cell r="D218">
            <v>2900.0555880000002</v>
          </cell>
          <cell r="E218">
            <v>1974.43046979</v>
          </cell>
          <cell r="F218">
            <v>1974.43046979</v>
          </cell>
        </row>
        <row r="219">
          <cell r="A219" t="str">
            <v>19J6</v>
          </cell>
          <cell r="B219" t="str">
            <v>Apoyo para cubrir el déficit de la nómina de pensiones del ISSSTE</v>
          </cell>
          <cell r="C219">
            <v>159044.58629599999</v>
          </cell>
          <cell r="D219">
            <v>159044.58629599999</v>
          </cell>
          <cell r="E219">
            <v>138604.29023099999</v>
          </cell>
          <cell r="F219">
            <v>137233.49522300001</v>
          </cell>
        </row>
        <row r="220">
          <cell r="A220" t="str">
            <v>19J8</v>
          </cell>
          <cell r="B220" t="str">
            <v>Pensiones y Jubilaciones en curso de Pago</v>
          </cell>
          <cell r="C220">
            <v>189393.05069999999</v>
          </cell>
          <cell r="D220">
            <v>189393.05070000002</v>
          </cell>
          <cell r="E220">
            <v>163944.40595577002</v>
          </cell>
          <cell r="F220">
            <v>163321.01915421998</v>
          </cell>
        </row>
        <row r="221">
          <cell r="A221" t="str">
            <v>19J9</v>
          </cell>
          <cell r="B221" t="str">
            <v>Pensiones Civiles Militares y de Gracia</v>
          </cell>
          <cell r="C221">
            <v>18573.2</v>
          </cell>
          <cell r="D221">
            <v>18573.2</v>
          </cell>
          <cell r="E221">
            <v>14014.2</v>
          </cell>
          <cell r="F221">
            <v>13689.66409237</v>
          </cell>
        </row>
        <row r="222">
          <cell r="A222" t="str">
            <v>19R10</v>
          </cell>
          <cell r="B222" t="str">
            <v>Pagas de Defunción y Ayuda para Gastos de Sepelio</v>
          </cell>
          <cell r="C222">
            <v>89.294624999999996</v>
          </cell>
          <cell r="D222">
            <v>89.294624999999996</v>
          </cell>
          <cell r="E222">
            <v>66.535565550000001</v>
          </cell>
          <cell r="F222">
            <v>64.583251930000003</v>
          </cell>
        </row>
        <row r="223">
          <cell r="A223" t="str">
            <v>19R13</v>
          </cell>
          <cell r="B223" t="str">
            <v>Compensaciones de Carácter Militar con Pago único</v>
          </cell>
          <cell r="C223">
            <v>262.63125000000002</v>
          </cell>
          <cell r="D223">
            <v>262.61624999999998</v>
          </cell>
          <cell r="E223">
            <v>205.98500000000001</v>
          </cell>
          <cell r="F223">
            <v>149.74514905999999</v>
          </cell>
        </row>
        <row r="224">
          <cell r="A224" t="str">
            <v>19R15</v>
          </cell>
          <cell r="B224" t="str">
            <v>Apoyo a jubilados del IMSS e ISSSTE</v>
          </cell>
          <cell r="C224">
            <v>118.847596</v>
          </cell>
          <cell r="D224">
            <v>64.530155350000001</v>
          </cell>
          <cell r="E224">
            <v>3.68255935</v>
          </cell>
          <cell r="F224">
            <v>0</v>
          </cell>
        </row>
        <row r="225">
          <cell r="A225" t="str">
            <v>19R18</v>
          </cell>
          <cell r="B225" t="str">
            <v>Apoyo para cubrir el gasto de operación del ISSSTE</v>
          </cell>
          <cell r="C225">
            <v>12319.34886</v>
          </cell>
          <cell r="D225">
            <v>12319.34886</v>
          </cell>
          <cell r="E225">
            <v>11210.607465999999</v>
          </cell>
          <cell r="F225">
            <v>11210.607465999999</v>
          </cell>
        </row>
        <row r="226">
          <cell r="A226" t="str">
            <v>19R23</v>
          </cell>
          <cell r="B226" t="str">
            <v>Adeudos con el IMSS e ISSSTE</v>
          </cell>
          <cell r="C226">
            <v>2820</v>
          </cell>
          <cell r="D226">
            <v>1972.73207</v>
          </cell>
          <cell r="E226">
            <v>0</v>
          </cell>
          <cell r="F226">
            <v>0</v>
          </cell>
        </row>
        <row r="227">
          <cell r="A227" t="str">
            <v>19S38</v>
          </cell>
          <cell r="B227" t="str">
            <v>Programa IMSS-PROSPERA</v>
          </cell>
          <cell r="C227">
            <v>10201.299999999999</v>
          </cell>
          <cell r="D227">
            <v>10201.299999999999</v>
          </cell>
          <cell r="E227">
            <v>7038.58</v>
          </cell>
          <cell r="F227">
            <v>7038.58</v>
          </cell>
        </row>
        <row r="228">
          <cell r="A228" t="str">
            <v>19T1</v>
          </cell>
          <cell r="B228" t="str">
            <v>Seguro de Enfermedad y Maternidad</v>
          </cell>
          <cell r="C228">
            <v>75655.678767999998</v>
          </cell>
          <cell r="D228">
            <v>76502.946698</v>
          </cell>
          <cell r="E228">
            <v>57589.027029999997</v>
          </cell>
          <cell r="F228">
            <v>57589.027029999997</v>
          </cell>
        </row>
        <row r="229">
          <cell r="A229" t="str">
            <v>19T2</v>
          </cell>
          <cell r="B229" t="str">
            <v>Seguro de Invalidez y Vida</v>
          </cell>
          <cell r="C229">
            <v>2506.8741730000002</v>
          </cell>
          <cell r="D229">
            <v>2506.8741730000002</v>
          </cell>
          <cell r="E229">
            <v>1880.155638</v>
          </cell>
          <cell r="F229">
            <v>1880.155638</v>
          </cell>
        </row>
        <row r="230">
          <cell r="A230" t="str">
            <v>19T3</v>
          </cell>
          <cell r="B230" t="str">
            <v>Seguro de Salud para la Familia</v>
          </cell>
          <cell r="C230">
            <v>929.92239199999995</v>
          </cell>
          <cell r="D230">
            <v>929.92239199999995</v>
          </cell>
          <cell r="E230">
            <v>697.44178799999997</v>
          </cell>
          <cell r="F230">
            <v>697.44178799999997</v>
          </cell>
        </row>
        <row r="231">
          <cell r="A231" t="str">
            <v>19T5</v>
          </cell>
          <cell r="B231" t="str">
            <v>Cuota correspondiente de los Haberes, Haberes de Retiro y Pensiones</v>
          </cell>
          <cell r="C231">
            <v>4549.8615289999998</v>
          </cell>
          <cell r="D231">
            <v>4549.8615289999998</v>
          </cell>
          <cell r="E231">
            <v>3596.200437</v>
          </cell>
          <cell r="F231">
            <v>3295.353717</v>
          </cell>
        </row>
        <row r="232">
          <cell r="A232" t="str">
            <v>19T6</v>
          </cell>
          <cell r="B232" t="str">
            <v>Cuota Social Seguro de Salud ISSSTE</v>
          </cell>
          <cell r="C232">
            <v>15749.5</v>
          </cell>
          <cell r="D232">
            <v>15749.5</v>
          </cell>
          <cell r="E232">
            <v>11339.64</v>
          </cell>
          <cell r="F232">
            <v>11339.64</v>
          </cell>
        </row>
        <row r="233">
          <cell r="A233" t="str">
            <v>19U1</v>
          </cell>
          <cell r="B233" t="str">
            <v>Seguridad Social Cañeros</v>
          </cell>
          <cell r="C233">
            <v>350</v>
          </cell>
          <cell r="D233">
            <v>350</v>
          </cell>
          <cell r="E233">
            <v>300</v>
          </cell>
          <cell r="F233">
            <v>279.11036868000002</v>
          </cell>
        </row>
        <row r="234">
          <cell r="A234" t="str">
            <v>19U2</v>
          </cell>
          <cell r="B234" t="str">
            <v>Régimen de Incorporación</v>
          </cell>
          <cell r="C234">
            <v>100</v>
          </cell>
          <cell r="D234">
            <v>146.42675598999998</v>
          </cell>
          <cell r="E234">
            <v>146.42675598999998</v>
          </cell>
          <cell r="F234">
            <v>146.42675599</v>
          </cell>
        </row>
        <row r="235">
          <cell r="A235" t="str">
            <v>1K26</v>
          </cell>
          <cell r="B235" t="str">
            <v>Otros Proyectos</v>
          </cell>
          <cell r="C235">
            <v>0.45</v>
          </cell>
          <cell r="D235">
            <v>0.45</v>
          </cell>
          <cell r="E235">
            <v>0.45</v>
          </cell>
          <cell r="F235">
            <v>5.6903441900000002</v>
          </cell>
        </row>
        <row r="236">
          <cell r="A236" t="str">
            <v>1K27</v>
          </cell>
          <cell r="B236" t="str">
            <v>Mantenimiento de infraestructura</v>
          </cell>
          <cell r="C236">
            <v>99.305000000000007</v>
          </cell>
          <cell r="D236">
            <v>99.305000000000007</v>
          </cell>
          <cell r="E236">
            <v>99.305000000000007</v>
          </cell>
          <cell r="F236">
            <v>0</v>
          </cell>
        </row>
        <row r="237">
          <cell r="A237" t="str">
            <v>1R1</v>
          </cell>
          <cell r="B237" t="str">
            <v>Actividades derivadas del trabajo legislativo</v>
          </cell>
          <cell r="C237">
            <v>11881.649772000001</v>
          </cell>
          <cell r="D237">
            <v>11881.649772000001</v>
          </cell>
          <cell r="E237">
            <v>8957.653601</v>
          </cell>
          <cell r="F237">
            <v>7456.283711179999</v>
          </cell>
        </row>
        <row r="238">
          <cell r="A238" t="str">
            <v>1R2</v>
          </cell>
          <cell r="B238" t="str">
            <v>Entregar a la Cámara de Diputados del H. Congreso de la Unión, el informe sobre la revisión de la Cuenta de la Hacienda Pública Federal</v>
          </cell>
          <cell r="C238">
            <v>2120.1942789999998</v>
          </cell>
          <cell r="D238">
            <v>2288.7205198400002</v>
          </cell>
          <cell r="E238">
            <v>1724.5671978399998</v>
          </cell>
          <cell r="F238">
            <v>1380.6656216900008</v>
          </cell>
        </row>
        <row r="239">
          <cell r="A239" t="str">
            <v>20B4</v>
          </cell>
          <cell r="B239" t="str">
            <v>Adquisición de leche nacional</v>
          </cell>
          <cell r="C239">
            <v>1641.736615</v>
          </cell>
          <cell r="D239">
            <v>1641.736615</v>
          </cell>
          <cell r="E239">
            <v>1641.736615</v>
          </cell>
          <cell r="F239">
            <v>1641.736615</v>
          </cell>
        </row>
        <row r="240">
          <cell r="A240" t="str">
            <v>20E16</v>
          </cell>
          <cell r="B240" t="str">
            <v>Articulación de políticas públicas integrales de juventud</v>
          </cell>
          <cell r="C240">
            <v>256.07001300000002</v>
          </cell>
          <cell r="D240">
            <v>265.32274174999998</v>
          </cell>
          <cell r="E240">
            <v>169.64902827999998</v>
          </cell>
          <cell r="F240">
            <v>166.52129550000001</v>
          </cell>
        </row>
        <row r="241">
          <cell r="A241" t="str">
            <v>20E3</v>
          </cell>
          <cell r="B241" t="str">
            <v>Servicios a grupos con necesidades especiales</v>
          </cell>
          <cell r="C241">
            <v>321.70108800000003</v>
          </cell>
          <cell r="D241">
            <v>339.08264309000009</v>
          </cell>
          <cell r="E241">
            <v>234.28675929000011</v>
          </cell>
          <cell r="F241">
            <v>228.89658991000007</v>
          </cell>
        </row>
        <row r="242">
          <cell r="A242" t="str">
            <v>20K25</v>
          </cell>
          <cell r="B242" t="str">
            <v>Proyectos de inmuebles (oficinas administrativas)</v>
          </cell>
          <cell r="C242">
            <v>7.5</v>
          </cell>
          <cell r="D242">
            <v>7.5</v>
          </cell>
          <cell r="E242">
            <v>4.53212773</v>
          </cell>
          <cell r="F242">
            <v>1.5171436299999999</v>
          </cell>
        </row>
        <row r="243">
          <cell r="A243" t="str">
            <v>20M1</v>
          </cell>
          <cell r="B243" t="str">
            <v>Actividades de apoyo administrativo</v>
          </cell>
          <cell r="C243">
            <v>1306.117248</v>
          </cell>
          <cell r="D243">
            <v>1370.1112459199996</v>
          </cell>
          <cell r="E243">
            <v>880.25232342999948</v>
          </cell>
          <cell r="F243">
            <v>809.03910580000047</v>
          </cell>
        </row>
        <row r="244">
          <cell r="A244" t="str">
            <v>20O1</v>
          </cell>
          <cell r="B244" t="str">
            <v>Actividades de apoyo a la función pública y buen gobierno</v>
          </cell>
          <cell r="C244">
            <v>95.795203999999998</v>
          </cell>
          <cell r="D244">
            <v>82.183063940000025</v>
          </cell>
          <cell r="E244">
            <v>57.025408280000008</v>
          </cell>
          <cell r="F244">
            <v>53.847623889999994</v>
          </cell>
        </row>
        <row r="245">
          <cell r="A245" t="str">
            <v>20P2</v>
          </cell>
          <cell r="B245" t="str">
            <v>Promoción y evaluación de la política de desarrollo social y comunitario, la participación y la cohesión social</v>
          </cell>
          <cell r="C245">
            <v>1623.6167359999999</v>
          </cell>
          <cell r="D245">
            <v>2169.3172944200019</v>
          </cell>
          <cell r="E245">
            <v>1393.8255858400018</v>
          </cell>
          <cell r="F245">
            <v>1103.0381736200013</v>
          </cell>
        </row>
        <row r="246">
          <cell r="A246" t="str">
            <v>20P3</v>
          </cell>
          <cell r="B246" t="str">
            <v>Evaluación de los programas sociales</v>
          </cell>
          <cell r="C246">
            <v>553.40356799999995</v>
          </cell>
          <cell r="D246">
            <v>553.6685041500001</v>
          </cell>
          <cell r="E246">
            <v>289.88200341999999</v>
          </cell>
          <cell r="F246">
            <v>278.25793605000001</v>
          </cell>
        </row>
        <row r="247">
          <cell r="A247" t="str">
            <v>20P4</v>
          </cell>
          <cell r="B247" t="str">
            <v>Desarrollo integral de las personas con discapacidad</v>
          </cell>
          <cell r="C247">
            <v>56.397689999999997</v>
          </cell>
          <cell r="D247">
            <v>51.130090289999998</v>
          </cell>
          <cell r="E247">
            <v>25.843150849999997</v>
          </cell>
          <cell r="F247">
            <v>19.559317430000004</v>
          </cell>
        </row>
        <row r="248">
          <cell r="A248" t="str">
            <v>20S155</v>
          </cell>
          <cell r="B248" t="str">
            <v>Programa de Apoyo a las Instancias de Mujeres en las Entidades Federativas (PAIMEF)</v>
          </cell>
          <cell r="C248">
            <v>315.02347500000002</v>
          </cell>
          <cell r="D248">
            <v>315.02347500000002</v>
          </cell>
          <cell r="E248">
            <v>301.62900246999999</v>
          </cell>
          <cell r="F248">
            <v>299.02383638999999</v>
          </cell>
        </row>
        <row r="249">
          <cell r="A249" t="str">
            <v>20S17</v>
          </cell>
          <cell r="B249" t="str">
            <v>Programa de Fomento a la Economía Social</v>
          </cell>
          <cell r="C249">
            <v>2966.5530180000001</v>
          </cell>
          <cell r="D249">
            <v>2666.4480180000014</v>
          </cell>
          <cell r="E249">
            <v>2350.6454626499999</v>
          </cell>
          <cell r="F249">
            <v>2214.9005306600002</v>
          </cell>
        </row>
        <row r="250">
          <cell r="A250" t="str">
            <v>20S174</v>
          </cell>
          <cell r="B250" t="str">
            <v>Programa de estancias infantiles para apoyar a madres trabajadoras</v>
          </cell>
          <cell r="C250">
            <v>3925.587176</v>
          </cell>
          <cell r="D250">
            <v>3925.5420883600009</v>
          </cell>
          <cell r="E250">
            <v>2576.756120900001</v>
          </cell>
          <cell r="F250">
            <v>2526.1202911400014</v>
          </cell>
        </row>
        <row r="251">
          <cell r="A251" t="str">
            <v>20S176</v>
          </cell>
          <cell r="B251" t="str">
            <v>Pensión para Adultos Mayores</v>
          </cell>
          <cell r="C251">
            <v>39486.540524999997</v>
          </cell>
          <cell r="D251">
            <v>39479.134423080002</v>
          </cell>
          <cell r="E251">
            <v>29251.19023525</v>
          </cell>
          <cell r="F251">
            <v>29153.701603590001</v>
          </cell>
        </row>
        <row r="252">
          <cell r="A252" t="str">
            <v>20S241</v>
          </cell>
          <cell r="B252" t="str">
            <v>Seguro de vida para jefas de familia</v>
          </cell>
          <cell r="C252">
            <v>1082.2086959999999</v>
          </cell>
          <cell r="D252">
            <v>1080.94892286</v>
          </cell>
          <cell r="E252">
            <v>1053.41208884</v>
          </cell>
          <cell r="F252">
            <v>1052.9514255300001</v>
          </cell>
        </row>
        <row r="253">
          <cell r="A253" t="str">
            <v>20S52</v>
          </cell>
          <cell r="B253" t="str">
            <v>Programa de Abasto Social de Leche a cargo de Liconsa, S.A. de C.V.</v>
          </cell>
          <cell r="C253">
            <v>1202.538266</v>
          </cell>
          <cell r="D253">
            <v>1202.538266</v>
          </cell>
          <cell r="E253">
            <v>1202.538266</v>
          </cell>
          <cell r="F253">
            <v>1202.538266</v>
          </cell>
        </row>
        <row r="254">
          <cell r="A254" t="str">
            <v>20S53</v>
          </cell>
          <cell r="B254" t="str">
            <v>Programa de Abasto Rural a cargo de Diconsa, S.A. de C.V. (DICONSA)</v>
          </cell>
          <cell r="C254">
            <v>2056.8799990000002</v>
          </cell>
          <cell r="D254">
            <v>2056.8799990000002</v>
          </cell>
          <cell r="E254">
            <v>2056.8799990000002</v>
          </cell>
          <cell r="F254">
            <v>2056.8799990000002</v>
          </cell>
        </row>
        <row r="255">
          <cell r="A255" t="str">
            <v>20S57</v>
          </cell>
          <cell r="B255" t="str">
            <v>Programas del Fondo Nacional de Fomento a las Artesanías (FONART)</v>
          </cell>
          <cell r="C255">
            <v>226.05532500000001</v>
          </cell>
          <cell r="D255">
            <v>226.49361695000002</v>
          </cell>
          <cell r="E255">
            <v>148.23700662000002</v>
          </cell>
          <cell r="F255">
            <v>141.03481099999999</v>
          </cell>
        </row>
        <row r="256">
          <cell r="A256" t="str">
            <v>20S61</v>
          </cell>
          <cell r="B256" t="str">
            <v>Programa 3 x 1 para Migrantes</v>
          </cell>
          <cell r="C256">
            <v>685.84529599999996</v>
          </cell>
          <cell r="D256">
            <v>635.84529599999996</v>
          </cell>
          <cell r="E256">
            <v>410.32312536000006</v>
          </cell>
          <cell r="F256">
            <v>352.99749659000003</v>
          </cell>
        </row>
        <row r="257">
          <cell r="A257" t="str">
            <v>20S65</v>
          </cell>
          <cell r="B257" t="str">
            <v>Programa de Atención a Jornaleros Agrícolas</v>
          </cell>
          <cell r="C257">
            <v>332.945043</v>
          </cell>
          <cell r="D257">
            <v>332.41206471999999</v>
          </cell>
          <cell r="E257">
            <v>161.80763712999999</v>
          </cell>
          <cell r="F257">
            <v>127.89299677000001</v>
          </cell>
        </row>
        <row r="258">
          <cell r="A258" t="str">
            <v>20S70</v>
          </cell>
          <cell r="B258" t="str">
            <v>Programa de Coinversión Social</v>
          </cell>
          <cell r="C258">
            <v>251.99025399999999</v>
          </cell>
          <cell r="D258">
            <v>251.98925910999998</v>
          </cell>
          <cell r="E258">
            <v>201.81573888999995</v>
          </cell>
          <cell r="F258">
            <v>201.39069467999994</v>
          </cell>
        </row>
        <row r="259">
          <cell r="A259" t="str">
            <v>20S71</v>
          </cell>
          <cell r="B259" t="str">
            <v>Programa de Empleo Temporal (PET)</v>
          </cell>
          <cell r="C259">
            <v>1429.478799</v>
          </cell>
          <cell r="D259">
            <v>1729.4787812000002</v>
          </cell>
          <cell r="E259">
            <v>1017.7478198599999</v>
          </cell>
          <cell r="F259">
            <v>791.49446709999984</v>
          </cell>
        </row>
        <row r="260">
          <cell r="A260" t="str">
            <v>20S72</v>
          </cell>
          <cell r="B260" t="str">
            <v>PROSPERA Programa de Inclusión Social</v>
          </cell>
          <cell r="C260">
            <v>46327.572254999999</v>
          </cell>
          <cell r="D260">
            <v>45654.636325909989</v>
          </cell>
          <cell r="E260">
            <v>35517.065382169989</v>
          </cell>
          <cell r="F260">
            <v>35438.423987809998</v>
          </cell>
        </row>
        <row r="261">
          <cell r="A261" t="str">
            <v>20U8</v>
          </cell>
          <cell r="B261" t="str">
            <v>Subsidios a programas para jóvenes</v>
          </cell>
          <cell r="C261">
            <v>70.132228999999995</v>
          </cell>
          <cell r="D261">
            <v>70.132228999999995</v>
          </cell>
          <cell r="E261">
            <v>53.689233999999999</v>
          </cell>
          <cell r="F261">
            <v>50.545279999999998</v>
          </cell>
        </row>
        <row r="262">
          <cell r="A262" t="str">
            <v>20U9</v>
          </cell>
          <cell r="B262" t="str">
            <v>Comedores Comunitarios</v>
          </cell>
          <cell r="C262">
            <v>3150.2204999999999</v>
          </cell>
          <cell r="D262">
            <v>2856.4366017400002</v>
          </cell>
          <cell r="E262">
            <v>1746.2851069700002</v>
          </cell>
          <cell r="F262">
            <v>1661.7233227500001</v>
          </cell>
        </row>
        <row r="263">
          <cell r="A263" t="str">
            <v>21E5</v>
          </cell>
          <cell r="B263" t="str">
            <v>Programa de Calidad y Atención Integral al Turismo</v>
          </cell>
          <cell r="C263">
            <v>205.68201400000001</v>
          </cell>
          <cell r="D263">
            <v>211.26627326000005</v>
          </cell>
          <cell r="E263">
            <v>153.06773557999998</v>
          </cell>
          <cell r="F263">
            <v>144.11491418</v>
          </cell>
        </row>
        <row r="264">
          <cell r="A264" t="str">
            <v>21E7</v>
          </cell>
          <cell r="B264" t="str">
            <v>Conservación y mantenimiento a los CIP's</v>
          </cell>
          <cell r="C264">
            <v>186.55986799999999</v>
          </cell>
          <cell r="D264">
            <v>186.52654654</v>
          </cell>
          <cell r="E264">
            <v>147.91415153999998</v>
          </cell>
          <cell r="F264">
            <v>146.65645376999998</v>
          </cell>
        </row>
        <row r="265">
          <cell r="A265" t="str">
            <v>21F1</v>
          </cell>
          <cell r="B265" t="str">
            <v>Promoción de México como Destino Turístico</v>
          </cell>
          <cell r="C265">
            <v>867.278997</v>
          </cell>
          <cell r="D265">
            <v>3666.0971960400007</v>
          </cell>
          <cell r="E265">
            <v>3582.5677040400005</v>
          </cell>
          <cell r="F265">
            <v>3045.8467657699998</v>
          </cell>
        </row>
        <row r="266">
          <cell r="A266" t="str">
            <v>21F2</v>
          </cell>
          <cell r="B266" t="str">
            <v>Fomento y promoción de la inversión en el sector turístico</v>
          </cell>
          <cell r="C266">
            <v>578.55919600000004</v>
          </cell>
          <cell r="D266">
            <v>929.26622090000012</v>
          </cell>
          <cell r="E266">
            <v>829.54481774999977</v>
          </cell>
          <cell r="F266">
            <v>820.55258422999998</v>
          </cell>
        </row>
        <row r="267">
          <cell r="A267" t="str">
            <v>21F5</v>
          </cell>
          <cell r="B267" t="str">
            <v>Desarrollo y promoción de proyectos turísticos sustentables</v>
          </cell>
          <cell r="C267">
            <v>89.555620000000005</v>
          </cell>
          <cell r="D267">
            <v>92.161900630000048</v>
          </cell>
          <cell r="E267">
            <v>62.537540239999963</v>
          </cell>
          <cell r="F267">
            <v>52.073396169999988</v>
          </cell>
        </row>
        <row r="268">
          <cell r="A268" t="str">
            <v>21G1</v>
          </cell>
          <cell r="B268" t="str">
            <v>Regulación y certificación de estándares de calidad turística      </v>
          </cell>
          <cell r="C268">
            <v>48.167907</v>
          </cell>
          <cell r="D268">
            <v>58.150238609999981</v>
          </cell>
          <cell r="E268">
            <v>41.66426345</v>
          </cell>
          <cell r="F268">
            <v>35.519125600000002</v>
          </cell>
        </row>
        <row r="269">
          <cell r="A269" t="str">
            <v>21K21</v>
          </cell>
          <cell r="B269" t="str">
            <v>Proyectos de infraestructura de turismo</v>
          </cell>
          <cell r="C269">
            <v>1000.7</v>
          </cell>
          <cell r="D269">
            <v>365.15459306000008</v>
          </cell>
          <cell r="E269">
            <v>196.87253177000002</v>
          </cell>
          <cell r="F269">
            <v>131.27833969000002</v>
          </cell>
        </row>
        <row r="270">
          <cell r="A270" t="str">
            <v>21K27</v>
          </cell>
          <cell r="B270" t="str">
            <v>Mantenimiento de infraestructura</v>
          </cell>
          <cell r="C270">
            <v>5.8311359999999999</v>
          </cell>
          <cell r="D270">
            <v>449.14734025999996</v>
          </cell>
          <cell r="E270">
            <v>287.64347172000004</v>
          </cell>
          <cell r="F270">
            <v>223.87906604000003</v>
          </cell>
        </row>
        <row r="271">
          <cell r="A271" t="str">
            <v>21K28</v>
          </cell>
          <cell r="B271" t="str">
            <v>Estudios de preinversión</v>
          </cell>
          <cell r="C271">
            <v>74.307485</v>
          </cell>
          <cell r="D271">
            <v>60.907485000000001</v>
          </cell>
          <cell r="E271">
            <v>19.100777999999998</v>
          </cell>
          <cell r="F271">
            <v>0.37666541999999997</v>
          </cell>
        </row>
        <row r="272">
          <cell r="A272" t="str">
            <v>21M1</v>
          </cell>
          <cell r="B272" t="str">
            <v>Actividades de apoyo administrativo</v>
          </cell>
          <cell r="C272">
            <v>254.94970000000001</v>
          </cell>
          <cell r="D272">
            <v>251.58474859999998</v>
          </cell>
          <cell r="E272">
            <v>179.78254395999997</v>
          </cell>
          <cell r="F272">
            <v>172.81774580000001</v>
          </cell>
        </row>
        <row r="273">
          <cell r="A273" t="str">
            <v>21O1</v>
          </cell>
          <cell r="B273" t="str">
            <v>Actividades de apoyo a la función pública y buen gobierno</v>
          </cell>
          <cell r="C273">
            <v>56.296166999999997</v>
          </cell>
          <cell r="D273">
            <v>57.048252679999983</v>
          </cell>
          <cell r="E273">
            <v>37.703555480000006</v>
          </cell>
          <cell r="F273">
            <v>36.220087030000009</v>
          </cell>
        </row>
        <row r="274">
          <cell r="A274" t="str">
            <v>21P1</v>
          </cell>
          <cell r="B274" t="str">
            <v>Planeación y conducción de la política de turismo</v>
          </cell>
          <cell r="C274">
            <v>252.720788</v>
          </cell>
          <cell r="D274">
            <v>252.06068066000026</v>
          </cell>
          <cell r="E274">
            <v>175.45943824999986</v>
          </cell>
          <cell r="F274">
            <v>146.75630842999999</v>
          </cell>
        </row>
        <row r="275">
          <cell r="A275" t="str">
            <v>21P2</v>
          </cell>
          <cell r="B275" t="str">
            <v>Impulso a la competitividad del sector turismo</v>
          </cell>
          <cell r="C275">
            <v>19.121516</v>
          </cell>
          <cell r="D275">
            <v>19.126468600000003</v>
          </cell>
          <cell r="E275">
            <v>13.042332699999998</v>
          </cell>
          <cell r="F275">
            <v>10.863236020000002</v>
          </cell>
        </row>
        <row r="276">
          <cell r="A276" t="str">
            <v>21S248</v>
          </cell>
          <cell r="B276" t="str">
            <v>Programa de Desarrollo Regional Turístico Sustentable y Pueblos Mágicos</v>
          </cell>
          <cell r="C276">
            <v>1571.7140669999999</v>
          </cell>
          <cell r="D276">
            <v>1071.5135670000002</v>
          </cell>
          <cell r="E276">
            <v>1053.3301904800001</v>
          </cell>
          <cell r="F276">
            <v>985.13016769000012</v>
          </cell>
        </row>
        <row r="277">
          <cell r="A277" t="str">
            <v>22M1</v>
          </cell>
          <cell r="B277" t="str">
            <v>Gestión Administrativa</v>
          </cell>
          <cell r="C277">
            <v>3016.1799329999999</v>
          </cell>
          <cell r="D277">
            <v>3016.2743150000001</v>
          </cell>
          <cell r="E277">
            <v>2424.2726849999999</v>
          </cell>
          <cell r="F277">
            <v>1983.0814501000011</v>
          </cell>
        </row>
        <row r="278">
          <cell r="A278" t="str">
            <v>22M2</v>
          </cell>
          <cell r="B278" t="str">
            <v>Organización del servicio profesional electoral</v>
          </cell>
          <cell r="C278">
            <v>120.629521</v>
          </cell>
          <cell r="D278">
            <v>120.629521</v>
          </cell>
          <cell r="E278">
            <v>88.147306</v>
          </cell>
          <cell r="F278">
            <v>57.163078379999988</v>
          </cell>
        </row>
        <row r="279">
          <cell r="A279" t="str">
            <v>22O1</v>
          </cell>
          <cell r="B279" t="str">
            <v>Apoyo a la función pública y al mejoramiento de la gestión</v>
          </cell>
          <cell r="C279">
            <v>138.33660699999999</v>
          </cell>
          <cell r="D279">
            <v>138.33660699999999</v>
          </cell>
          <cell r="E279">
            <v>95.284644999999998</v>
          </cell>
          <cell r="F279">
            <v>89.348030099999917</v>
          </cell>
        </row>
        <row r="280">
          <cell r="A280" t="str">
            <v>22P1</v>
          </cell>
          <cell r="B280" t="str">
            <v>Planeación, innovación, seguimiento y evaluación</v>
          </cell>
          <cell r="C280">
            <v>57.754584999999999</v>
          </cell>
          <cell r="D280">
            <v>57.754584999999999</v>
          </cell>
          <cell r="E280">
            <v>43.227744000000001</v>
          </cell>
          <cell r="F280">
            <v>24.774259860000004</v>
          </cell>
        </row>
        <row r="281">
          <cell r="A281" t="str">
            <v>22R10</v>
          </cell>
          <cell r="B281" t="str">
            <v>Vinculación con la sociedad</v>
          </cell>
          <cell r="C281">
            <v>182.37277599999999</v>
          </cell>
          <cell r="D281">
            <v>182.37277599999999</v>
          </cell>
          <cell r="E281">
            <v>134.59904299999999</v>
          </cell>
          <cell r="F281">
            <v>87.417957250000029</v>
          </cell>
        </row>
        <row r="282">
          <cell r="A282" t="str">
            <v>22R11</v>
          </cell>
          <cell r="B282" t="str">
            <v>Tecnologías de información y comunicaciones</v>
          </cell>
          <cell r="C282">
            <v>480.77273700000001</v>
          </cell>
          <cell r="D282">
            <v>480.77273700000001</v>
          </cell>
          <cell r="E282">
            <v>339.09115700000001</v>
          </cell>
          <cell r="F282">
            <v>247.33997020000027</v>
          </cell>
        </row>
        <row r="283">
          <cell r="A283" t="str">
            <v>22R2</v>
          </cell>
          <cell r="B283" t="str">
            <v>Organización electoral federal</v>
          </cell>
          <cell r="C283">
            <v>728.50560800000005</v>
          </cell>
          <cell r="D283">
            <v>728.50560800000005</v>
          </cell>
          <cell r="E283">
            <v>594.43692399999998</v>
          </cell>
          <cell r="F283">
            <v>687.31511368999975</v>
          </cell>
        </row>
        <row r="284">
          <cell r="A284" t="str">
            <v>22R3</v>
          </cell>
          <cell r="B284" t="str">
            <v>Capacitación y educación para el ejercicio democrático de la ciudadanía</v>
          </cell>
          <cell r="C284">
            <v>1308.859555</v>
          </cell>
          <cell r="D284">
            <v>1308.859555</v>
          </cell>
          <cell r="E284">
            <v>1117.3908982</v>
          </cell>
          <cell r="F284">
            <v>1187.9241702700003</v>
          </cell>
        </row>
        <row r="285">
          <cell r="A285" t="str">
            <v>22R5</v>
          </cell>
          <cell r="B285" t="str">
            <v>Actualización del padrón electoral y expedición de la credencial para votar</v>
          </cell>
          <cell r="C285">
            <v>3352.5938510000001</v>
          </cell>
          <cell r="D285">
            <v>3312.5938510000001</v>
          </cell>
          <cell r="E285">
            <v>2221.9355529999998</v>
          </cell>
          <cell r="F285">
            <v>2055.449275219999</v>
          </cell>
        </row>
        <row r="286">
          <cell r="A286" t="str">
            <v>22R8</v>
          </cell>
          <cell r="B286" t="str">
            <v>Dirección, soporte jurídico electoral y apoyo logístico</v>
          </cell>
          <cell r="C286">
            <v>1462.6442480000001</v>
          </cell>
          <cell r="D286">
            <v>1462.6442480000001</v>
          </cell>
          <cell r="E286">
            <v>986.15068299999996</v>
          </cell>
          <cell r="F286">
            <v>971.18210756000133</v>
          </cell>
        </row>
        <row r="287">
          <cell r="A287" t="str">
            <v>22R9</v>
          </cell>
          <cell r="B287" t="str">
            <v>Otorgamiento de prerrogativas a partidos políticos, fiscalización de sus recursos y administración de los tiempos del estado en radio y televisión</v>
          </cell>
          <cell r="C287">
            <v>4625.1850450000002</v>
          </cell>
          <cell r="D287">
            <v>4625.1850450000002</v>
          </cell>
          <cell r="E287">
            <v>3495.3935970000002</v>
          </cell>
          <cell r="F287">
            <v>3455.6882316099968</v>
          </cell>
        </row>
        <row r="288">
          <cell r="A288" t="str">
            <v>23N1</v>
          </cell>
          <cell r="B288" t="str">
            <v>Fondo de Desastres Naturales (FONDEN)</v>
          </cell>
          <cell r="C288">
            <v>8035.9872560000003</v>
          </cell>
          <cell r="D288">
            <v>8035.9872560000003</v>
          </cell>
          <cell r="E288">
            <v>8035.9872560000003</v>
          </cell>
          <cell r="F288">
            <v>8035.9872560000003</v>
          </cell>
        </row>
        <row r="289">
          <cell r="A289" t="str">
            <v>23N2</v>
          </cell>
          <cell r="B289" t="str">
            <v>Fondo de Prevención de Desastres Naturales (FOPREDEN)</v>
          </cell>
          <cell r="C289">
            <v>358.71801399999998</v>
          </cell>
          <cell r="D289">
            <v>358.71801399999998</v>
          </cell>
          <cell r="E289">
            <v>77.409196590000008</v>
          </cell>
          <cell r="F289">
            <v>77.409196590000008</v>
          </cell>
        </row>
        <row r="290">
          <cell r="A290" t="str">
            <v>23R1</v>
          </cell>
          <cell r="B290" t="str">
            <v>Situaciones laborales supervenientes</v>
          </cell>
          <cell r="C290">
            <v>9492.2183249999998</v>
          </cell>
          <cell r="D290">
            <v>614.85258164000004</v>
          </cell>
          <cell r="E290">
            <v>69.153568459999988</v>
          </cell>
          <cell r="F290">
            <v>0</v>
          </cell>
        </row>
        <row r="291">
          <cell r="A291" t="str">
            <v>23R10</v>
          </cell>
          <cell r="B291" t="str">
            <v>CONACYT</v>
          </cell>
          <cell r="C291">
            <v>3159.3</v>
          </cell>
          <cell r="D291">
            <v>0</v>
          </cell>
          <cell r="E291">
            <v>0</v>
          </cell>
          <cell r="F291">
            <v>0</v>
          </cell>
        </row>
        <row r="292">
          <cell r="A292" t="str">
            <v>23R11</v>
          </cell>
          <cell r="B292" t="str">
            <v>Fiscalización</v>
          </cell>
          <cell r="C292">
            <v>29.9</v>
          </cell>
          <cell r="D292">
            <v>6.5693989999999998</v>
          </cell>
          <cell r="E292">
            <v>0</v>
          </cell>
          <cell r="F292">
            <v>0</v>
          </cell>
        </row>
        <row r="293">
          <cell r="A293" t="str">
            <v>23R125</v>
          </cell>
          <cell r="B293" t="str">
            <v>Provisiones Salariales y Económicas</v>
          </cell>
          <cell r="C293">
            <v>8843.5760200000004</v>
          </cell>
          <cell r="D293">
            <v>2784.9436381799997</v>
          </cell>
          <cell r="E293">
            <v>1250.8868987799999</v>
          </cell>
          <cell r="F293">
            <v>0</v>
          </cell>
        </row>
        <row r="294">
          <cell r="A294" t="str">
            <v>23R13</v>
          </cell>
          <cell r="B294" t="str">
            <v>Medidas de Racionalidad y Austeridad Servicios Personales (Seguridad Social)</v>
          </cell>
          <cell r="C294">
            <v>0</v>
          </cell>
          <cell r="D294">
            <v>1.8804418300000001</v>
          </cell>
          <cell r="E294">
            <v>1.8804418300000001</v>
          </cell>
          <cell r="F294">
            <v>0</v>
          </cell>
        </row>
        <row r="295">
          <cell r="A295" t="str">
            <v>23R130</v>
          </cell>
          <cell r="B295" t="str">
            <v>Multas impuestas por la Condusef y cobradas a través del SAT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</row>
        <row r="296">
          <cell r="A296" t="str">
            <v>23R133</v>
          </cell>
          <cell r="B296" t="str">
            <v>Terminación de la Relación Laboral</v>
          </cell>
          <cell r="C296">
            <v>0</v>
          </cell>
          <cell r="D296">
            <v>42.51901685</v>
          </cell>
          <cell r="E296">
            <v>42.2526236</v>
          </cell>
          <cell r="F296">
            <v>0</v>
          </cell>
        </row>
        <row r="297">
          <cell r="A297" t="str">
            <v>23R134</v>
          </cell>
          <cell r="B297" t="str">
            <v>Reasignaciones Presupuestarias Ajuste del Gasto Público Gasto de Inversión.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</row>
        <row r="298">
          <cell r="A298" t="str">
            <v>23R135</v>
          </cell>
          <cell r="B298" t="str">
            <v>Reasignaciones Presupuestarias Ajuste del Gasto Público Subsidios.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</row>
        <row r="299">
          <cell r="A299" t="str">
            <v>23R136</v>
          </cell>
          <cell r="B299" t="str">
            <v>Reasignaciones Presupuestarias Ajuste del Gasto Público Gasto de Operación.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</row>
        <row r="300">
          <cell r="A300" t="str">
            <v>23R141</v>
          </cell>
          <cell r="B300" t="str">
            <v>Fideicomiso para la Infraestructura de los Estados</v>
          </cell>
          <cell r="C300">
            <v>0</v>
          </cell>
          <cell r="D300">
            <v>2745.375</v>
          </cell>
          <cell r="E300">
            <v>2745.375</v>
          </cell>
          <cell r="F300">
            <v>2745.375</v>
          </cell>
        </row>
        <row r="301">
          <cell r="A301" t="str">
            <v>23R19</v>
          </cell>
          <cell r="B301" t="str">
            <v>Concentración de Recursos por Conversión de Plazas</v>
          </cell>
          <cell r="C301">
            <v>0</v>
          </cell>
          <cell r="D301">
            <v>9.4662791099999986</v>
          </cell>
          <cell r="E301">
            <v>0.51597841999999994</v>
          </cell>
          <cell r="F301">
            <v>0</v>
          </cell>
        </row>
        <row r="302">
          <cell r="A302" t="str">
            <v>23R3</v>
          </cell>
          <cell r="B302" t="str">
            <v>Seguridad y Logística</v>
          </cell>
          <cell r="C302">
            <v>1169.7649699999999</v>
          </cell>
          <cell r="D302">
            <v>101.26497000000001</v>
          </cell>
          <cell r="E302">
            <v>71.982483999999999</v>
          </cell>
          <cell r="F302">
            <v>0</v>
          </cell>
        </row>
        <row r="303">
          <cell r="A303" t="str">
            <v>23R31</v>
          </cell>
          <cell r="B303" t="str">
            <v>Regularización contable y compensada (Ingresos Excedentes)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</row>
        <row r="304">
          <cell r="A304" t="str">
            <v>23R32</v>
          </cell>
          <cell r="B304" t="str">
            <v>Reasignaciones presupuestarias entre dependencias y entidades</v>
          </cell>
          <cell r="C304">
            <v>0</v>
          </cell>
          <cell r="D304">
            <v>343.04175612</v>
          </cell>
          <cell r="E304">
            <v>343.04175612</v>
          </cell>
          <cell r="F304">
            <v>0</v>
          </cell>
        </row>
        <row r="305">
          <cell r="A305" t="str">
            <v>23R34</v>
          </cell>
          <cell r="B305" t="str">
            <v>Restitución de Remanentes de Paquete Salarial</v>
          </cell>
          <cell r="C305">
            <v>0</v>
          </cell>
          <cell r="D305">
            <v>28.627556079999998</v>
          </cell>
          <cell r="E305">
            <v>28.627556079999998</v>
          </cell>
          <cell r="F305">
            <v>0</v>
          </cell>
        </row>
        <row r="306">
          <cell r="A306" t="str">
            <v>23R4</v>
          </cell>
          <cell r="B306" t="str">
            <v>Fondo de Ahorro Capitalizable (FONAC)</v>
          </cell>
          <cell r="C306">
            <v>0</v>
          </cell>
          <cell r="D306">
            <v>1811.4424394499997</v>
          </cell>
          <cell r="E306">
            <v>1811.4424394499997</v>
          </cell>
          <cell r="F306">
            <v>1811.4424394500004</v>
          </cell>
        </row>
        <row r="307">
          <cell r="A307" t="str">
            <v>23R66</v>
          </cell>
          <cell r="B307" t="str">
            <v>Programa de Separación Laboral </v>
          </cell>
          <cell r="C307">
            <v>2135.2477410000001</v>
          </cell>
          <cell r="D307">
            <v>1293.57596889</v>
          </cell>
          <cell r="E307">
            <v>1293.57596889</v>
          </cell>
          <cell r="F307">
            <v>0</v>
          </cell>
        </row>
        <row r="308">
          <cell r="A308" t="str">
            <v>23R67</v>
          </cell>
          <cell r="B308" t="str">
            <v>Medidas Supervenientes</v>
          </cell>
          <cell r="C308">
            <v>0</v>
          </cell>
          <cell r="D308">
            <v>60</v>
          </cell>
          <cell r="E308">
            <v>60</v>
          </cell>
          <cell r="F308">
            <v>60</v>
          </cell>
        </row>
        <row r="309">
          <cell r="A309" t="str">
            <v>23R7</v>
          </cell>
          <cell r="B309" t="str">
            <v>Comisiones y pago a CECOBAN</v>
          </cell>
          <cell r="C309">
            <v>85.290284</v>
          </cell>
          <cell r="D309">
            <v>85.290284</v>
          </cell>
          <cell r="E309">
            <v>42.645142</v>
          </cell>
          <cell r="F309">
            <v>0</v>
          </cell>
        </row>
        <row r="310">
          <cell r="A310" t="str">
            <v>23R72</v>
          </cell>
          <cell r="B310" t="str">
            <v>Medidas de Racionalidad y Austeridad Servicios Personales</v>
          </cell>
          <cell r="C310">
            <v>0</v>
          </cell>
          <cell r="D310">
            <v>31.89012262</v>
          </cell>
          <cell r="E310">
            <v>31.89012262</v>
          </cell>
          <cell r="F310">
            <v>0</v>
          </cell>
        </row>
        <row r="311">
          <cell r="A311" t="str">
            <v>23R73</v>
          </cell>
          <cell r="B311" t="str">
            <v>Medidas de Racionalidad y Austeridad Gastos de Operación</v>
          </cell>
          <cell r="C311">
            <v>0</v>
          </cell>
          <cell r="D311">
            <v>116.61848858999998</v>
          </cell>
          <cell r="E311">
            <v>112.49013058</v>
          </cell>
          <cell r="F311">
            <v>0</v>
          </cell>
        </row>
        <row r="312">
          <cell r="A312" t="str">
            <v>23R79</v>
          </cell>
          <cell r="B312" t="str">
            <v>CNH-CRE</v>
          </cell>
          <cell r="C312">
            <v>781.2</v>
          </cell>
          <cell r="D312">
            <v>781.2</v>
          </cell>
          <cell r="E312">
            <v>520.79999999999995</v>
          </cell>
          <cell r="F312">
            <v>0</v>
          </cell>
        </row>
        <row r="313">
          <cell r="A313" t="str">
            <v>23R80</v>
          </cell>
          <cell r="B313" t="str">
            <v>FEIEF</v>
          </cell>
          <cell r="C313">
            <v>3110.7</v>
          </cell>
          <cell r="D313">
            <v>1.1199999999999999E-3</v>
          </cell>
          <cell r="E313">
            <v>1.1199999999999999E-3</v>
          </cell>
          <cell r="F313">
            <v>0</v>
          </cell>
        </row>
        <row r="314">
          <cell r="A314" t="str">
            <v>23R81</v>
          </cell>
          <cell r="B314" t="str">
            <v>FEIP</v>
          </cell>
          <cell r="C314">
            <v>10693</v>
          </cell>
          <cell r="D314">
            <v>0</v>
          </cell>
          <cell r="E314">
            <v>0</v>
          </cell>
          <cell r="F314">
            <v>0</v>
          </cell>
        </row>
        <row r="315">
          <cell r="A315" t="str">
            <v>23U116</v>
          </cell>
          <cell r="B315" t="str">
            <v>Provisión para la Armonización Contable</v>
          </cell>
          <cell r="C315">
            <v>55.865160000000003</v>
          </cell>
          <cell r="D315">
            <v>55.865160000000003</v>
          </cell>
          <cell r="E315">
            <v>54.079233000000002</v>
          </cell>
          <cell r="F315">
            <v>53.844296999999997</v>
          </cell>
        </row>
        <row r="316">
          <cell r="A316" t="str">
            <v>23U128</v>
          </cell>
          <cell r="B316" t="str">
            <v>Proyectos de Desarrollo Regional</v>
          </cell>
          <cell r="C316">
            <v>19771.446636000001</v>
          </cell>
          <cell r="D316">
            <v>1866.2559618800001</v>
          </cell>
          <cell r="E316">
            <v>1710.6652306999999</v>
          </cell>
          <cell r="F316">
            <v>1710.6652306999999</v>
          </cell>
        </row>
        <row r="317">
          <cell r="A317" t="str">
            <v>23U129</v>
          </cell>
          <cell r="B317" t="str">
            <v>Subsidios a las Tarifas Eléctricas</v>
          </cell>
          <cell r="C317">
            <v>30000</v>
          </cell>
          <cell r="D317">
            <v>30000</v>
          </cell>
          <cell r="E317">
            <v>21000</v>
          </cell>
          <cell r="F317">
            <v>21000</v>
          </cell>
        </row>
        <row r="318">
          <cell r="A318" t="str">
            <v>23U130</v>
          </cell>
          <cell r="B318" t="str">
            <v>Fortalecimiento Financiero</v>
          </cell>
          <cell r="C318">
            <v>1481.0104779999999</v>
          </cell>
          <cell r="D318">
            <v>37127.492703619995</v>
          </cell>
          <cell r="E318">
            <v>36799.192703619992</v>
          </cell>
          <cell r="F318">
            <v>36066.463239910001</v>
          </cell>
        </row>
        <row r="319">
          <cell r="A319" t="str">
            <v>23U131</v>
          </cell>
          <cell r="B319" t="str">
            <v>Operación y Mantenimiento del Programa de Seguridad y Monitoreo en el Estado de México</v>
          </cell>
          <cell r="C319">
            <v>1500</v>
          </cell>
          <cell r="D319">
            <v>1500</v>
          </cell>
          <cell r="E319">
            <v>1500</v>
          </cell>
          <cell r="F319">
            <v>1500</v>
          </cell>
        </row>
        <row r="320">
          <cell r="A320" t="str">
            <v>23U132</v>
          </cell>
          <cell r="B320" t="str">
            <v>Fondo para el Fortalecimiento de la Infreastructura Estatal y Municipal</v>
          </cell>
          <cell r="C320">
            <v>9948.6559909999996</v>
          </cell>
          <cell r="D320">
            <v>9926.2742890999998</v>
          </cell>
          <cell r="E320">
            <v>7942.1051201399996</v>
          </cell>
          <cell r="F320">
            <v>7942.1051201399996</v>
          </cell>
        </row>
        <row r="321">
          <cell r="A321" t="str">
            <v>23U19</v>
          </cell>
          <cell r="B321" t="str">
            <v>Fondo Regional</v>
          </cell>
          <cell r="C321">
            <v>7192.666338</v>
          </cell>
          <cell r="D321">
            <v>402.11890319999998</v>
          </cell>
          <cell r="E321">
            <v>255.84588930999999</v>
          </cell>
          <cell r="F321">
            <v>255.84588930999999</v>
          </cell>
        </row>
        <row r="322">
          <cell r="A322" t="str">
            <v>23U22</v>
          </cell>
          <cell r="B322" t="str">
            <v>Programas Regionales</v>
          </cell>
          <cell r="C322">
            <v>1716.3242150000001</v>
          </cell>
          <cell r="D322">
            <v>2747.8844985400001</v>
          </cell>
          <cell r="E322">
            <v>2725.0978904600001</v>
          </cell>
          <cell r="F322">
            <v>2720.0978904600001</v>
          </cell>
        </row>
        <row r="323">
          <cell r="A323" t="str">
            <v>23U33</v>
          </cell>
          <cell r="B323" t="str">
            <v>Fondo de Apoyo a Migrantes</v>
          </cell>
          <cell r="C323">
            <v>300</v>
          </cell>
          <cell r="D323">
            <v>300</v>
          </cell>
          <cell r="E323">
            <v>45.207666079999996</v>
          </cell>
          <cell r="F323">
            <v>45.207666079999996</v>
          </cell>
        </row>
        <row r="324">
          <cell r="A324" t="str">
            <v>23U37</v>
          </cell>
          <cell r="B324" t="str">
            <v>Programa para la fiscalización del gasto federalizado</v>
          </cell>
          <cell r="C324">
            <v>335</v>
          </cell>
          <cell r="D324">
            <v>218.010887</v>
          </cell>
          <cell r="E324">
            <v>137.045456</v>
          </cell>
          <cell r="F324">
            <v>137.045456</v>
          </cell>
        </row>
        <row r="325">
          <cell r="A325" t="str">
            <v>23U52</v>
          </cell>
          <cell r="B325" t="str">
            <v>Proyectos para el Desarrollo Regional de la Zona Henequenera del Sureste (Yucatán)</v>
          </cell>
          <cell r="C325">
            <v>200</v>
          </cell>
          <cell r="D325">
            <v>200</v>
          </cell>
          <cell r="E325">
            <v>0</v>
          </cell>
          <cell r="F325">
            <v>0</v>
          </cell>
        </row>
        <row r="326">
          <cell r="A326" t="str">
            <v>23U57</v>
          </cell>
          <cell r="B326" t="str">
            <v>Fondo Metropolitano</v>
          </cell>
          <cell r="C326">
            <v>10400.284715</v>
          </cell>
          <cell r="D326">
            <v>10070.08457264</v>
          </cell>
          <cell r="E326">
            <v>1233.12556791</v>
          </cell>
          <cell r="F326">
            <v>1233.12556791</v>
          </cell>
        </row>
        <row r="327">
          <cell r="A327" t="str">
            <v>23U75</v>
          </cell>
          <cell r="B327" t="str">
            <v>Fondo para la Accesibilidad en el Transporte Público para las Personas con Discapacidad</v>
          </cell>
          <cell r="C327">
            <v>600</v>
          </cell>
          <cell r="D327">
            <v>599.70000000000005</v>
          </cell>
          <cell r="E327">
            <v>32.46696618</v>
          </cell>
          <cell r="F327">
            <v>32.46696618</v>
          </cell>
        </row>
        <row r="328">
          <cell r="A328" t="str">
            <v>23U82</v>
          </cell>
          <cell r="B328" t="str">
            <v>DIF-CDMX</v>
          </cell>
          <cell r="C328">
            <v>0</v>
          </cell>
          <cell r="D328">
            <v>505</v>
          </cell>
          <cell r="E328">
            <v>505</v>
          </cell>
          <cell r="F328">
            <v>505</v>
          </cell>
        </row>
        <row r="329">
          <cell r="A329" t="str">
            <v>23U84</v>
          </cell>
          <cell r="B329" t="str">
            <v>Programa para el Rescate del Acapulco Tradicional</v>
          </cell>
          <cell r="C329">
            <v>100</v>
          </cell>
          <cell r="D329">
            <v>100</v>
          </cell>
          <cell r="E329">
            <v>0</v>
          </cell>
          <cell r="F329">
            <v>0</v>
          </cell>
        </row>
        <row r="330">
          <cell r="A330" t="str">
            <v>23U85</v>
          </cell>
          <cell r="B330" t="str">
            <v>Fondo para Fronteras</v>
          </cell>
          <cell r="C330">
            <v>1600</v>
          </cell>
          <cell r="D330">
            <v>600</v>
          </cell>
          <cell r="E330">
            <v>0</v>
          </cell>
          <cell r="F330">
            <v>0</v>
          </cell>
        </row>
        <row r="331">
          <cell r="A331" t="str">
            <v>23U87</v>
          </cell>
          <cell r="B331" t="str">
            <v>Fondo de Capitalidad</v>
          </cell>
          <cell r="C331">
            <v>4000</v>
          </cell>
          <cell r="D331">
            <v>3996</v>
          </cell>
          <cell r="E331">
            <v>3996</v>
          </cell>
          <cell r="F331">
            <v>3996</v>
          </cell>
        </row>
        <row r="332">
          <cell r="A332" t="str">
            <v>23U90</v>
          </cell>
          <cell r="B332" t="str">
            <v>Fondo Sur-Sureste</v>
          </cell>
          <cell r="C332">
            <v>500</v>
          </cell>
          <cell r="D332">
            <v>499.75</v>
          </cell>
          <cell r="E332">
            <v>0</v>
          </cell>
          <cell r="F332">
            <v>0</v>
          </cell>
        </row>
        <row r="333">
          <cell r="A333" t="str">
            <v>23U93</v>
          </cell>
          <cell r="B333" t="str">
            <v>Fondo para entidades federativas y municipios productores de hidrocarburos</v>
          </cell>
          <cell r="C333">
            <v>4067.1</v>
          </cell>
          <cell r="D333">
            <v>4067.1</v>
          </cell>
          <cell r="E333">
            <v>2530.0204560000002</v>
          </cell>
          <cell r="F333">
            <v>2530.0204560000002</v>
          </cell>
        </row>
        <row r="334">
          <cell r="A334" t="str">
            <v>23Y3</v>
          </cell>
          <cell r="B334" t="str">
            <v>Fideicomiso Fondo de Estabilización de los Ingresos Presupuestarios</v>
          </cell>
          <cell r="C334">
            <v>0</v>
          </cell>
          <cell r="D334">
            <v>80693.027400000006</v>
          </cell>
          <cell r="E334">
            <v>80693.027400000006</v>
          </cell>
          <cell r="F334">
            <v>80693.027400000006</v>
          </cell>
        </row>
        <row r="335">
          <cell r="A335" t="str">
            <v>23Y4</v>
          </cell>
          <cell r="B335" t="str">
            <v>Fideicomiso Fondo de Estabilización de los Ingresos de las Entidades Federativas</v>
          </cell>
          <cell r="C335">
            <v>0</v>
          </cell>
          <cell r="D335">
            <v>3110.6988799999999</v>
          </cell>
          <cell r="E335">
            <v>3110.6988799999999</v>
          </cell>
          <cell r="F335">
            <v>3110.6988799999999</v>
          </cell>
        </row>
        <row r="336">
          <cell r="A336" t="str">
            <v>24D1</v>
          </cell>
          <cell r="B336" t="str">
            <v>Valores gubernamentales</v>
          </cell>
          <cell r="C336">
            <v>284358.81673600001</v>
          </cell>
          <cell r="D336">
            <v>281723.936736</v>
          </cell>
          <cell r="E336">
            <v>148444.463193</v>
          </cell>
          <cell r="F336">
            <v>128536.21050861997</v>
          </cell>
        </row>
        <row r="337">
          <cell r="A337" t="str">
            <v>24D2</v>
          </cell>
          <cell r="B337" t="str">
            <v>Fondo de ahorro SAR</v>
          </cell>
          <cell r="C337">
            <v>2697.829033</v>
          </cell>
          <cell r="D337">
            <v>2697.829033</v>
          </cell>
          <cell r="E337">
            <v>1976.892345</v>
          </cell>
          <cell r="F337">
            <v>1488.99355302</v>
          </cell>
        </row>
        <row r="338">
          <cell r="A338" t="str">
            <v>24D3</v>
          </cell>
          <cell r="B338" t="str">
            <v>Pensión ISSSTE</v>
          </cell>
          <cell r="C338">
            <v>56.079734000000002</v>
          </cell>
          <cell r="D338">
            <v>60.079733999999995</v>
          </cell>
          <cell r="E338">
            <v>52.207473999999991</v>
          </cell>
          <cell r="F338">
            <v>45.450059559999993</v>
          </cell>
        </row>
        <row r="339">
          <cell r="A339" t="str">
            <v>24D4</v>
          </cell>
          <cell r="B339" t="str">
            <v>Otros financiamientos</v>
          </cell>
          <cell r="C339">
            <v>3053.0744970000001</v>
          </cell>
          <cell r="D339">
            <v>3053.0744970000001</v>
          </cell>
          <cell r="E339">
            <v>1991.661478</v>
          </cell>
          <cell r="F339">
            <v>1844.7982850300002</v>
          </cell>
        </row>
        <row r="340">
          <cell r="A340" t="str">
            <v>24D5</v>
          </cell>
          <cell r="B340" t="str">
            <v>Bonos</v>
          </cell>
          <cell r="C340">
            <v>48185.449866000003</v>
          </cell>
          <cell r="D340">
            <v>50805.449866000003</v>
          </cell>
          <cell r="E340">
            <v>44785.641786</v>
          </cell>
          <cell r="F340">
            <v>42346.471202679997</v>
          </cell>
        </row>
        <row r="341">
          <cell r="A341" t="str">
            <v>24D6</v>
          </cell>
          <cell r="B341" t="str">
            <v>Banca comercial</v>
          </cell>
          <cell r="C341">
            <v>4.5600000000000003E-4</v>
          </cell>
          <cell r="D341">
            <v>4.5600000000000003E-4</v>
          </cell>
          <cell r="E341">
            <v>0</v>
          </cell>
          <cell r="F341">
            <v>0</v>
          </cell>
        </row>
        <row r="342">
          <cell r="A342" t="str">
            <v>24D7</v>
          </cell>
          <cell r="B342" t="str">
            <v>Coberturas</v>
          </cell>
          <cell r="C342">
            <v>91.86</v>
          </cell>
          <cell r="D342">
            <v>84.24</v>
          </cell>
          <cell r="E342">
            <v>61.47</v>
          </cell>
          <cell r="F342">
            <v>0</v>
          </cell>
        </row>
        <row r="343">
          <cell r="A343" t="str">
            <v>24D8</v>
          </cell>
          <cell r="B343" t="str">
            <v>Bilaterales</v>
          </cell>
          <cell r="C343">
            <v>1244.451763</v>
          </cell>
          <cell r="D343">
            <v>1260.3517629999999</v>
          </cell>
          <cell r="E343">
            <v>927.70493199999999</v>
          </cell>
          <cell r="F343">
            <v>346.97221851000006</v>
          </cell>
        </row>
        <row r="344">
          <cell r="A344" t="str">
            <v>24D9</v>
          </cell>
          <cell r="B344" t="str">
            <v>Organismos financieros internacionales</v>
          </cell>
          <cell r="C344">
            <v>17674.698121000001</v>
          </cell>
          <cell r="D344">
            <v>17677.298121</v>
          </cell>
          <cell r="E344">
            <v>11818.757373</v>
          </cell>
          <cell r="F344">
            <v>10285.929865079999</v>
          </cell>
        </row>
        <row r="345">
          <cell r="A345" t="str">
            <v>25E221</v>
          </cell>
          <cell r="B345" t="str">
            <v>Escuelas de Tiempo Completo</v>
          </cell>
          <cell r="C345">
            <v>0</v>
          </cell>
          <cell r="D345">
            <v>424.56234495999996</v>
          </cell>
          <cell r="E345">
            <v>197.06724693999999</v>
          </cell>
          <cell r="F345">
            <v>0</v>
          </cell>
        </row>
        <row r="346">
          <cell r="A346" t="str">
            <v>25E244</v>
          </cell>
          <cell r="B346" t="str">
            <v>Programa para la Inclusión y la Equidad Educativa</v>
          </cell>
          <cell r="C346">
            <v>0</v>
          </cell>
          <cell r="D346">
            <v>2.9694246300000002</v>
          </cell>
          <cell r="E346">
            <v>2.9694246300000002</v>
          </cell>
          <cell r="F346">
            <v>0</v>
          </cell>
        </row>
        <row r="347">
          <cell r="A347" t="str">
            <v>25E267</v>
          </cell>
          <cell r="B347" t="str">
            <v>Fortalecimiento de la Calidad Educativa</v>
          </cell>
          <cell r="C347">
            <v>0</v>
          </cell>
          <cell r="D347">
            <v>31.790369999999999</v>
          </cell>
          <cell r="E347">
            <v>28.72021067</v>
          </cell>
          <cell r="F347">
            <v>0</v>
          </cell>
        </row>
        <row r="348">
          <cell r="A348" t="str">
            <v>25E270</v>
          </cell>
          <cell r="B348" t="str">
            <v>Programa Nacional de Inglés.</v>
          </cell>
          <cell r="C348">
            <v>0</v>
          </cell>
          <cell r="D348">
            <v>33.375768000000001</v>
          </cell>
          <cell r="E348">
            <v>33.375768000000001</v>
          </cell>
          <cell r="F348">
            <v>0</v>
          </cell>
        </row>
        <row r="349">
          <cell r="A349" t="str">
            <v>25E271</v>
          </cell>
          <cell r="B349" t="str">
            <v>Programa Nacional de Convivencia Escolar</v>
          </cell>
          <cell r="C349">
            <v>0</v>
          </cell>
          <cell r="D349">
            <v>1.8113173200000001</v>
          </cell>
          <cell r="E349">
            <v>1.8113173200000001</v>
          </cell>
          <cell r="F349">
            <v>0</v>
          </cell>
        </row>
        <row r="350">
          <cell r="A350" t="str">
            <v>25E3</v>
          </cell>
          <cell r="B350" t="str">
            <v>Servicios de educación básica en el D.F.</v>
          </cell>
          <cell r="C350">
            <v>34284.285256000003</v>
          </cell>
          <cell r="D350">
            <v>34756.23981495</v>
          </cell>
          <cell r="E350">
            <v>26814.34200873</v>
          </cell>
          <cell r="F350">
            <v>23390.692309869995</v>
          </cell>
        </row>
        <row r="351">
          <cell r="A351" t="str">
            <v>25E4</v>
          </cell>
          <cell r="B351" t="str">
            <v>Servicios de educación normal en el D.F.</v>
          </cell>
          <cell r="C351">
            <v>733.68767500000001</v>
          </cell>
          <cell r="D351">
            <v>1384.0093193</v>
          </cell>
          <cell r="E351">
            <v>1008.4437953</v>
          </cell>
          <cell r="F351">
            <v>789.99429601999998</v>
          </cell>
        </row>
        <row r="352">
          <cell r="A352" t="str">
            <v>25I2</v>
          </cell>
          <cell r="B352" t="str">
            <v>Previsiones salariales y económicas del Fondo de Aportaciones para la Nómina Educativa y Gasto Operativo (FONE)</v>
          </cell>
          <cell r="C352">
            <v>11586.136692</v>
          </cell>
          <cell r="D352">
            <v>1990.7202787900001</v>
          </cell>
          <cell r="E352">
            <v>407.52875174000002</v>
          </cell>
          <cell r="F352">
            <v>0</v>
          </cell>
        </row>
        <row r="353">
          <cell r="A353" t="str">
            <v>25I3</v>
          </cell>
          <cell r="B353" t="str">
            <v>Previsiones salariales y económicas del Fondo de Aportaciones para la Educación Tecnológica y de Adultos</v>
          </cell>
          <cell r="C353">
            <v>108.17797299999999</v>
          </cell>
          <cell r="D353">
            <v>86.754997830000008</v>
          </cell>
          <cell r="E353">
            <v>27.756060730000005</v>
          </cell>
          <cell r="F353">
            <v>0</v>
          </cell>
        </row>
        <row r="354">
          <cell r="A354" t="str">
            <v>25M1</v>
          </cell>
          <cell r="B354" t="str">
            <v>Actividades de apoyo administrativo</v>
          </cell>
          <cell r="C354">
            <v>3291.1996960000001</v>
          </cell>
          <cell r="D354">
            <v>2680.1465570000005</v>
          </cell>
          <cell r="E354">
            <v>1017.7015039400001</v>
          </cell>
          <cell r="F354">
            <v>245.08845341999998</v>
          </cell>
        </row>
        <row r="355">
          <cell r="A355" t="str">
            <v>25O1</v>
          </cell>
          <cell r="B355" t="str">
            <v>Actividades de apoyo a la función pública y buen gobierno</v>
          </cell>
          <cell r="C355">
            <v>36.617604999999998</v>
          </cell>
          <cell r="D355">
            <v>36.617604999999998</v>
          </cell>
          <cell r="E355">
            <v>28.141742000000001</v>
          </cell>
          <cell r="F355">
            <v>21.989075789999994</v>
          </cell>
        </row>
        <row r="356">
          <cell r="A356" t="str">
            <v>25S243</v>
          </cell>
          <cell r="B356" t="str">
            <v>Programa Nacional de Becas</v>
          </cell>
          <cell r="C356">
            <v>0</v>
          </cell>
          <cell r="D356">
            <v>35.548191800000005</v>
          </cell>
          <cell r="E356">
            <v>35.548191800000005</v>
          </cell>
          <cell r="F356">
            <v>32.460785999999999</v>
          </cell>
        </row>
        <row r="357">
          <cell r="A357" t="str">
            <v>25U1</v>
          </cell>
          <cell r="B357" t="str">
            <v>Becas para la población atendida por el sector educativo</v>
          </cell>
          <cell r="C357">
            <v>133.70787300000001</v>
          </cell>
          <cell r="D357">
            <v>133.70787300000001</v>
          </cell>
          <cell r="E357">
            <v>88.261752999999999</v>
          </cell>
          <cell r="F357">
            <v>88.261752999999999</v>
          </cell>
        </row>
        <row r="358">
          <cell r="A358" t="str">
            <v>27K24</v>
          </cell>
          <cell r="B358" t="str">
            <v>Otros proyectos de infraestructura gubernamental</v>
          </cell>
          <cell r="C358">
            <v>25.271318999999998</v>
          </cell>
          <cell r="D358">
            <v>50.507224999999998</v>
          </cell>
          <cell r="E358">
            <v>47.869725000000003</v>
          </cell>
          <cell r="F358">
            <v>36.297126060000004</v>
          </cell>
        </row>
        <row r="359">
          <cell r="A359" t="str">
            <v>27K27</v>
          </cell>
          <cell r="B359" t="str">
            <v>Mantenimiento de infraestructura</v>
          </cell>
          <cell r="C359">
            <v>0</v>
          </cell>
          <cell r="D359">
            <v>232.06409400000001</v>
          </cell>
          <cell r="E359">
            <v>151.21409399999999</v>
          </cell>
          <cell r="F359">
            <v>125.47969550000001</v>
          </cell>
        </row>
        <row r="360">
          <cell r="A360" t="str">
            <v>27K28</v>
          </cell>
          <cell r="B360" t="str">
            <v>Estudios de preinversión</v>
          </cell>
          <cell r="C360">
            <v>0</v>
          </cell>
          <cell r="D360">
            <v>20</v>
          </cell>
          <cell r="E360">
            <v>10.4</v>
          </cell>
          <cell r="F360">
            <v>0.48042868</v>
          </cell>
        </row>
        <row r="361">
          <cell r="A361" t="str">
            <v>27M1</v>
          </cell>
          <cell r="B361" t="str">
            <v>Actividades de apoyo administrativo</v>
          </cell>
          <cell r="C361">
            <v>105.70739</v>
          </cell>
          <cell r="D361">
            <v>144.93442611</v>
          </cell>
          <cell r="E361">
            <v>95.256076800000031</v>
          </cell>
          <cell r="F361">
            <v>88.694636980000055</v>
          </cell>
        </row>
        <row r="362">
          <cell r="A362" t="str">
            <v>27O1</v>
          </cell>
          <cell r="B362" t="str">
            <v>Actividades de apoyo a la función pública y buen gobierno</v>
          </cell>
          <cell r="C362">
            <v>51.777476</v>
          </cell>
          <cell r="D362">
            <v>52.830184639999992</v>
          </cell>
          <cell r="E362">
            <v>38.535812419999999</v>
          </cell>
          <cell r="F362">
            <v>35.945451650000003</v>
          </cell>
        </row>
        <row r="363">
          <cell r="A363" t="str">
            <v>27O2</v>
          </cell>
          <cell r="B363" t="str">
            <v>Fiscalización a la gestión pública</v>
          </cell>
          <cell r="C363">
            <v>305.54302200000001</v>
          </cell>
          <cell r="D363">
            <v>448.93535158999998</v>
          </cell>
          <cell r="E363">
            <v>304.27487237999992</v>
          </cell>
          <cell r="F363">
            <v>375.02397467000026</v>
          </cell>
        </row>
        <row r="364">
          <cell r="A364" t="str">
            <v>27O3</v>
          </cell>
          <cell r="B364" t="str">
            <v>Integración de las estructuras profesionales del gobierno</v>
          </cell>
          <cell r="C364">
            <v>106.85062000000001</v>
          </cell>
          <cell r="D364">
            <v>108.97051387</v>
          </cell>
          <cell r="E364">
            <v>74.936689310000006</v>
          </cell>
          <cell r="F364">
            <v>71.016774549999994</v>
          </cell>
        </row>
        <row r="365">
          <cell r="A365" t="str">
            <v>27O5</v>
          </cell>
          <cell r="B365" t="str">
            <v>Regulación de los procesos, trámites y servicios de la Administración Pública Federal</v>
          </cell>
          <cell r="C365">
            <v>268.111785</v>
          </cell>
          <cell r="D365">
            <v>249.97009834999994</v>
          </cell>
          <cell r="E365">
            <v>160.57325633999994</v>
          </cell>
          <cell r="F365">
            <v>142.35822772999998</v>
          </cell>
        </row>
        <row r="366">
          <cell r="A366" t="str">
            <v>27O6</v>
          </cell>
          <cell r="B366" t="str">
            <v>Inhibición y sanción de las prácticas de corrupción</v>
          </cell>
          <cell r="C366">
            <v>227.920883</v>
          </cell>
          <cell r="D366">
            <v>236.89153962999993</v>
          </cell>
          <cell r="E366">
            <v>171.10634721000002</v>
          </cell>
          <cell r="F366">
            <v>146.98293923000006</v>
          </cell>
        </row>
        <row r="367">
          <cell r="A367" t="str">
            <v>27O7</v>
          </cell>
          <cell r="B367" t="str">
            <v>Optimización de los inmuebles federales y valuación de los bienes nacionales</v>
          </cell>
          <cell r="C367">
            <v>114.307446</v>
          </cell>
          <cell r="D367">
            <v>519.58378739999989</v>
          </cell>
          <cell r="E367">
            <v>355.74940700999997</v>
          </cell>
          <cell r="F367">
            <v>324.89275286999998</v>
          </cell>
        </row>
        <row r="368">
          <cell r="A368" t="str">
            <v>27O8</v>
          </cell>
          <cell r="B368" t="str">
            <v>Promoción de la cultura de la legalidad y el aprecio por la rendición de cuentas</v>
          </cell>
          <cell r="C368">
            <v>91.494859000000005</v>
          </cell>
          <cell r="D368">
            <v>114.96599206000002</v>
          </cell>
          <cell r="E368">
            <v>92.736935000000003</v>
          </cell>
          <cell r="F368">
            <v>70.90347706</v>
          </cell>
        </row>
        <row r="369">
          <cell r="A369" t="str">
            <v>28C1</v>
          </cell>
          <cell r="B369" t="str">
            <v>Fondo General de Participaciones</v>
          </cell>
          <cell r="C369">
            <v>489849.57187300001</v>
          </cell>
          <cell r="D369">
            <v>488670.91651700001</v>
          </cell>
          <cell r="E369">
            <v>392657.14447599999</v>
          </cell>
          <cell r="F369">
            <v>390009.19417500001</v>
          </cell>
        </row>
        <row r="370">
          <cell r="A370" t="str">
            <v>28C2</v>
          </cell>
          <cell r="B370" t="str">
            <v>Fondo de Fomento Municipal</v>
          </cell>
          <cell r="C370">
            <v>24282.277728000001</v>
          </cell>
          <cell r="D370">
            <v>24282.277728000001</v>
          </cell>
          <cell r="E370">
            <v>19674.355234999999</v>
          </cell>
          <cell r="F370">
            <v>19462.396325999998</v>
          </cell>
        </row>
        <row r="371">
          <cell r="A371" t="str">
            <v>28C3</v>
          </cell>
          <cell r="B371" t="str">
            <v>Otros conceptos participables e incentivos económicos</v>
          </cell>
          <cell r="C371">
            <v>162332.558758</v>
          </cell>
          <cell r="D371">
            <v>162332.558758</v>
          </cell>
          <cell r="E371">
            <v>121886.358307</v>
          </cell>
          <cell r="F371">
            <v>117349.62195</v>
          </cell>
        </row>
        <row r="372">
          <cell r="A372" t="str">
            <v>28C4</v>
          </cell>
          <cell r="B372" t="str">
            <v>Fondo de Compensación del Impuesto sobre Automóviles Nuevos</v>
          </cell>
          <cell r="C372">
            <v>2282.8960200000001</v>
          </cell>
          <cell r="D372">
            <v>2282.8960200000001</v>
          </cell>
          <cell r="E372">
            <v>1712.1720150000001</v>
          </cell>
          <cell r="F372">
            <v>1712.1720150000001</v>
          </cell>
        </row>
        <row r="373">
          <cell r="A373" t="str">
            <v>2M1</v>
          </cell>
          <cell r="B373" t="str">
            <v>Actividades de apoyo administrativo</v>
          </cell>
          <cell r="C373">
            <v>67.875923999999998</v>
          </cell>
          <cell r="D373">
            <v>72.677215539999992</v>
          </cell>
          <cell r="E373">
            <v>55.47577754000001</v>
          </cell>
          <cell r="F373">
            <v>51.722430250000009</v>
          </cell>
        </row>
        <row r="374">
          <cell r="A374" t="str">
            <v>2O1</v>
          </cell>
          <cell r="B374" t="str">
            <v>Actividades de apoyo a la función pública y buen gobierno</v>
          </cell>
          <cell r="C374">
            <v>13.929169</v>
          </cell>
          <cell r="D374">
            <v>15.262586070000003</v>
          </cell>
          <cell r="E374">
            <v>12.19744807</v>
          </cell>
          <cell r="F374">
            <v>11.901751220000001</v>
          </cell>
        </row>
        <row r="375">
          <cell r="A375" t="str">
            <v>2P1</v>
          </cell>
          <cell r="B375" t="str">
            <v>Coordinación y apoyo de las acciones a cargo del Consejo de Seguridad Nacional</v>
          </cell>
          <cell r="C375">
            <v>18.984411999999999</v>
          </cell>
          <cell r="D375">
            <v>15.057932529999997</v>
          </cell>
          <cell r="E375">
            <v>11.777684839999999</v>
          </cell>
          <cell r="F375">
            <v>11.31122787</v>
          </cell>
        </row>
        <row r="376">
          <cell r="A376" t="str">
            <v>2P2</v>
          </cell>
          <cell r="B376" t="str">
            <v>Asesoría, coordinación, difusión y apoyo técnico de las actividades del Presidente de la República</v>
          </cell>
          <cell r="C376">
            <v>913.27450599999997</v>
          </cell>
          <cell r="D376">
            <v>1218.8056870499986</v>
          </cell>
          <cell r="E376">
            <v>1066.2826318399993</v>
          </cell>
          <cell r="F376">
            <v>1016.3499209399993</v>
          </cell>
        </row>
        <row r="377">
          <cell r="A377" t="str">
            <v>2P3</v>
          </cell>
          <cell r="B377" t="str">
            <v>Atención y seguimiento a las solicitudes y demandas de la ciudadanía.</v>
          </cell>
          <cell r="C377">
            <v>49.707939000000003</v>
          </cell>
          <cell r="D377">
            <v>56.80440577000001</v>
          </cell>
          <cell r="E377">
            <v>43.64774177000001</v>
          </cell>
          <cell r="F377">
            <v>41.373462260000004</v>
          </cell>
        </row>
        <row r="378">
          <cell r="A378" t="str">
            <v>2P4</v>
          </cell>
          <cell r="B378" t="str">
            <v>Apoyo a las actividades de seguridad y logística para garantizar la integridad del Ejecutivo Federal</v>
          </cell>
          <cell r="C378">
            <v>858.88091399999996</v>
          </cell>
          <cell r="D378">
            <v>1623.1689635899997</v>
          </cell>
          <cell r="E378">
            <v>1504.1999464699998</v>
          </cell>
          <cell r="F378">
            <v>1475.0151297699995</v>
          </cell>
        </row>
        <row r="379">
          <cell r="A379" t="str">
            <v>30H1</v>
          </cell>
          <cell r="B379" t="str">
            <v>Adeudos de Ejercicios Fiscales Anteriores (ADEFAS)</v>
          </cell>
          <cell r="C379">
            <v>16048.6</v>
          </cell>
          <cell r="D379">
            <v>16048.6</v>
          </cell>
          <cell r="E379">
            <v>16048.6</v>
          </cell>
          <cell r="F379">
            <v>0</v>
          </cell>
        </row>
        <row r="380">
          <cell r="A380" t="str">
            <v>31E1</v>
          </cell>
          <cell r="B380" t="str">
            <v>Resolución de asuntos relativos a conflictos y controversias por la posesión y usufructo de la tierra</v>
          </cell>
          <cell r="C380">
            <v>553.97297500000002</v>
          </cell>
          <cell r="D380">
            <v>586.1869068100001</v>
          </cell>
          <cell r="E380">
            <v>445.75912165000005</v>
          </cell>
          <cell r="F380">
            <v>404.75819387999985</v>
          </cell>
        </row>
        <row r="381">
          <cell r="A381" t="str">
            <v>31E2</v>
          </cell>
          <cell r="B381" t="str">
            <v>Resolución de juicios agrarios dotatorios de tierras y los recursos de revisión</v>
          </cell>
          <cell r="C381">
            <v>245.42337800000001</v>
          </cell>
          <cell r="D381">
            <v>244.54117135999994</v>
          </cell>
          <cell r="E381">
            <v>175.84704370000006</v>
          </cell>
          <cell r="F381">
            <v>151.18176432000004</v>
          </cell>
        </row>
        <row r="382">
          <cell r="A382" t="str">
            <v>31M1</v>
          </cell>
          <cell r="B382" t="str">
            <v>Actividades de apoyo administrativo</v>
          </cell>
          <cell r="C382">
            <v>80.014403000000001</v>
          </cell>
          <cell r="D382">
            <v>84.66401094000004</v>
          </cell>
          <cell r="E382">
            <v>64.227957680000017</v>
          </cell>
          <cell r="F382">
            <v>59.811700619999925</v>
          </cell>
        </row>
        <row r="383">
          <cell r="A383" t="str">
            <v>31O1</v>
          </cell>
          <cell r="B383" t="str">
            <v>Actividades de apoyo a la función pública y buen gobierno</v>
          </cell>
          <cell r="C383">
            <v>1.654307</v>
          </cell>
          <cell r="D383">
            <v>1.6159200899999999</v>
          </cell>
          <cell r="E383">
            <v>1.1445193500000002</v>
          </cell>
          <cell r="F383">
            <v>1.0032724100000003</v>
          </cell>
        </row>
        <row r="384">
          <cell r="A384" t="str">
            <v>32E1</v>
          </cell>
          <cell r="B384" t="str">
            <v>Impartición de Justicia Fiscal y Administrativa</v>
          </cell>
          <cell r="C384">
            <v>2319.6271200000001</v>
          </cell>
          <cell r="D384">
            <v>2319.6271200000001</v>
          </cell>
          <cell r="E384">
            <v>1653.932429</v>
          </cell>
          <cell r="F384">
            <v>1547.677747629999</v>
          </cell>
        </row>
        <row r="385">
          <cell r="A385" t="str">
            <v>32K25</v>
          </cell>
          <cell r="B385" t="str">
            <v>Proyectos de inmuebles (oficinas administrativas)</v>
          </cell>
          <cell r="C385">
            <v>42.541387</v>
          </cell>
          <cell r="D385">
            <v>42.541387</v>
          </cell>
          <cell r="E385">
            <v>31.906044000000001</v>
          </cell>
          <cell r="F385">
            <v>14.405895620000001</v>
          </cell>
        </row>
        <row r="386">
          <cell r="A386" t="str">
            <v>32M1</v>
          </cell>
          <cell r="B386" t="str">
            <v>Actividades de apoyo administrativo</v>
          </cell>
          <cell r="C386">
            <v>85.314605</v>
          </cell>
          <cell r="D386">
            <v>85.314605</v>
          </cell>
          <cell r="E386">
            <v>57.593977000000002</v>
          </cell>
          <cell r="F386">
            <v>52.021549719999989</v>
          </cell>
        </row>
        <row r="387">
          <cell r="A387" t="str">
            <v>33I10</v>
          </cell>
          <cell r="B387" t="str">
            <v>FAETA Educación de Adultos</v>
          </cell>
          <cell r="C387">
            <v>2319.6947770000002</v>
          </cell>
          <cell r="D387">
            <v>1957.7951869999999</v>
          </cell>
          <cell r="E387">
            <v>1456.902319</v>
          </cell>
          <cell r="F387">
            <v>1456.902319</v>
          </cell>
        </row>
        <row r="388">
          <cell r="A388" t="str">
            <v>33I11</v>
          </cell>
          <cell r="B388" t="str">
            <v>FASP</v>
          </cell>
          <cell r="C388">
            <v>7000</v>
          </cell>
          <cell r="D388">
            <v>7000</v>
          </cell>
          <cell r="E388">
            <v>6300</v>
          </cell>
          <cell r="F388">
            <v>6300</v>
          </cell>
        </row>
        <row r="389">
          <cell r="A389" t="str">
            <v>33I12</v>
          </cell>
          <cell r="B389" t="str">
            <v>FAFEF</v>
          </cell>
          <cell r="C389">
            <v>33995.189200000001</v>
          </cell>
          <cell r="D389">
            <v>33995.189200000001</v>
          </cell>
          <cell r="E389">
            <v>25496.391915</v>
          </cell>
          <cell r="F389">
            <v>25496.391915</v>
          </cell>
        </row>
        <row r="390">
          <cell r="A390" t="str">
            <v>33I13</v>
          </cell>
          <cell r="B390" t="str">
            <v>FONE Servicios Personales</v>
          </cell>
          <cell r="C390">
            <v>310938.92085599998</v>
          </cell>
          <cell r="D390">
            <v>320505.70971313014</v>
          </cell>
          <cell r="E390">
            <v>226841.8328000301</v>
          </cell>
          <cell r="F390">
            <v>213221.96840224008</v>
          </cell>
        </row>
        <row r="391">
          <cell r="A391" t="str">
            <v>33I14</v>
          </cell>
          <cell r="B391" t="str">
            <v>FONE Otros de Gasto Corriente</v>
          </cell>
          <cell r="C391">
            <v>10749.607402</v>
          </cell>
          <cell r="D391">
            <v>10749.607402</v>
          </cell>
          <cell r="E391">
            <v>7594.3111019999997</v>
          </cell>
          <cell r="F391">
            <v>7594.3111019999997</v>
          </cell>
        </row>
        <row r="392">
          <cell r="A392" t="str">
            <v>33I15</v>
          </cell>
          <cell r="B392" t="str">
            <v>FONE Gasto de Operación</v>
          </cell>
          <cell r="C392">
            <v>12433.398539</v>
          </cell>
          <cell r="D392">
            <v>12433.398539</v>
          </cell>
          <cell r="E392">
            <v>9428.8526760000004</v>
          </cell>
          <cell r="F392">
            <v>9428.8526760000004</v>
          </cell>
        </row>
        <row r="393">
          <cell r="A393" t="str">
            <v>33I16</v>
          </cell>
          <cell r="B393" t="str">
            <v>FONE Fondo de Compensación</v>
          </cell>
          <cell r="C393">
            <v>8945.9145740000004</v>
          </cell>
          <cell r="D393">
            <v>8945.9145740000004</v>
          </cell>
          <cell r="E393">
            <v>6181.8195429999996</v>
          </cell>
          <cell r="F393">
            <v>6181.8195429999996</v>
          </cell>
        </row>
        <row r="394">
          <cell r="A394" t="str">
            <v>33I2</v>
          </cell>
          <cell r="B394" t="str">
            <v>FASSA</v>
          </cell>
          <cell r="C394">
            <v>82445.977652000001</v>
          </cell>
          <cell r="D394">
            <v>84033.214613999997</v>
          </cell>
          <cell r="E394">
            <v>59805.080301000002</v>
          </cell>
          <cell r="F394">
            <v>59753.373201089998</v>
          </cell>
        </row>
        <row r="395">
          <cell r="A395" t="str">
            <v>33I3</v>
          </cell>
          <cell r="B395" t="str">
            <v>FAIS Entidades</v>
          </cell>
          <cell r="C395">
            <v>7444.9464349999998</v>
          </cell>
          <cell r="D395">
            <v>7444.9464349999998</v>
          </cell>
          <cell r="E395">
            <v>6700.4518319999997</v>
          </cell>
          <cell r="F395">
            <v>6700.4518319999997</v>
          </cell>
        </row>
        <row r="396">
          <cell r="A396" t="str">
            <v>33I4</v>
          </cell>
          <cell r="B396" t="str">
            <v>FAIS Municipal y de las Demarcaciones Territoriales del Distrito Federal</v>
          </cell>
          <cell r="C396">
            <v>53974.647537999997</v>
          </cell>
          <cell r="D396">
            <v>53974.647537999997</v>
          </cell>
          <cell r="E396">
            <v>48577.182803999996</v>
          </cell>
          <cell r="F396">
            <v>48577.182803999996</v>
          </cell>
        </row>
        <row r="397">
          <cell r="A397" t="str">
            <v>33I5</v>
          </cell>
          <cell r="B397" t="str">
            <v>FORTAMUN</v>
          </cell>
          <cell r="C397">
            <v>62218.480919000001</v>
          </cell>
          <cell r="D397">
            <v>62218.480919000001</v>
          </cell>
          <cell r="E397">
            <v>46663.860717000003</v>
          </cell>
          <cell r="F397">
            <v>46663.860717000003</v>
          </cell>
        </row>
        <row r="398">
          <cell r="A398" t="str">
            <v>33I6</v>
          </cell>
          <cell r="B398" t="str">
            <v xml:space="preserve">FAM Asistencia Social </v>
          </cell>
          <cell r="C398">
            <v>9092.2561740000001</v>
          </cell>
          <cell r="D398">
            <v>9092.2561740000001</v>
          </cell>
          <cell r="E398">
            <v>6819.1920570000002</v>
          </cell>
          <cell r="F398">
            <v>6819.1920570000002</v>
          </cell>
        </row>
        <row r="399">
          <cell r="A399" t="str">
            <v>33I7</v>
          </cell>
          <cell r="B399" t="str">
            <v>FAM Infraestructura Educativa Básica</v>
          </cell>
          <cell r="C399">
            <v>6831.0515960000002</v>
          </cell>
          <cell r="D399">
            <v>6831.0515960000002</v>
          </cell>
          <cell r="E399">
            <v>5123.2887000000001</v>
          </cell>
          <cell r="F399">
            <v>5123.2887000000001</v>
          </cell>
        </row>
        <row r="400">
          <cell r="A400" t="str">
            <v>33I8</v>
          </cell>
          <cell r="B400" t="str">
            <v>FAM Infraestructura Educativa Media Superior y Superior</v>
          </cell>
          <cell r="C400">
            <v>3842.4665220000002</v>
          </cell>
          <cell r="D400">
            <v>3842.4665220000002</v>
          </cell>
          <cell r="E400">
            <v>2881.8498960000002</v>
          </cell>
          <cell r="F400">
            <v>2881.8498960000002</v>
          </cell>
        </row>
        <row r="401">
          <cell r="A401" t="str">
            <v>33I9</v>
          </cell>
          <cell r="B401" t="str">
            <v>FAETA Educación Tecnológica</v>
          </cell>
          <cell r="C401">
            <v>4054.173342</v>
          </cell>
          <cell r="D401">
            <v>4075.5963171699987</v>
          </cell>
          <cell r="E401">
            <v>2821.1947822699995</v>
          </cell>
          <cell r="F401">
            <v>2821.1947822699995</v>
          </cell>
        </row>
        <row r="402">
          <cell r="A402" t="str">
            <v>34D1</v>
          </cell>
          <cell r="B402" t="str">
            <v>INDUSTRIA Descuento en pago</v>
          </cell>
          <cell r="C402">
            <v>1E-4</v>
          </cell>
          <cell r="D402">
            <v>1E-4</v>
          </cell>
          <cell r="E402">
            <v>0</v>
          </cell>
          <cell r="F402">
            <v>0</v>
          </cell>
        </row>
        <row r="403">
          <cell r="A403" t="str">
            <v>34D11</v>
          </cell>
          <cell r="B403" t="str">
            <v>I P A B</v>
          </cell>
          <cell r="C403">
            <v>14912.7</v>
          </cell>
          <cell r="D403">
            <v>14912.7</v>
          </cell>
          <cell r="E403">
            <v>14912.7</v>
          </cell>
          <cell r="F403">
            <v>14912.7</v>
          </cell>
        </row>
        <row r="404">
          <cell r="A404" t="str">
            <v>34D2</v>
          </cell>
          <cell r="B404" t="str">
            <v>HIPOTECARIO-VIVIENDA</v>
          </cell>
          <cell r="C404">
            <v>1E-4</v>
          </cell>
          <cell r="D404">
            <v>1E-4</v>
          </cell>
          <cell r="E404">
            <v>0</v>
          </cell>
          <cell r="F404">
            <v>0</v>
          </cell>
        </row>
        <row r="405">
          <cell r="A405" t="str">
            <v>34D3</v>
          </cell>
          <cell r="B405" t="str">
            <v>AGROINDUSTRIA Descuento en pago</v>
          </cell>
          <cell r="C405">
            <v>1E-4</v>
          </cell>
          <cell r="D405">
            <v>1E-4</v>
          </cell>
          <cell r="E405">
            <v>0</v>
          </cell>
          <cell r="F405">
            <v>0</v>
          </cell>
        </row>
        <row r="406">
          <cell r="A406" t="str">
            <v>34D4</v>
          </cell>
          <cell r="B406" t="str">
            <v>INDUSTRIA Reestructuración en UDIs</v>
          </cell>
          <cell r="C406">
            <v>1E-4</v>
          </cell>
          <cell r="D406">
            <v>1E-4</v>
          </cell>
          <cell r="E406">
            <v>0</v>
          </cell>
          <cell r="F406">
            <v>0</v>
          </cell>
        </row>
        <row r="407">
          <cell r="A407" t="str">
            <v>34D5</v>
          </cell>
          <cell r="B407" t="str">
            <v>HIPOTECARIO-VIVIENDA Reestructuración en UDIs</v>
          </cell>
          <cell r="C407">
            <v>1E-4</v>
          </cell>
          <cell r="D407">
            <v>1E-4</v>
          </cell>
          <cell r="E407">
            <v>0</v>
          </cell>
          <cell r="F407">
            <v>0</v>
          </cell>
        </row>
        <row r="408">
          <cell r="A408" t="str">
            <v>34D6</v>
          </cell>
          <cell r="B408" t="str">
            <v>AGROINDUSTRIA Reestructuración en UDIs</v>
          </cell>
          <cell r="C408">
            <v>1E-4</v>
          </cell>
          <cell r="D408">
            <v>1E-4</v>
          </cell>
          <cell r="E408">
            <v>0</v>
          </cell>
          <cell r="F408">
            <v>0</v>
          </cell>
        </row>
        <row r="409">
          <cell r="A409" t="str">
            <v>34D7</v>
          </cell>
          <cell r="B409" t="str">
            <v>ESTADOS Y MUNICIPIOS Reestructuración en UDIs</v>
          </cell>
          <cell r="C409">
            <v>5653.8</v>
          </cell>
          <cell r="D409">
            <v>5653.8</v>
          </cell>
          <cell r="E409">
            <v>0</v>
          </cell>
          <cell r="F409">
            <v>0</v>
          </cell>
        </row>
        <row r="410">
          <cell r="A410" t="str">
            <v>34D8</v>
          </cell>
          <cell r="B410" t="str">
            <v>INDUSTRIA Descuento en pago Banca de Desarrollo</v>
          </cell>
          <cell r="C410">
            <v>1E-4</v>
          </cell>
          <cell r="D410">
            <v>1E-4</v>
          </cell>
          <cell r="E410">
            <v>0</v>
          </cell>
          <cell r="F410">
            <v>0</v>
          </cell>
        </row>
        <row r="411">
          <cell r="A411" t="str">
            <v>34D9</v>
          </cell>
          <cell r="B411" t="str">
            <v>AGROINDUSTRIA Descuento en pago Banca de Desarrollo</v>
          </cell>
          <cell r="C411">
            <v>1E-4</v>
          </cell>
          <cell r="D411">
            <v>1E-4</v>
          </cell>
          <cell r="E411">
            <v>0</v>
          </cell>
          <cell r="F411">
            <v>0</v>
          </cell>
        </row>
        <row r="412">
          <cell r="A412" t="str">
            <v>35E1</v>
          </cell>
          <cell r="B412" t="str">
            <v>Establecer y dirigir la estrategia institucional para proteger y promover los Derechos Humanos y presentar sus resultados</v>
          </cell>
          <cell r="C412">
            <v>21.706831999999999</v>
          </cell>
          <cell r="D412">
            <v>21.706831999999999</v>
          </cell>
          <cell r="E412">
            <v>15.220995</v>
          </cell>
          <cell r="F412">
            <v>12.770146080000004</v>
          </cell>
        </row>
        <row r="413">
          <cell r="A413" t="str">
            <v>35E10</v>
          </cell>
          <cell r="B413" t="str">
            <v>Protección de los Derechos Humanos de Indígenas en Reclusión</v>
          </cell>
          <cell r="C413">
            <v>7.0066100000000002</v>
          </cell>
          <cell r="D413">
            <v>7.0066100000000002</v>
          </cell>
          <cell r="E413">
            <v>4.9721599999999997</v>
          </cell>
          <cell r="F413">
            <v>4.2438699699999987</v>
          </cell>
        </row>
        <row r="414">
          <cell r="A414" t="str">
            <v>35E11</v>
          </cell>
          <cell r="B414" t="str">
            <v>Atender asuntos de la niñez,  la familia, adolescentes y personas adultas mayores</v>
          </cell>
          <cell r="C414">
            <v>8.6389239999999994</v>
          </cell>
          <cell r="D414">
            <v>8.6389239999999994</v>
          </cell>
          <cell r="E414">
            <v>6.3851550000000001</v>
          </cell>
          <cell r="F414">
            <v>5.4637590199999995</v>
          </cell>
        </row>
        <row r="415">
          <cell r="A415" t="str">
            <v>35E12</v>
          </cell>
          <cell r="B415" t="str">
            <v>Atender asuntos relacionados con Sexualidad, Salud y VIH  </v>
          </cell>
          <cell r="C415">
            <v>6.7089829999999999</v>
          </cell>
          <cell r="D415">
            <v>6.7089829999999999</v>
          </cell>
          <cell r="E415">
            <v>4.9299220000000004</v>
          </cell>
          <cell r="F415">
            <v>3.5720241799999997</v>
          </cell>
        </row>
        <row r="416">
          <cell r="A416" t="str">
            <v>35E13</v>
          </cell>
          <cell r="B416" t="str">
            <v>Promover, divulgar, dar seguimiento, evaluar y monitorear la política nacional en materia de Igualdad entre mujeres y hombres, y atender Asuntos de la mujer</v>
          </cell>
          <cell r="C416">
            <v>27.218933</v>
          </cell>
          <cell r="D416">
            <v>27.218933</v>
          </cell>
          <cell r="E416">
            <v>20.652895000000001</v>
          </cell>
          <cell r="F416">
            <v>14.983819310000003</v>
          </cell>
        </row>
        <row r="417">
          <cell r="A417" t="str">
            <v>35E14</v>
          </cell>
          <cell r="B417" t="str">
            <v>Promover el respeto de los Derechos Humanos de víctimas y posibles víctimas de la trata de personas; así como periodistas y personas defensores de Derechos Humanos</v>
          </cell>
          <cell r="C417">
            <v>20.659261000000001</v>
          </cell>
          <cell r="D417">
            <v>20.659261000000001</v>
          </cell>
          <cell r="E417">
            <v>16.132107999999999</v>
          </cell>
          <cell r="F417">
            <v>16.662066369999998</v>
          </cell>
        </row>
        <row r="418">
          <cell r="A418" t="str">
            <v>35E15</v>
          </cell>
          <cell r="B418" t="str">
            <v>Impartir capacitación en Derechos Humanos y establecer vínculos de colaboración interinstitucional</v>
          </cell>
          <cell r="C418">
            <v>88.431154000000006</v>
          </cell>
          <cell r="D418">
            <v>88.431154000000006</v>
          </cell>
          <cell r="E418">
            <v>63.796218000000003</v>
          </cell>
          <cell r="F418">
            <v>57.823749649999982</v>
          </cell>
        </row>
        <row r="419">
          <cell r="A419" t="str">
            <v>35E16</v>
          </cell>
          <cell r="B419" t="str">
            <v>Mantener relaciones de colaboración internacional con organismos afines nacionales e internacionales, realizar estudios y administrar el archivo institucional</v>
          </cell>
          <cell r="C419">
            <v>57.429974999999999</v>
          </cell>
          <cell r="D419">
            <v>57.429974999999999</v>
          </cell>
          <cell r="E419">
            <v>39.789202000000003</v>
          </cell>
          <cell r="F419">
            <v>35.742147599999996</v>
          </cell>
        </row>
        <row r="420">
          <cell r="A420" t="str">
            <v>35E17</v>
          </cell>
          <cell r="B420" t="str">
            <v>Ejecutar el programa de comunicación social</v>
          </cell>
          <cell r="C420">
            <v>65.513932999999994</v>
          </cell>
          <cell r="D420">
            <v>65.513932999999994</v>
          </cell>
          <cell r="E420">
            <v>50.327914</v>
          </cell>
          <cell r="F420">
            <v>28.762402439999995</v>
          </cell>
        </row>
        <row r="421">
          <cell r="A421" t="str">
            <v>35E18</v>
          </cell>
          <cell r="B421" t="str">
            <v>Coordinar las publicaciones, realizar investigaciones, promover la formación académica y ofrecer servicios bibliohemerográficos en materia de Derechos Humanos</v>
          </cell>
          <cell r="C421">
            <v>73.206343000000004</v>
          </cell>
          <cell r="D421">
            <v>73.206343000000004</v>
          </cell>
          <cell r="E421">
            <v>57.63767</v>
          </cell>
          <cell r="F421">
            <v>35.175731460000002</v>
          </cell>
        </row>
        <row r="422">
          <cell r="A422" t="str">
            <v>35E2</v>
          </cell>
          <cell r="B422" t="str">
            <v>Atender al público en general en oficinas centrales; así como, solucionar expedientes de presuntas violaciones a los Derechos Humanos.</v>
          </cell>
          <cell r="C422">
            <v>548.02175899999997</v>
          </cell>
          <cell r="D422">
            <v>548.02175899999997</v>
          </cell>
          <cell r="E422">
            <v>389.51334100000003</v>
          </cell>
          <cell r="F422">
            <v>363.09097917999981</v>
          </cell>
        </row>
        <row r="423">
          <cell r="A423" t="str">
            <v>35E22</v>
          </cell>
          <cell r="B423" t="str">
            <v>Promover los Derechos Humanos de los pueblos y las comunidades indígenas</v>
          </cell>
          <cell r="C423">
            <v>12.207705000000001</v>
          </cell>
          <cell r="D423">
            <v>12.207705000000001</v>
          </cell>
          <cell r="E423">
            <v>9.5136970000000005</v>
          </cell>
          <cell r="F423">
            <v>9.2217295100000012</v>
          </cell>
        </row>
        <row r="424">
          <cell r="A424" t="str">
            <v>35E23</v>
          </cell>
          <cell r="B424" t="str">
            <v>Realizar visitas de supervisión para cumplir con la elaboración del diagnóstico anual del Sistema Penitenciario.</v>
          </cell>
          <cell r="C424">
            <v>8.4240329999999997</v>
          </cell>
          <cell r="D424">
            <v>8.4240329999999997</v>
          </cell>
          <cell r="E424">
            <v>6.2562340000000001</v>
          </cell>
          <cell r="F424">
            <v>5.4498702799999998</v>
          </cell>
        </row>
        <row r="425">
          <cell r="A425" t="str">
            <v>35E24</v>
          </cell>
          <cell r="B425" t="str">
            <v>Atender asuntos relativos a la aplicación del Mecanismo Nacional de Promoción, Protección y Supervisión de la Convención sobre los derechos de las Personas con Discapacidad.</v>
          </cell>
          <cell r="C425">
            <v>9.8069550000000003</v>
          </cell>
          <cell r="D425">
            <v>9.8069550000000003</v>
          </cell>
          <cell r="E425">
            <v>7.4391819999999997</v>
          </cell>
          <cell r="F425">
            <v>6.1864558899999986</v>
          </cell>
        </row>
        <row r="426">
          <cell r="A426" t="str">
            <v>35E25</v>
          </cell>
          <cell r="B426" t="str">
            <v>Sistema Nacional de Alerta de violación a los Derechos Humanos</v>
          </cell>
          <cell r="C426">
            <v>3.6486100000000001</v>
          </cell>
          <cell r="D426">
            <v>3.6486100000000001</v>
          </cell>
          <cell r="E426">
            <v>2.6321949999999998</v>
          </cell>
          <cell r="F426">
            <v>2.2488945600000005</v>
          </cell>
        </row>
        <row r="427">
          <cell r="A427" t="str">
            <v>35E26</v>
          </cell>
          <cell r="B427" t="str">
            <v>Atender asuntos relacionados con los Derechos Humanos Económicos, Sociales, Culturales y Ambientales.</v>
          </cell>
          <cell r="C427">
            <v>22.563231999999999</v>
          </cell>
          <cell r="D427">
            <v>22.563231999999999</v>
          </cell>
          <cell r="E427">
            <v>16.471599000000001</v>
          </cell>
          <cell r="F427">
            <v>2.8643162000000002</v>
          </cell>
        </row>
        <row r="428">
          <cell r="A428" t="str">
            <v>35E3</v>
          </cell>
          <cell r="B428" t="str">
            <v>Proporcionar servicios de atención al público en general, en oficinas foráneas, así como, atender asuntos relacionados con las personas migrantes</v>
          </cell>
          <cell r="C428">
            <v>141.43961400000001</v>
          </cell>
          <cell r="D428">
            <v>141.43961400000001</v>
          </cell>
          <cell r="E428">
            <v>100.442485</v>
          </cell>
          <cell r="F428">
            <v>99.149025549999962</v>
          </cell>
        </row>
        <row r="429">
          <cell r="A429" t="str">
            <v>35E31</v>
          </cell>
          <cell r="B429" t="str">
            <v>Elaborar pronunciamientos tendentes a garantizar el respeto de los derechos humanos tanto en el sistema penitenciario nacional, como en los casos de pena de muerte de connacionales en el extranjero</v>
          </cell>
          <cell r="C429">
            <v>3.2329759999999998</v>
          </cell>
          <cell r="D429">
            <v>3.2329759999999998</v>
          </cell>
          <cell r="E429">
            <v>2.277666</v>
          </cell>
          <cell r="F429">
            <v>1.5802213200000002</v>
          </cell>
        </row>
        <row r="430">
          <cell r="A430" t="str">
            <v>35E6</v>
          </cell>
          <cell r="B430" t="str">
            <v>Atender asuntos relacionados con víctimas del delito</v>
          </cell>
          <cell r="C430">
            <v>25.416910999999999</v>
          </cell>
          <cell r="D430">
            <v>25.416910999999999</v>
          </cell>
          <cell r="E430">
            <v>18.087565999999999</v>
          </cell>
          <cell r="F430">
            <v>14.797587570000001</v>
          </cell>
        </row>
        <row r="431">
          <cell r="A431" t="str">
            <v>35E7</v>
          </cell>
          <cell r="B431" t="str">
            <v>Atender asuntos relacionados con personas reportadas como desaparecidas, extraviadas, ausentes, fallecidas no identificadas y víctimas de secuestro</v>
          </cell>
          <cell r="C431">
            <v>26.157412000000001</v>
          </cell>
          <cell r="D431">
            <v>26.157412000000001</v>
          </cell>
          <cell r="E431">
            <v>18.59074</v>
          </cell>
          <cell r="F431">
            <v>14.138872150000003</v>
          </cell>
        </row>
        <row r="432">
          <cell r="A432" t="str">
            <v>35E8</v>
          </cell>
          <cell r="B432" t="str">
            <v>Operar el Mecanismo Nacional de Prevención de la Tortura</v>
          </cell>
          <cell r="C432">
            <v>22.101299000000001</v>
          </cell>
          <cell r="D432">
            <v>22.101299000000001</v>
          </cell>
          <cell r="E432">
            <v>15.801679999999999</v>
          </cell>
          <cell r="F432">
            <v>14.153270390000003</v>
          </cell>
        </row>
        <row r="433">
          <cell r="A433" t="str">
            <v>35M1</v>
          </cell>
          <cell r="B433" t="str">
            <v>Actividades de apoyo administrativo</v>
          </cell>
          <cell r="C433">
            <v>238.787927</v>
          </cell>
          <cell r="D433">
            <v>238.787927</v>
          </cell>
          <cell r="E433">
            <v>176.772368</v>
          </cell>
          <cell r="F433">
            <v>111.69803936</v>
          </cell>
        </row>
        <row r="434">
          <cell r="A434" t="str">
            <v>35O1</v>
          </cell>
          <cell r="B434" t="str">
            <v>Apoyo a la Función Pública y Buen Gobierno</v>
          </cell>
          <cell r="C434">
            <v>40.154972999999998</v>
          </cell>
          <cell r="D434">
            <v>40.154972999999998</v>
          </cell>
          <cell r="E434">
            <v>27.1568</v>
          </cell>
          <cell r="F434">
            <v>22.670352370000003</v>
          </cell>
        </row>
        <row r="435">
          <cell r="A435" t="str">
            <v>35P19</v>
          </cell>
          <cell r="B435" t="str">
            <v>Planear las actividades y analizar los resultados institucionales</v>
          </cell>
          <cell r="C435">
            <v>18.309781999999998</v>
          </cell>
          <cell r="D435">
            <v>18.309781999999998</v>
          </cell>
          <cell r="E435">
            <v>12.833701</v>
          </cell>
          <cell r="F435">
            <v>11.192411640000001</v>
          </cell>
        </row>
        <row r="436">
          <cell r="A436" t="str">
            <v>35R1</v>
          </cell>
          <cell r="B436" t="str">
            <v>Realizar servicios de apoyo  a la función sustantiva</v>
          </cell>
          <cell r="C436">
            <v>50.140799000000001</v>
          </cell>
          <cell r="D436">
            <v>50.140799000000001</v>
          </cell>
          <cell r="E436">
            <v>36.208108000000003</v>
          </cell>
          <cell r="F436">
            <v>28.655466100000002</v>
          </cell>
        </row>
        <row r="437">
          <cell r="A437" t="str">
            <v>37M1</v>
          </cell>
          <cell r="B437" t="str">
            <v>Actividades de apoyo administrativo</v>
          </cell>
          <cell r="C437">
            <v>20.433427999999999</v>
          </cell>
          <cell r="D437">
            <v>23.132211049999999</v>
          </cell>
          <cell r="E437">
            <v>16.424744459999999</v>
          </cell>
          <cell r="F437">
            <v>16.408591399999999</v>
          </cell>
        </row>
        <row r="438">
          <cell r="A438" t="str">
            <v>37O1</v>
          </cell>
          <cell r="B438" t="str">
            <v>Actividades de apoyo a la función pública y buen gobierno</v>
          </cell>
          <cell r="C438">
            <v>5.5953889999999999</v>
          </cell>
          <cell r="D438">
            <v>6.1970162699999998</v>
          </cell>
          <cell r="E438">
            <v>4.3783905600000006</v>
          </cell>
          <cell r="F438">
            <v>4.3653402299999993</v>
          </cell>
        </row>
        <row r="439">
          <cell r="A439" t="str">
            <v>37P1</v>
          </cell>
          <cell r="B439" t="str">
            <v>Asesoramiento en materia jurídica al Presidente de la Republica y al Gobierno Federal.</v>
          </cell>
          <cell r="C439">
            <v>91.430492999999998</v>
          </cell>
          <cell r="D439">
            <v>104.90995197999997</v>
          </cell>
          <cell r="E439">
            <v>71.376642400000037</v>
          </cell>
          <cell r="F439">
            <v>71.405845220000018</v>
          </cell>
        </row>
        <row r="440">
          <cell r="A440" t="str">
            <v>38E3</v>
          </cell>
          <cell r="B440" t="str">
            <v>Investigación científica, desarrollo e innovación</v>
          </cell>
          <cell r="C440">
            <v>5702.4056430000001</v>
          </cell>
          <cell r="D440">
            <v>5609.7976222399948</v>
          </cell>
          <cell r="E440">
            <v>4281.9608004799975</v>
          </cell>
          <cell r="F440">
            <v>4175.6618025099979</v>
          </cell>
        </row>
        <row r="441">
          <cell r="A441" t="str">
            <v>38F2</v>
          </cell>
          <cell r="B441" t="str">
            <v>Apoyos para actividades científicas, tecnológicas y de innovación</v>
          </cell>
          <cell r="C441">
            <v>4111.0138189999998</v>
          </cell>
          <cell r="D441">
            <v>3039.8781760000002</v>
          </cell>
          <cell r="E441">
            <v>3039.8781760000002</v>
          </cell>
          <cell r="F441">
            <v>3039.8781760000002</v>
          </cell>
        </row>
        <row r="442">
          <cell r="A442" t="str">
            <v>38K10</v>
          </cell>
          <cell r="B442" t="str">
            <v>Proyectos de infraestructura social de ciencia y tecnología</v>
          </cell>
          <cell r="C442">
            <v>323.269408</v>
          </cell>
          <cell r="D442">
            <v>209.243188</v>
          </cell>
          <cell r="E442">
            <v>193.437264</v>
          </cell>
          <cell r="F442">
            <v>193.437264</v>
          </cell>
        </row>
        <row r="443">
          <cell r="A443" t="str">
            <v>38K27</v>
          </cell>
          <cell r="B443" t="str">
            <v>Mantenimiento de infraestructura</v>
          </cell>
          <cell r="C443">
            <v>0</v>
          </cell>
          <cell r="D443">
            <v>6.9690000000000003</v>
          </cell>
          <cell r="E443">
            <v>6.9690000000000003</v>
          </cell>
          <cell r="F443">
            <v>6.9690000000000003</v>
          </cell>
        </row>
        <row r="444">
          <cell r="A444" t="str">
            <v>38M1</v>
          </cell>
          <cell r="B444" t="str">
            <v>Actividades de apoyo administrativo</v>
          </cell>
          <cell r="C444">
            <v>947.74243799999999</v>
          </cell>
          <cell r="D444">
            <v>716.25916309000036</v>
          </cell>
          <cell r="E444">
            <v>504.81492576000051</v>
          </cell>
          <cell r="F444">
            <v>496.73256924000043</v>
          </cell>
        </row>
        <row r="445">
          <cell r="A445" t="str">
            <v>38O1</v>
          </cell>
          <cell r="B445" t="str">
            <v>Actividades de apoyo a la función pública y buen gobierno</v>
          </cell>
          <cell r="C445">
            <v>63.539017000000001</v>
          </cell>
          <cell r="D445">
            <v>60.2273</v>
          </cell>
          <cell r="E445">
            <v>43.794713000000002</v>
          </cell>
          <cell r="F445">
            <v>43.26660004</v>
          </cell>
        </row>
        <row r="446">
          <cell r="A446" t="str">
            <v>38P1</v>
          </cell>
          <cell r="B446" t="str">
            <v>Diseño y evaluación de políticas en ciencia, tecnología e innovación</v>
          </cell>
          <cell r="C446">
            <v>1256.857514</v>
          </cell>
          <cell r="D446">
            <v>1551.96130146</v>
          </cell>
          <cell r="E446">
            <v>996.31012030999989</v>
          </cell>
          <cell r="F446">
            <v>953.49073090000002</v>
          </cell>
        </row>
        <row r="447">
          <cell r="A447" t="str">
            <v>38S190</v>
          </cell>
          <cell r="B447" t="str">
            <v>Becas de posgrado y apoyos a la calidad</v>
          </cell>
          <cell r="C447">
            <v>9114.8618069999993</v>
          </cell>
          <cell r="D447">
            <v>9014.7762179000001</v>
          </cell>
          <cell r="E447">
            <v>7031.1033948999993</v>
          </cell>
          <cell r="F447">
            <v>7030.9559269400006</v>
          </cell>
        </row>
        <row r="448">
          <cell r="A448" t="str">
            <v>38S191</v>
          </cell>
          <cell r="B448" t="str">
            <v>Sistema Nacional de Investigadores</v>
          </cell>
          <cell r="C448">
            <v>4084.625583</v>
          </cell>
          <cell r="D448">
            <v>4084.625583</v>
          </cell>
          <cell r="E448">
            <v>3343.0000749999999</v>
          </cell>
          <cell r="F448">
            <v>3342.6911157999994</v>
          </cell>
        </row>
        <row r="449">
          <cell r="A449" t="str">
            <v>38S192</v>
          </cell>
          <cell r="B449" t="str">
            <v>Fortalecimiento sectorial de las capacidades científicas, tecnológicas y de innovación</v>
          </cell>
          <cell r="C449">
            <v>792.662688</v>
          </cell>
          <cell r="D449">
            <v>792.662688</v>
          </cell>
          <cell r="E449">
            <v>792.662688</v>
          </cell>
          <cell r="F449">
            <v>792.662688</v>
          </cell>
        </row>
        <row r="450">
          <cell r="A450" t="str">
            <v>38S236</v>
          </cell>
          <cell r="B450" t="str">
            <v>Fortalecimiento de la Infraestructura Científica y Tecnológica</v>
          </cell>
          <cell r="C450">
            <v>1161.2999400000001</v>
          </cell>
          <cell r="D450">
            <v>911.29993999999999</v>
          </cell>
          <cell r="E450">
            <v>911.29993999999999</v>
          </cell>
          <cell r="F450">
            <v>911.29993999999999</v>
          </cell>
        </row>
        <row r="451">
          <cell r="A451" t="str">
            <v>38S278</v>
          </cell>
          <cell r="B451" t="str">
            <v>Fomento Regional de las Capacidades Científicas, Tecnológicas y de Innovación</v>
          </cell>
          <cell r="C451">
            <v>1649.582564</v>
          </cell>
          <cell r="D451">
            <v>1096.76112747</v>
          </cell>
          <cell r="E451">
            <v>1069.582564</v>
          </cell>
          <cell r="F451">
            <v>1069.582564</v>
          </cell>
        </row>
        <row r="452">
          <cell r="A452" t="str">
            <v>38U3</v>
          </cell>
          <cell r="B452" t="str">
            <v>Innovación tecnológica para incrementar la productividad de las empresas</v>
          </cell>
          <cell r="C452">
            <v>4802.3999999999996</v>
          </cell>
          <cell r="D452">
            <v>4328.8</v>
          </cell>
          <cell r="E452">
            <v>4328.8</v>
          </cell>
          <cell r="F452">
            <v>4328.8</v>
          </cell>
        </row>
        <row r="453">
          <cell r="A453" t="str">
            <v>3R1</v>
          </cell>
          <cell r="B453" t="str">
            <v>Otras Actividades</v>
          </cell>
          <cell r="C453">
            <v>63616.316565000001</v>
          </cell>
          <cell r="D453">
            <v>63616.316565000001</v>
          </cell>
          <cell r="E453">
            <v>47203.081830000003</v>
          </cell>
          <cell r="F453">
            <v>34284.948998099979</v>
          </cell>
        </row>
        <row r="454">
          <cell r="A454" t="str">
            <v>40M1</v>
          </cell>
          <cell r="B454" t="str">
            <v>Actividades de apoyo administrativo</v>
          </cell>
          <cell r="C454">
            <v>479.243719</v>
          </cell>
          <cell r="D454">
            <v>479.243719</v>
          </cell>
          <cell r="E454">
            <v>318.81960700000002</v>
          </cell>
          <cell r="F454">
            <v>261.70345416999993</v>
          </cell>
        </row>
        <row r="455">
          <cell r="A455" t="str">
            <v>40O1</v>
          </cell>
          <cell r="B455" t="str">
            <v>Actividades de apoyo a la función pública y buen gobierno</v>
          </cell>
          <cell r="C455">
            <v>76.375876000000005</v>
          </cell>
          <cell r="D455">
            <v>76.375876000000005</v>
          </cell>
          <cell r="E455">
            <v>52.905917000000002</v>
          </cell>
          <cell r="F455">
            <v>46.10010982</v>
          </cell>
        </row>
        <row r="456">
          <cell r="A456" t="str">
            <v>40P1</v>
          </cell>
          <cell r="B456" t="str">
            <v>Planeación, Coordinación, Seguimiento y Evaluación del Sistema Nacional de Información Estadística y Geográfica</v>
          </cell>
          <cell r="C456">
            <v>236.373043</v>
          </cell>
          <cell r="D456">
            <v>236.373043</v>
          </cell>
          <cell r="E456">
            <v>164.42158800000001</v>
          </cell>
          <cell r="F456">
            <v>157.04072568000004</v>
          </cell>
        </row>
        <row r="457">
          <cell r="A457" t="str">
            <v>40P2</v>
          </cell>
          <cell r="B457" t="str">
            <v>Producción y difusión de información estadística y geográfica</v>
          </cell>
          <cell r="C457">
            <v>5678.4269590000004</v>
          </cell>
          <cell r="D457">
            <v>5684.6255369999999</v>
          </cell>
          <cell r="E457">
            <v>3959.2199300000002</v>
          </cell>
          <cell r="F457">
            <v>3595.2186477300061</v>
          </cell>
        </row>
        <row r="458">
          <cell r="A458" t="str">
            <v>40P3</v>
          </cell>
          <cell r="B458" t="str">
            <v>Censo Agropecuario</v>
          </cell>
          <cell r="C458">
            <v>1147.8528369999999</v>
          </cell>
          <cell r="D458">
            <v>1147.8528369999999</v>
          </cell>
          <cell r="E458">
            <v>667.79337199999998</v>
          </cell>
          <cell r="F458">
            <v>575.00345001999972</v>
          </cell>
        </row>
        <row r="459">
          <cell r="A459" t="str">
            <v>40P4</v>
          </cell>
          <cell r="B459" t="str">
            <v>Censo de Población y Vivienda</v>
          </cell>
          <cell r="C459">
            <v>105.247248</v>
          </cell>
          <cell r="D459">
            <v>105.247248</v>
          </cell>
          <cell r="E459">
            <v>75.691669000000005</v>
          </cell>
          <cell r="F459">
            <v>46.659148280000004</v>
          </cell>
        </row>
        <row r="460">
          <cell r="A460" t="str">
            <v>41G6</v>
          </cell>
          <cell r="B460" t="str">
            <v>Prevención y eliminación de prácticas y concentraciones monopólicas y demás restricciones a la competencia y libre concurrencia</v>
          </cell>
          <cell r="C460">
            <v>413.42789499999998</v>
          </cell>
          <cell r="D460">
            <v>424.28633000000002</v>
          </cell>
          <cell r="E460">
            <v>296.16675887000002</v>
          </cell>
          <cell r="F460">
            <v>245.93699665000017</v>
          </cell>
        </row>
        <row r="461">
          <cell r="A461" t="str">
            <v>41M1</v>
          </cell>
          <cell r="B461" t="str">
            <v>Actividades de apoyo administrativo</v>
          </cell>
          <cell r="C461">
            <v>52.18291</v>
          </cell>
          <cell r="D461">
            <v>55.309075159999999</v>
          </cell>
          <cell r="E461">
            <v>39.522092840000006</v>
          </cell>
          <cell r="F461">
            <v>32.635689969999994</v>
          </cell>
        </row>
        <row r="462">
          <cell r="A462" t="str">
            <v>41O1</v>
          </cell>
          <cell r="B462" t="str">
            <v>Actividades de apoyo a la función pública y buen gobierno</v>
          </cell>
          <cell r="C462">
            <v>12.446659</v>
          </cell>
          <cell r="D462">
            <v>12.54210984</v>
          </cell>
          <cell r="E462">
            <v>8.7376170700000007</v>
          </cell>
          <cell r="F462">
            <v>4.7699479099999991</v>
          </cell>
        </row>
        <row r="463">
          <cell r="A463" t="str">
            <v>42E2</v>
          </cell>
          <cell r="B463" t="str">
            <v>Evaluación del Sistema Educativo Nacional</v>
          </cell>
          <cell r="C463">
            <v>308.03783099999998</v>
          </cell>
          <cell r="D463">
            <v>308.03783099999998</v>
          </cell>
          <cell r="E463">
            <v>276.07926800000001</v>
          </cell>
          <cell r="F463">
            <v>153.74805399000002</v>
          </cell>
        </row>
        <row r="464">
          <cell r="A464" t="str">
            <v>42E3</v>
          </cell>
          <cell r="B464" t="str">
            <v>Información y Fomento de la Cultura de la Evaluación</v>
          </cell>
          <cell r="C464">
            <v>90.860656000000006</v>
          </cell>
          <cell r="D464">
            <v>90.860656000000006</v>
          </cell>
          <cell r="E464">
            <v>65.987109000000004</v>
          </cell>
          <cell r="F464">
            <v>53.495393449999995</v>
          </cell>
        </row>
        <row r="465">
          <cell r="A465" t="str">
            <v>42M1</v>
          </cell>
          <cell r="B465" t="str">
            <v>Actividades de apoyo administrativo</v>
          </cell>
          <cell r="C465">
            <v>249.42487299999999</v>
          </cell>
          <cell r="D465">
            <v>249.42487299999999</v>
          </cell>
          <cell r="E465">
            <v>185.20634699999999</v>
          </cell>
          <cell r="F465">
            <v>154.74060005999999</v>
          </cell>
        </row>
        <row r="466">
          <cell r="A466" t="str">
            <v>42O1</v>
          </cell>
          <cell r="B466" t="str">
            <v>Actividades de apoyo a la función pública y buen gobierno</v>
          </cell>
          <cell r="C466">
            <v>31.368479000000001</v>
          </cell>
          <cell r="D466">
            <v>31.368479000000001</v>
          </cell>
          <cell r="E466">
            <v>20.777844000000002</v>
          </cell>
          <cell r="F466">
            <v>18.793604930000001</v>
          </cell>
        </row>
        <row r="467">
          <cell r="A467" t="str">
            <v>42P1</v>
          </cell>
          <cell r="B467" t="str">
            <v>Coordinación de la Política Nacional de Evaluación Educativa</v>
          </cell>
          <cell r="C467">
            <v>32.134456999999998</v>
          </cell>
          <cell r="D467">
            <v>32.134456999999998</v>
          </cell>
          <cell r="E467">
            <v>21.627725000000002</v>
          </cell>
          <cell r="F467">
            <v>24.52651453999999</v>
          </cell>
        </row>
        <row r="468">
          <cell r="A468" t="str">
            <v>42P2</v>
          </cell>
          <cell r="B468" t="str">
            <v>Planeación, Coordinación Institucional y Comunicación Social</v>
          </cell>
          <cell r="C468">
            <v>46.298478000000003</v>
          </cell>
          <cell r="D468">
            <v>46.298478000000003</v>
          </cell>
          <cell r="E468">
            <v>29.184823000000002</v>
          </cell>
          <cell r="F468">
            <v>24.020648959999995</v>
          </cell>
        </row>
        <row r="469">
          <cell r="A469" t="str">
            <v>42P3</v>
          </cell>
          <cell r="B469" t="str">
            <v>Normatividad y Política Educativa</v>
          </cell>
          <cell r="C469">
            <v>301.875226</v>
          </cell>
          <cell r="D469">
            <v>301.875226</v>
          </cell>
          <cell r="E469">
            <v>203.68900300000001</v>
          </cell>
          <cell r="F469">
            <v>163.68964830999977</v>
          </cell>
        </row>
        <row r="470">
          <cell r="A470" t="str">
            <v>43G4</v>
          </cell>
          <cell r="B470" t="str">
            <v>Regulación y Supervisión de los sectores Telecomunicaciones y Radiodifusión</v>
          </cell>
          <cell r="C470">
            <v>1619.6955969999999</v>
          </cell>
          <cell r="D470">
            <v>1592.6099359300001</v>
          </cell>
          <cell r="E470">
            <v>1155.0730009299998</v>
          </cell>
          <cell r="F470">
            <v>694.41723100000002</v>
          </cell>
        </row>
        <row r="471">
          <cell r="A471" t="str">
            <v>43G7</v>
          </cell>
          <cell r="B471" t="str">
            <v>Regulación para el uso eficiente del espectro radioeléctrico</v>
          </cell>
          <cell r="C471">
            <v>88.151925000000006</v>
          </cell>
          <cell r="D471">
            <v>86.797369669999981</v>
          </cell>
          <cell r="E471">
            <v>61.190403670000002</v>
          </cell>
          <cell r="F471">
            <v>44.045966</v>
          </cell>
        </row>
        <row r="472">
          <cell r="A472" t="str">
            <v>43M1</v>
          </cell>
          <cell r="B472" t="str">
            <v>Actividades de apoyo administrativo</v>
          </cell>
          <cell r="C472">
            <v>253.027715</v>
          </cell>
          <cell r="D472">
            <v>549.26992546999998</v>
          </cell>
          <cell r="E472">
            <v>481.96002547000001</v>
          </cell>
          <cell r="F472">
            <v>411.056376</v>
          </cell>
        </row>
        <row r="473">
          <cell r="A473" t="str">
            <v>43O1</v>
          </cell>
          <cell r="B473" t="str">
            <v>Actividades de apoyo a la función pública y buen gobierno</v>
          </cell>
          <cell r="C473">
            <v>39.124763000000002</v>
          </cell>
          <cell r="D473">
            <v>34.161333649999996</v>
          </cell>
          <cell r="E473">
            <v>21.671709649999997</v>
          </cell>
          <cell r="F473">
            <v>13.546749999999999</v>
          </cell>
        </row>
        <row r="474">
          <cell r="A474" t="str">
            <v>44E1</v>
          </cell>
          <cell r="B474" t="str">
            <v>Garantizar el óptimo cumplimiento de los derechos de acceso a la información pública y la protección de datos personales</v>
          </cell>
          <cell r="C474">
            <v>320.03054400000002</v>
          </cell>
          <cell r="D474">
            <v>320.03054400000002</v>
          </cell>
          <cell r="E474">
            <v>215.48057</v>
          </cell>
          <cell r="F474">
            <v>191.72728476000006</v>
          </cell>
        </row>
        <row r="475">
          <cell r="A475" t="str">
            <v>44E2</v>
          </cell>
          <cell r="B475" t="str">
            <v>Promover el pleno ejercicio de los derechos de acceso a la información pública y de protección de datos personales</v>
          </cell>
          <cell r="C475">
            <v>213.08735799999999</v>
          </cell>
          <cell r="D475">
            <v>213.08735799999999</v>
          </cell>
          <cell r="E475">
            <v>151.01974899999999</v>
          </cell>
          <cell r="F475">
            <v>109.63958601999997</v>
          </cell>
        </row>
        <row r="476">
          <cell r="A476" t="str">
            <v>44E3</v>
          </cell>
          <cell r="B476" t="str">
            <v>Coordinar el Sistema Nacional de Transparencia, Acceso a la Información y de Protección de Datos Personales</v>
          </cell>
          <cell r="C476">
            <v>142.62736200000001</v>
          </cell>
          <cell r="D476">
            <v>142.62736200000001</v>
          </cell>
          <cell r="E476">
            <v>111.119918</v>
          </cell>
          <cell r="F476">
            <v>75.073925620000011</v>
          </cell>
        </row>
        <row r="477">
          <cell r="A477" t="str">
            <v>44E4</v>
          </cell>
          <cell r="B477" t="str">
            <v>Desempeño organizacional y modelo institucional orientado a resultados con enfoque de derechos humanos y perspectiva de género</v>
          </cell>
          <cell r="C477">
            <v>101.628314</v>
          </cell>
          <cell r="D477">
            <v>101.628314</v>
          </cell>
          <cell r="E477">
            <v>70.205247999999997</v>
          </cell>
          <cell r="F477">
            <v>54.911702740000003</v>
          </cell>
        </row>
        <row r="478">
          <cell r="A478" t="str">
            <v>44K25</v>
          </cell>
          <cell r="B478" t="str">
            <v>Proyectos de inmuebles (oficinas administrativas)</v>
          </cell>
          <cell r="C478">
            <v>48</v>
          </cell>
          <cell r="D478">
            <v>48</v>
          </cell>
          <cell r="E478">
            <v>39</v>
          </cell>
          <cell r="F478">
            <v>37.611707609999996</v>
          </cell>
        </row>
        <row r="479">
          <cell r="A479" t="str">
            <v>44M1</v>
          </cell>
          <cell r="B479" t="str">
            <v>Actividades de apoyo administrativo</v>
          </cell>
          <cell r="C479">
            <v>95.548250999999993</v>
          </cell>
          <cell r="D479">
            <v>95.548250999999993</v>
          </cell>
          <cell r="E479">
            <v>71.560406999999998</v>
          </cell>
          <cell r="F479">
            <v>46.337764879999995</v>
          </cell>
        </row>
        <row r="480">
          <cell r="A480" t="str">
            <v>44O1</v>
          </cell>
          <cell r="B480" t="str">
            <v>Actividades de apoyo a la función pública y buen gobierno</v>
          </cell>
          <cell r="C480">
            <v>16.939036000000002</v>
          </cell>
          <cell r="D480">
            <v>16.939036000000002</v>
          </cell>
          <cell r="E480">
            <v>11.282800999999999</v>
          </cell>
          <cell r="F480">
            <v>8.9483311499999978</v>
          </cell>
        </row>
        <row r="481">
          <cell r="A481" t="str">
            <v>45G1</v>
          </cell>
          <cell r="B481" t="str">
            <v>Regulación y permisos de electricidad</v>
          </cell>
          <cell r="C481">
            <v>152.389397</v>
          </cell>
          <cell r="D481">
            <v>181.01097756999999</v>
          </cell>
          <cell r="E481">
            <v>134.75914573</v>
          </cell>
          <cell r="F481">
            <v>121.23407379999995</v>
          </cell>
        </row>
        <row r="482">
          <cell r="A482" t="str">
            <v>45G2</v>
          </cell>
          <cell r="B482" t="str">
            <v>Regulación y permisos de Hidrocarburos</v>
          </cell>
          <cell r="C482">
            <v>187.13361599999999</v>
          </cell>
          <cell r="D482">
            <v>225.59577419000007</v>
          </cell>
          <cell r="E482">
            <v>163.03441072999999</v>
          </cell>
          <cell r="F482">
            <v>143.69686562000004</v>
          </cell>
        </row>
        <row r="483">
          <cell r="A483" t="str">
            <v>45M1</v>
          </cell>
          <cell r="B483" t="str">
            <v>Actividades de apoyo administrativo</v>
          </cell>
          <cell r="C483">
            <v>19.900110999999999</v>
          </cell>
          <cell r="D483">
            <v>24.072780769999994</v>
          </cell>
          <cell r="E483">
            <v>16.444534230000002</v>
          </cell>
          <cell r="F483">
            <v>14.78626087</v>
          </cell>
        </row>
        <row r="484">
          <cell r="A484" t="str">
            <v>45O1</v>
          </cell>
          <cell r="B484" t="str">
            <v>Actividades de apoyo a la función pública y buen gobierno</v>
          </cell>
          <cell r="C484">
            <v>10.576865</v>
          </cell>
          <cell r="D484">
            <v>14.217702880000001</v>
          </cell>
          <cell r="E484">
            <v>10.63965295</v>
          </cell>
          <cell r="F484">
            <v>8.854391620000003</v>
          </cell>
        </row>
        <row r="485">
          <cell r="A485" t="str">
            <v>46G1</v>
          </cell>
          <cell r="B485" t="str">
            <v>Promoción y regulación de Hidrocarburos</v>
          </cell>
          <cell r="C485">
            <v>172.49977999999999</v>
          </cell>
          <cell r="D485">
            <v>330.48417602000018</v>
          </cell>
          <cell r="E485">
            <v>225.75438225999991</v>
          </cell>
          <cell r="F485">
            <v>206.41386079999981</v>
          </cell>
        </row>
        <row r="486">
          <cell r="A486" t="str">
            <v>46G2</v>
          </cell>
          <cell r="B486" t="str">
            <v>Administración Técnica de Asignaciones y Contratos</v>
          </cell>
          <cell r="C486">
            <v>64.185845999999998</v>
          </cell>
          <cell r="D486">
            <v>110.83410464000002</v>
          </cell>
          <cell r="E486">
            <v>69.612297680000026</v>
          </cell>
          <cell r="F486">
            <v>56.103887929999985</v>
          </cell>
        </row>
        <row r="487">
          <cell r="A487" t="str">
            <v>46M1</v>
          </cell>
          <cell r="B487" t="str">
            <v>Actividades de apoyo administrativo</v>
          </cell>
          <cell r="C487">
            <v>45.144184000000003</v>
          </cell>
          <cell r="D487">
            <v>81.893505599999997</v>
          </cell>
          <cell r="E487">
            <v>45.649058979999985</v>
          </cell>
          <cell r="F487">
            <v>41.886688949999986</v>
          </cell>
        </row>
        <row r="488">
          <cell r="A488" t="str">
            <v>46O1</v>
          </cell>
          <cell r="B488" t="str">
            <v>Actividades de apoyo a la función pública y buen gobierno</v>
          </cell>
          <cell r="C488">
            <v>12.477085000000001</v>
          </cell>
          <cell r="D488">
            <v>14.32652418</v>
          </cell>
          <cell r="E488">
            <v>9.1523776300000002</v>
          </cell>
          <cell r="F488">
            <v>8.4728029000000014</v>
          </cell>
        </row>
        <row r="489">
          <cell r="A489" t="str">
            <v>46P1</v>
          </cell>
          <cell r="B489" t="str">
            <v>Estudios de Evaluación y Verificación de Hidrocarburos</v>
          </cell>
          <cell r="C489">
            <v>25.693090000000002</v>
          </cell>
          <cell r="D489">
            <v>45.928822220000008</v>
          </cell>
          <cell r="E489">
            <v>32.140949329999984</v>
          </cell>
          <cell r="F489">
            <v>30.217408530000004</v>
          </cell>
        </row>
        <row r="490">
          <cell r="A490" t="str">
            <v>47E28</v>
          </cell>
          <cell r="B490" t="str">
            <v>Protección y Defensa de los Contribuyentes</v>
          </cell>
          <cell r="C490">
            <v>691.57075499999996</v>
          </cell>
          <cell r="D490">
            <v>680.13401310000017</v>
          </cell>
          <cell r="E490">
            <v>458.5161981</v>
          </cell>
          <cell r="F490">
            <v>416.11830361000005</v>
          </cell>
        </row>
        <row r="491">
          <cell r="A491" t="str">
            <v>47E33</v>
          </cell>
          <cell r="B491" t="str">
            <v>Atención a Víctimas</v>
          </cell>
          <cell r="C491">
            <v>799.53736300000003</v>
          </cell>
          <cell r="D491">
            <v>798.51953177000007</v>
          </cell>
          <cell r="E491">
            <v>672.62907523000001</v>
          </cell>
          <cell r="F491">
            <v>671.96585605000007</v>
          </cell>
        </row>
        <row r="492">
          <cell r="A492" t="str">
            <v>47E36</v>
          </cell>
          <cell r="B492" t="str">
            <v>Producción y Difusión de Materiales Audiovisuales</v>
          </cell>
          <cell r="C492">
            <v>159.81588099999999</v>
          </cell>
          <cell r="D492">
            <v>545.52339947999997</v>
          </cell>
          <cell r="E492">
            <v>403.95987059000004</v>
          </cell>
          <cell r="F492">
            <v>347.76996321000001</v>
          </cell>
        </row>
        <row r="493">
          <cell r="A493" t="str">
            <v>47E5</v>
          </cell>
          <cell r="B493" t="str">
            <v>Recopilación y producción de material informativo (Notimex)</v>
          </cell>
          <cell r="C493">
            <v>137.247445</v>
          </cell>
          <cell r="D493">
            <v>139.97946532999998</v>
          </cell>
          <cell r="E493">
            <v>106.44167933</v>
          </cell>
          <cell r="F493">
            <v>99.022801420000008</v>
          </cell>
        </row>
        <row r="494">
          <cell r="A494" t="str">
            <v>47K25</v>
          </cell>
          <cell r="B494" t="str">
            <v>Proyectos de inmuebles (oficinas administrativas)</v>
          </cell>
          <cell r="C494">
            <v>0</v>
          </cell>
          <cell r="D494">
            <v>4.5</v>
          </cell>
          <cell r="E494">
            <v>0</v>
          </cell>
          <cell r="F494">
            <v>0</v>
          </cell>
        </row>
        <row r="495">
          <cell r="A495" t="str">
            <v>47M1</v>
          </cell>
          <cell r="B495" t="str">
            <v>Actividades de apoyo administrativo</v>
          </cell>
          <cell r="C495">
            <v>507.93116800000001</v>
          </cell>
          <cell r="D495">
            <v>461.08542242999994</v>
          </cell>
          <cell r="E495">
            <v>288.01492561000003</v>
          </cell>
          <cell r="F495">
            <v>271.19690962000016</v>
          </cell>
        </row>
        <row r="496">
          <cell r="A496" t="str">
            <v>47O1</v>
          </cell>
          <cell r="B496" t="str">
            <v>Actividades de apoyo a la función pública y buen gobierno</v>
          </cell>
          <cell r="C496">
            <v>23.798162000000001</v>
          </cell>
          <cell r="D496">
            <v>28.985512070000009</v>
          </cell>
          <cell r="E496">
            <v>19.100793569999997</v>
          </cell>
          <cell r="F496">
            <v>18.435875510000006</v>
          </cell>
        </row>
        <row r="497">
          <cell r="A497" t="str">
            <v>47P10</v>
          </cell>
          <cell r="B497" t="str">
            <v>Fortalecimiento de la Igualdad Sustantiva entre Mujeres y Hombres</v>
          </cell>
          <cell r="C497">
            <v>466.79745100000002</v>
          </cell>
          <cell r="D497">
            <v>377.3865227500001</v>
          </cell>
          <cell r="E497">
            <v>304.05226069000014</v>
          </cell>
          <cell r="F497">
            <v>293.94340116000001</v>
          </cell>
        </row>
        <row r="498">
          <cell r="A498" t="str">
            <v>47P13</v>
          </cell>
          <cell r="B498" t="str">
            <v>Planeación y Articulación de la Acción Pública hacia los Pueblos Indígenas</v>
          </cell>
          <cell r="C498">
            <v>991.40989200000001</v>
          </cell>
          <cell r="D498">
            <v>1238.8571601900001</v>
          </cell>
          <cell r="E498">
            <v>913.28680135999991</v>
          </cell>
          <cell r="F498">
            <v>907.26807128999997</v>
          </cell>
        </row>
        <row r="499">
          <cell r="A499" t="str">
            <v>47S10</v>
          </cell>
          <cell r="B499" t="str">
            <v>Fortalecimiento a la Transversalidad de la Perspectiva de Género</v>
          </cell>
          <cell r="C499">
            <v>323.85502200000002</v>
          </cell>
          <cell r="D499">
            <v>314.31328429999996</v>
          </cell>
          <cell r="E499">
            <v>311.72446529999996</v>
          </cell>
          <cell r="F499">
            <v>310.61978701999999</v>
          </cell>
        </row>
        <row r="500">
          <cell r="A500" t="str">
            <v>47S178</v>
          </cell>
          <cell r="B500" t="str">
            <v>Programa de Apoyo a la Educación Indígena</v>
          </cell>
          <cell r="C500">
            <v>1233.039675</v>
          </cell>
          <cell r="D500">
            <v>1025.6036947499999</v>
          </cell>
          <cell r="E500">
            <v>703.00969363999991</v>
          </cell>
          <cell r="F500">
            <v>661.21103580999977</v>
          </cell>
        </row>
        <row r="501">
          <cell r="A501" t="str">
            <v>47S179</v>
          </cell>
          <cell r="B501" t="str">
            <v>Programa de Infraestructura Indígena</v>
          </cell>
          <cell r="C501">
            <v>7590.6739680000001</v>
          </cell>
          <cell r="D501">
            <v>4333.1214139500007</v>
          </cell>
          <cell r="E501">
            <v>3820.0457199199996</v>
          </cell>
          <cell r="F501">
            <v>3404.2166854800007</v>
          </cell>
        </row>
        <row r="502">
          <cell r="A502" t="str">
            <v>47S249</v>
          </cell>
          <cell r="B502" t="str">
            <v>Programa para el Mejoramiento de la Producción y la Productividad Indígena</v>
          </cell>
          <cell r="C502">
            <v>1571.8578520000001</v>
          </cell>
          <cell r="D502">
            <v>1440.9578519999998</v>
          </cell>
          <cell r="E502">
            <v>1392.3624380599997</v>
          </cell>
          <cell r="F502">
            <v>1372.6772909899998</v>
          </cell>
        </row>
        <row r="503">
          <cell r="A503" t="str">
            <v>47U11</v>
          </cell>
          <cell r="B503" t="str">
            <v>Programa de Derechos Indígenas</v>
          </cell>
          <cell r="C503">
            <v>290.57531999999998</v>
          </cell>
          <cell r="D503">
            <v>231.39308895999997</v>
          </cell>
          <cell r="E503">
            <v>164.22843781</v>
          </cell>
          <cell r="F503">
            <v>161.34091624999999</v>
          </cell>
        </row>
        <row r="504">
          <cell r="A504" t="str">
            <v>4E1</v>
          </cell>
          <cell r="B504" t="str">
            <v>Servicios de inteligencia para la Seguridad Nacional</v>
          </cell>
          <cell r="C504">
            <v>3273.2047689999999</v>
          </cell>
          <cell r="D504">
            <v>3963.50337408</v>
          </cell>
          <cell r="E504">
            <v>2988.3420895700006</v>
          </cell>
          <cell r="F504">
            <v>2968.6209895699985</v>
          </cell>
        </row>
        <row r="505">
          <cell r="A505" t="str">
            <v>4E10</v>
          </cell>
          <cell r="B505" t="str">
            <v>Impartición de justicia laboral para los trabajadores al servicio del Estado</v>
          </cell>
          <cell r="C505">
            <v>364.27988099999999</v>
          </cell>
          <cell r="D505">
            <v>364.95002282999997</v>
          </cell>
          <cell r="E505">
            <v>247.12144216999994</v>
          </cell>
          <cell r="F505">
            <v>247.09649789999997</v>
          </cell>
        </row>
        <row r="506">
          <cell r="A506" t="str">
            <v>4E12</v>
          </cell>
          <cell r="B506" t="str">
            <v>Registro e Identificación de Población</v>
          </cell>
          <cell r="C506">
            <v>579.92102499999999</v>
          </cell>
          <cell r="D506">
            <v>210.27519740000002</v>
          </cell>
          <cell r="E506">
            <v>138.95768838999999</v>
          </cell>
          <cell r="F506">
            <v>138.95768838999999</v>
          </cell>
        </row>
        <row r="507">
          <cell r="A507" t="str">
            <v>4E15</v>
          </cell>
          <cell r="B507" t="str">
            <v>Promover la atención y prevención de la violencia contra las mujeres</v>
          </cell>
          <cell r="C507">
            <v>204.37029000000001</v>
          </cell>
          <cell r="D507">
            <v>143.40259861000001</v>
          </cell>
          <cell r="E507">
            <v>89.668195759999989</v>
          </cell>
          <cell r="F507">
            <v>89.668195759999989</v>
          </cell>
        </row>
        <row r="508">
          <cell r="A508" t="str">
            <v>4E2</v>
          </cell>
          <cell r="B508" t="str">
            <v>Preservación y difusión del acervo documental de la Nación</v>
          </cell>
          <cell r="C508">
            <v>71.295019999999994</v>
          </cell>
          <cell r="D508">
            <v>96.453418670000005</v>
          </cell>
          <cell r="E508">
            <v>76.518297469999993</v>
          </cell>
          <cell r="F508">
            <v>76.514864200000005</v>
          </cell>
        </row>
        <row r="509">
          <cell r="A509" t="str">
            <v>4E4</v>
          </cell>
          <cell r="B509" t="str">
            <v>Producción de programas informativos de radio y televisión del Ejecutivo Federal</v>
          </cell>
          <cell r="C509">
            <v>61.388944000000002</v>
          </cell>
          <cell r="D509">
            <v>111.01604155999999</v>
          </cell>
          <cell r="E509">
            <v>93.185194710000019</v>
          </cell>
          <cell r="F509">
            <v>93.16469471000002</v>
          </cell>
        </row>
        <row r="510">
          <cell r="A510" t="str">
            <v>4E6</v>
          </cell>
          <cell r="B510" t="str">
            <v>Atención a refugiados en el país</v>
          </cell>
          <cell r="C510">
            <v>22.529254000000002</v>
          </cell>
          <cell r="D510">
            <v>22.249463429999995</v>
          </cell>
          <cell r="E510">
            <v>14.985280159999999</v>
          </cell>
          <cell r="F510">
            <v>14.985280159999999</v>
          </cell>
        </row>
        <row r="511">
          <cell r="A511" t="str">
            <v>4E8</v>
          </cell>
          <cell r="B511" t="str">
            <v>Política y servicios migratorios</v>
          </cell>
          <cell r="C511">
            <v>1925.4652329999999</v>
          </cell>
          <cell r="D511">
            <v>3222.7396711400052</v>
          </cell>
          <cell r="E511">
            <v>2487.9570760100019</v>
          </cell>
          <cell r="F511">
            <v>3006.9427128900088</v>
          </cell>
        </row>
        <row r="512">
          <cell r="A512" t="str">
            <v>4E901</v>
          </cell>
          <cell r="B512" t="str">
            <v>Servicios de protección, custodia, vigilancia y seguridad de personas, bienes e instalaciones</v>
          </cell>
          <cell r="C512">
            <v>1584.0418950000001</v>
          </cell>
          <cell r="D512">
            <v>1822.6865469599998</v>
          </cell>
          <cell r="E512">
            <v>1129.6482023199999</v>
          </cell>
          <cell r="F512">
            <v>1117.1428194500004</v>
          </cell>
        </row>
        <row r="513">
          <cell r="A513" t="str">
            <v>4E903</v>
          </cell>
          <cell r="B513" t="str">
            <v>Operativos para la prevención y disuasión del delito</v>
          </cell>
          <cell r="C513">
            <v>25065.882426</v>
          </cell>
          <cell r="D513">
            <v>28150.361824280008</v>
          </cell>
          <cell r="E513">
            <v>20156.35425353999</v>
          </cell>
          <cell r="F513">
            <v>20137.644383830007</v>
          </cell>
        </row>
        <row r="514">
          <cell r="A514" t="str">
            <v>4E904</v>
          </cell>
          <cell r="B514" t="str">
            <v>Administración del Sistema Federal Penitenciario</v>
          </cell>
          <cell r="C514">
            <v>17972.744078</v>
          </cell>
          <cell r="D514">
            <v>23992.887006099991</v>
          </cell>
          <cell r="E514">
            <v>19309.316415060006</v>
          </cell>
          <cell r="F514">
            <v>19146.597504490004</v>
          </cell>
        </row>
        <row r="515">
          <cell r="A515" t="str">
            <v>4E905</v>
          </cell>
          <cell r="B515" t="str">
            <v>Regulación de los servicios de seguridad privada para coadyuvar a la prevención del delito</v>
          </cell>
          <cell r="C515">
            <v>70.516284999999996</v>
          </cell>
          <cell r="D515">
            <v>57.136623979999996</v>
          </cell>
          <cell r="E515">
            <v>29.800750310000002</v>
          </cell>
          <cell r="F515">
            <v>29.800750310000002</v>
          </cell>
        </row>
        <row r="516">
          <cell r="A516" t="str">
            <v>4K15</v>
          </cell>
          <cell r="B516" t="str">
            <v>Proyectos de infraestructura gubernamental de gobernación</v>
          </cell>
          <cell r="C516">
            <v>279.99999700000001</v>
          </cell>
          <cell r="D516">
            <v>186.33138725999999</v>
          </cell>
          <cell r="E516">
            <v>161.00387801999997</v>
          </cell>
          <cell r="F516">
            <v>161.00087001999998</v>
          </cell>
        </row>
        <row r="517">
          <cell r="A517" t="str">
            <v>4K23</v>
          </cell>
          <cell r="B517" t="str">
            <v>Proyectos de infraestructura gubernamental de seguridad pública</v>
          </cell>
          <cell r="C517">
            <v>802.11723500000005</v>
          </cell>
          <cell r="D517">
            <v>921.41765882000004</v>
          </cell>
          <cell r="E517">
            <v>302.88759847999995</v>
          </cell>
          <cell r="F517">
            <v>302.88759847999984</v>
          </cell>
        </row>
        <row r="518">
          <cell r="A518" t="str">
            <v>4K27</v>
          </cell>
          <cell r="B518" t="str">
            <v>Mantenimiento de infraestructura</v>
          </cell>
          <cell r="C518">
            <v>0</v>
          </cell>
          <cell r="D518">
            <v>99.776504689999996</v>
          </cell>
          <cell r="E518">
            <v>47.149081409999987</v>
          </cell>
          <cell r="F518">
            <v>47.149081409999994</v>
          </cell>
        </row>
        <row r="519">
          <cell r="A519" t="str">
            <v>4K28</v>
          </cell>
          <cell r="B519" t="str">
            <v>Estudios de preinversión</v>
          </cell>
          <cell r="C519">
            <v>0</v>
          </cell>
          <cell r="D519">
            <v>74.477768999999995</v>
          </cell>
          <cell r="E519">
            <v>0</v>
          </cell>
          <cell r="F519">
            <v>0</v>
          </cell>
        </row>
        <row r="520">
          <cell r="A520" t="str">
            <v>4M1</v>
          </cell>
          <cell r="B520" t="str">
            <v>Actividades de apoyo administrativo</v>
          </cell>
          <cell r="C520">
            <v>1810.167813</v>
          </cell>
          <cell r="D520">
            <v>2680.4007317899996</v>
          </cell>
          <cell r="E520">
            <v>1995.1950477499995</v>
          </cell>
          <cell r="F520">
            <v>1826.0804087899992</v>
          </cell>
        </row>
        <row r="521">
          <cell r="A521" t="str">
            <v>4N1</v>
          </cell>
          <cell r="B521" t="str">
            <v>Coordinación del Sistema Nacional de Protección Civil</v>
          </cell>
          <cell r="C521">
            <v>206.66196500000001</v>
          </cell>
          <cell r="D521">
            <v>187.93438126000001</v>
          </cell>
          <cell r="E521">
            <v>121.40745563999998</v>
          </cell>
          <cell r="F521">
            <v>121.35809563999999</v>
          </cell>
        </row>
        <row r="522">
          <cell r="A522" t="str">
            <v>4O1</v>
          </cell>
          <cell r="B522" t="str">
            <v>Actividades de apoyo a la función pública y buen gobierno</v>
          </cell>
          <cell r="C522">
            <v>162.876383</v>
          </cell>
          <cell r="D522">
            <v>151.99884483999995</v>
          </cell>
          <cell r="E522">
            <v>92.511546390000035</v>
          </cell>
          <cell r="F522">
            <v>92.09765855000002</v>
          </cell>
        </row>
        <row r="523">
          <cell r="A523" t="str">
            <v>4P1</v>
          </cell>
          <cell r="B523" t="str">
            <v>Conducción de la política interior</v>
          </cell>
          <cell r="C523">
            <v>713.97578699999997</v>
          </cell>
          <cell r="D523">
            <v>706.57748013999969</v>
          </cell>
          <cell r="E523">
            <v>433.55696454999975</v>
          </cell>
          <cell r="F523">
            <v>433.55696454999986</v>
          </cell>
        </row>
        <row r="524">
          <cell r="A524" t="str">
            <v>4P10</v>
          </cell>
          <cell r="B524" t="str">
            <v>Implementación de la Reforma al Sistema de Justicia Penal</v>
          </cell>
          <cell r="C524">
            <v>75.578365000000005</v>
          </cell>
          <cell r="D524">
            <v>72.333405719999988</v>
          </cell>
          <cell r="E524">
            <v>65.088361179999993</v>
          </cell>
          <cell r="F524">
            <v>64.037058979999998</v>
          </cell>
        </row>
        <row r="525">
          <cell r="A525" t="str">
            <v>4P14</v>
          </cell>
          <cell r="B525" t="str">
            <v>Coordinación con las instancias que integran el Sistema Nacional de Seguridad Pública</v>
          </cell>
          <cell r="C525">
            <v>386.60424899999998</v>
          </cell>
          <cell r="D525">
            <v>395.96265395000006</v>
          </cell>
          <cell r="E525">
            <v>220.32293992000001</v>
          </cell>
          <cell r="F525">
            <v>219.39878040999997</v>
          </cell>
        </row>
        <row r="526">
          <cell r="A526" t="str">
            <v>4P16</v>
          </cell>
          <cell r="B526" t="str">
            <v>Fortalecimiento de las instituciones democráticas a fin de lograr las reformas legislativas que transformen el orden jurídico nacional</v>
          </cell>
          <cell r="C526">
            <v>107.198723</v>
          </cell>
          <cell r="D526">
            <v>96.600048450000017</v>
          </cell>
          <cell r="E526">
            <v>54.553619710000021</v>
          </cell>
          <cell r="F526">
            <v>54.553619710000028</v>
          </cell>
        </row>
        <row r="527">
          <cell r="A527" t="str">
            <v>4P18</v>
          </cell>
          <cell r="B527" t="str">
            <v>Conducción de la política del Gobierno Federal en materia religiosa</v>
          </cell>
          <cell r="C527">
            <v>24.508205</v>
          </cell>
          <cell r="D527">
            <v>35.389213850000004</v>
          </cell>
          <cell r="E527">
            <v>28.327652520000001</v>
          </cell>
          <cell r="F527">
            <v>28.11200852</v>
          </cell>
        </row>
        <row r="528">
          <cell r="A528" t="str">
            <v>4P21</v>
          </cell>
          <cell r="B528" t="str">
            <v>Implementar las políticas, programas y acciones tendientes a garantizar la seguridad pública de la Nación y sus habitantes</v>
          </cell>
          <cell r="C528">
            <v>474.02881100000002</v>
          </cell>
          <cell r="D528">
            <v>414.95587684000014</v>
          </cell>
          <cell r="E528">
            <v>220.18369160000003</v>
          </cell>
          <cell r="F528">
            <v>220.1836916</v>
          </cell>
        </row>
        <row r="529">
          <cell r="A529" t="str">
            <v>4P22</v>
          </cell>
          <cell r="B529" t="str">
            <v>Programa de Derechos Humanos</v>
          </cell>
          <cell r="C529">
            <v>396.34670599999998</v>
          </cell>
          <cell r="D529">
            <v>356.2067803299999</v>
          </cell>
          <cell r="E529">
            <v>170.08125708999998</v>
          </cell>
          <cell r="F529">
            <v>170.08125708999998</v>
          </cell>
        </row>
        <row r="530">
          <cell r="A530" t="str">
            <v>4P23</v>
          </cell>
          <cell r="B530" t="str">
            <v>Fomento de la cultura de la participación ciudadana en la prevención del delito</v>
          </cell>
          <cell r="C530">
            <v>210.412182</v>
          </cell>
          <cell r="D530">
            <v>162.83344803</v>
          </cell>
          <cell r="E530">
            <v>76.349807510000005</v>
          </cell>
          <cell r="F530">
            <v>76.349807509999991</v>
          </cell>
        </row>
        <row r="531">
          <cell r="A531" t="str">
            <v>4P24</v>
          </cell>
          <cell r="B531" t="str">
            <v>Promover la Protección de los Derechos Humanos y Prevenir la Discriminación</v>
          </cell>
          <cell r="C531">
            <v>143.81558799999999</v>
          </cell>
          <cell r="D531">
            <v>162.96300808999996</v>
          </cell>
          <cell r="E531">
            <v>81.915879959999984</v>
          </cell>
          <cell r="F531">
            <v>81.908629959999985</v>
          </cell>
        </row>
        <row r="532">
          <cell r="A532" t="str">
            <v>4P25</v>
          </cell>
          <cell r="B532" t="str">
            <v>Coordinación con las instancias que integran el Sistema Nacional de Protección Integral de Niñas, Niños y Adolescentes</v>
          </cell>
          <cell r="C532">
            <v>0</v>
          </cell>
          <cell r="D532">
            <v>36.015841419999987</v>
          </cell>
          <cell r="E532">
            <v>24.352746159999995</v>
          </cell>
          <cell r="F532">
            <v>22.505347560000004</v>
          </cell>
        </row>
        <row r="533">
          <cell r="A533" t="str">
            <v>4P5</v>
          </cell>
          <cell r="B533" t="str">
            <v>Conducción de la política de comunicación social de la Administración Pública Federal y la relación con los medios de comunicación</v>
          </cell>
          <cell r="C533">
            <v>493.94581199999999</v>
          </cell>
          <cell r="D533">
            <v>461.75857226999995</v>
          </cell>
          <cell r="E533">
            <v>277.3581518099997</v>
          </cell>
          <cell r="F533">
            <v>264.36428494999996</v>
          </cell>
        </row>
        <row r="534">
          <cell r="A534" t="str">
            <v>4P6</v>
          </cell>
          <cell r="B534" t="str">
            <v>Planeación demográfica del país</v>
          </cell>
          <cell r="C534">
            <v>67.022706999999997</v>
          </cell>
          <cell r="D534">
            <v>65.350665239999998</v>
          </cell>
          <cell r="E534">
            <v>34.392316820000005</v>
          </cell>
          <cell r="F534">
            <v>34.392316820000005</v>
          </cell>
        </row>
        <row r="535">
          <cell r="A535" t="str">
            <v>4P9</v>
          </cell>
          <cell r="B535" t="str">
            <v>Defensa jurídica de la Secretaría de Gobernación y compilación jurídica nacional y testamentaria ciudadana</v>
          </cell>
          <cell r="C535">
            <v>137.67466899999999</v>
          </cell>
          <cell r="D535">
            <v>114.17471021999997</v>
          </cell>
          <cell r="E535">
            <v>68.724879270000002</v>
          </cell>
          <cell r="F535">
            <v>68.724879270000002</v>
          </cell>
        </row>
        <row r="536">
          <cell r="A536" t="str">
            <v>4R903</v>
          </cell>
          <cell r="B536" t="str">
            <v>Plataforma México</v>
          </cell>
          <cell r="C536">
            <v>1102.81062</v>
          </cell>
          <cell r="D536">
            <v>824.43562068999995</v>
          </cell>
          <cell r="E536">
            <v>584.49265615999991</v>
          </cell>
          <cell r="F536">
            <v>584.49265615999991</v>
          </cell>
        </row>
        <row r="537">
          <cell r="A537" t="str">
            <v>4U4</v>
          </cell>
          <cell r="B537" t="str">
            <v>Otorgamiento de subsidios para la implementación de la reforma al sistema de justicia penal</v>
          </cell>
          <cell r="C537">
            <v>713.14529400000004</v>
          </cell>
          <cell r="D537">
            <v>713.14529400000004</v>
          </cell>
          <cell r="E537">
            <v>711.07996819999994</v>
          </cell>
          <cell r="F537">
            <v>710.85376819999988</v>
          </cell>
        </row>
        <row r="538">
          <cell r="A538" t="str">
            <v>4U6</v>
          </cell>
          <cell r="B538" t="str">
            <v>Programa Nacional de Prevención del Delito</v>
          </cell>
          <cell r="C538">
            <v>2015.3117560000001</v>
          </cell>
          <cell r="D538">
            <v>1751.9117556399999</v>
          </cell>
          <cell r="E538">
            <v>1555.8206756500001</v>
          </cell>
          <cell r="F538">
            <v>1555.8206756500001</v>
          </cell>
        </row>
        <row r="539">
          <cell r="A539" t="str">
            <v>4U7</v>
          </cell>
          <cell r="B539" t="str">
            <v>Subsidios en materia de seguridad pública</v>
          </cell>
          <cell r="C539">
            <v>5952.6978490000001</v>
          </cell>
          <cell r="D539">
            <v>5952.6978490000001</v>
          </cell>
          <cell r="E539">
            <v>4425.6891755700008</v>
          </cell>
          <cell r="F539">
            <v>4359.8248970199993</v>
          </cell>
        </row>
        <row r="540">
          <cell r="A540" t="str">
            <v>50E1</v>
          </cell>
          <cell r="B540" t="str">
            <v>Prevención y control de enfermedades</v>
          </cell>
          <cell r="C540">
            <v>2977.8349490000001</v>
          </cell>
          <cell r="D540">
            <v>3382.6540949999999</v>
          </cell>
          <cell r="E540">
            <v>2296.1753037499998</v>
          </cell>
          <cell r="F540">
            <v>2609.2925109399994</v>
          </cell>
        </row>
        <row r="541">
          <cell r="A541" t="str">
            <v>50E11</v>
          </cell>
          <cell r="B541" t="str">
            <v>Atención a la Salud</v>
          </cell>
          <cell r="C541">
            <v>189289.16800899999</v>
          </cell>
          <cell r="D541">
            <v>188054.89371590008</v>
          </cell>
          <cell r="E541">
            <v>129704.43999978999</v>
          </cell>
          <cell r="F541">
            <v>119505.70896618022</v>
          </cell>
        </row>
        <row r="542">
          <cell r="A542" t="str">
            <v>50E12</v>
          </cell>
          <cell r="B542" t="str">
            <v>Prestaciones sociales</v>
          </cell>
          <cell r="C542">
            <v>1337.9741349999999</v>
          </cell>
          <cell r="D542">
            <v>1341.9294661199999</v>
          </cell>
          <cell r="E542">
            <v>1004.98211312</v>
          </cell>
          <cell r="F542">
            <v>1131.0359607500011</v>
          </cell>
        </row>
        <row r="543">
          <cell r="A543" t="str">
            <v>50E3</v>
          </cell>
          <cell r="B543" t="str">
            <v>Seguro de Riesgos de Trabajo</v>
          </cell>
          <cell r="C543">
            <v>844.38888299999996</v>
          </cell>
          <cell r="D543">
            <v>945.80202099999997</v>
          </cell>
          <cell r="E543">
            <v>684.28752699999995</v>
          </cell>
          <cell r="F543">
            <v>845.78661894000015</v>
          </cell>
        </row>
        <row r="544">
          <cell r="A544" t="str">
            <v>50E4</v>
          </cell>
          <cell r="B544" t="str">
            <v>Investigación y desarrollo tecnológico en salud</v>
          </cell>
          <cell r="C544">
            <v>594.55562299999997</v>
          </cell>
          <cell r="D544">
            <v>688.87615237</v>
          </cell>
          <cell r="E544">
            <v>502.27565299999998</v>
          </cell>
          <cell r="F544">
            <v>503.48273791999952</v>
          </cell>
        </row>
        <row r="545">
          <cell r="A545" t="str">
            <v>50E6</v>
          </cell>
          <cell r="B545" t="str">
            <v>Recaudación de ingresos obrero patronales</v>
          </cell>
          <cell r="C545">
            <v>5816.4795860000004</v>
          </cell>
          <cell r="D545">
            <v>5530.9656846600001</v>
          </cell>
          <cell r="E545">
            <v>3808.5403470000001</v>
          </cell>
          <cell r="F545">
            <v>4322.3232285900031</v>
          </cell>
        </row>
        <row r="546">
          <cell r="A546" t="str">
            <v>50E7</v>
          </cell>
          <cell r="B546" t="str">
            <v>Servicios de guardería</v>
          </cell>
          <cell r="C546">
            <v>10251.062202999999</v>
          </cell>
          <cell r="D546">
            <v>10277.3056612</v>
          </cell>
          <cell r="E546">
            <v>7594.4564339999997</v>
          </cell>
          <cell r="F546">
            <v>7215.1364359600047</v>
          </cell>
        </row>
        <row r="547">
          <cell r="A547" t="str">
            <v>50J1</v>
          </cell>
          <cell r="B547" t="str">
            <v>Pensiones en curso de pago Ley 1973</v>
          </cell>
          <cell r="C547">
            <v>189393.05069999999</v>
          </cell>
          <cell r="D547">
            <v>189393.05069999999</v>
          </cell>
          <cell r="E547">
            <v>145644.00178699999</v>
          </cell>
          <cell r="F547">
            <v>146256.44951999001</v>
          </cell>
        </row>
        <row r="548">
          <cell r="A548" t="str">
            <v>50J2</v>
          </cell>
          <cell r="B548" t="str">
            <v>Rentas vitalicias Ley 1997</v>
          </cell>
          <cell r="C548">
            <v>15449.746236000001</v>
          </cell>
          <cell r="D548">
            <v>15449.746236000001</v>
          </cell>
          <cell r="E548">
            <v>12559.332367000001</v>
          </cell>
          <cell r="F548">
            <v>9189.2619541400018</v>
          </cell>
        </row>
        <row r="549">
          <cell r="A549" t="str">
            <v>50J3</v>
          </cell>
          <cell r="B549" t="str">
            <v>Régimen de Pensiones y Jubilaciones IMSS</v>
          </cell>
          <cell r="C549">
            <v>68054.498821000001</v>
          </cell>
          <cell r="D549">
            <v>68054.498821000001</v>
          </cell>
          <cell r="E549">
            <v>50505.174648</v>
          </cell>
          <cell r="F549">
            <v>48845.421669570002</v>
          </cell>
        </row>
        <row r="550">
          <cell r="A550" t="str">
            <v>50J4</v>
          </cell>
          <cell r="B550" t="str">
            <v>Pago de subsidios a los asegurados</v>
          </cell>
          <cell r="C550">
            <v>14500.364836000001</v>
          </cell>
          <cell r="D550">
            <v>14500.364836000001</v>
          </cell>
          <cell r="E550">
            <v>11591.194953</v>
          </cell>
          <cell r="F550">
            <v>11414.051260410004</v>
          </cell>
        </row>
        <row r="551">
          <cell r="A551" t="str">
            <v>50K12</v>
          </cell>
          <cell r="B551" t="str">
            <v>Proyectos de infraestructura social de asistencia y seguridad social</v>
          </cell>
          <cell r="C551">
            <v>1637.371932</v>
          </cell>
          <cell r="D551">
            <v>3419.5334418199986</v>
          </cell>
          <cell r="E551">
            <v>2385.9653424799994</v>
          </cell>
          <cell r="F551">
            <v>796.33337333999998</v>
          </cell>
        </row>
        <row r="552">
          <cell r="A552" t="str">
            <v>50K25</v>
          </cell>
          <cell r="B552" t="str">
            <v>Proyectos de inmuebles (oficinas administrativas)</v>
          </cell>
          <cell r="C552">
            <v>0</v>
          </cell>
          <cell r="D552">
            <v>3.5604279999999999</v>
          </cell>
          <cell r="E552">
            <v>0.6</v>
          </cell>
          <cell r="F552">
            <v>0</v>
          </cell>
        </row>
        <row r="553">
          <cell r="A553" t="str">
            <v>50K27</v>
          </cell>
          <cell r="B553" t="str">
            <v>Mantenimiento de infraestructura</v>
          </cell>
          <cell r="C553">
            <v>98.146828999999997</v>
          </cell>
          <cell r="D553">
            <v>46.886201</v>
          </cell>
          <cell r="E553">
            <v>34.986201000000001</v>
          </cell>
          <cell r="F553">
            <v>5.7536398699999998</v>
          </cell>
        </row>
        <row r="554">
          <cell r="A554" t="str">
            <v>50K28</v>
          </cell>
          <cell r="B554" t="str">
            <v>Estudios de preinversión</v>
          </cell>
          <cell r="C554">
            <v>57.628117000000003</v>
          </cell>
          <cell r="D554">
            <v>69.338731999999993</v>
          </cell>
          <cell r="E554">
            <v>51.710614999999997</v>
          </cell>
          <cell r="F554">
            <v>21.97660162</v>
          </cell>
        </row>
        <row r="555">
          <cell r="A555" t="str">
            <v>50K29</v>
          </cell>
          <cell r="B555" t="str">
            <v>Programas de adquisiciones</v>
          </cell>
          <cell r="C555">
            <v>3206.853122</v>
          </cell>
          <cell r="D555">
            <v>4290.6427259700013</v>
          </cell>
          <cell r="E555">
            <v>2201.5152756799989</v>
          </cell>
          <cell r="F555">
            <v>267.03672895000005</v>
          </cell>
        </row>
        <row r="556">
          <cell r="A556" t="str">
            <v>50M1</v>
          </cell>
          <cell r="B556" t="str">
            <v>Actividades de apoyo administrativo</v>
          </cell>
          <cell r="C556">
            <v>49109.914346999998</v>
          </cell>
          <cell r="D556">
            <v>48688.64048567001</v>
          </cell>
          <cell r="E556">
            <v>35065.547035919997</v>
          </cell>
          <cell r="F556">
            <v>29115.080522080007</v>
          </cell>
        </row>
        <row r="557">
          <cell r="A557" t="str">
            <v>50O1</v>
          </cell>
          <cell r="B557" t="str">
            <v>Actividades de apoyo a la función pública y buen gobierno</v>
          </cell>
          <cell r="C557">
            <v>362.44780200000002</v>
          </cell>
          <cell r="D557">
            <v>322.97337199999998</v>
          </cell>
          <cell r="E557">
            <v>225.988585</v>
          </cell>
          <cell r="F557">
            <v>229.89801455000003</v>
          </cell>
        </row>
        <row r="558">
          <cell r="A558" t="str">
            <v>50W1</v>
          </cell>
          <cell r="B558" t="str">
            <v>Operaciones ajenas</v>
          </cell>
          <cell r="C558">
            <v>-8660.4513399999996</v>
          </cell>
          <cell r="D558">
            <v>-8660.4513399999996</v>
          </cell>
          <cell r="E558">
            <v>-5531.6196049999999</v>
          </cell>
          <cell r="F558">
            <v>-7473.3164112800005</v>
          </cell>
        </row>
        <row r="559">
          <cell r="A559" t="str">
            <v>51E15</v>
          </cell>
          <cell r="B559" t="str">
            <v>Investigación y desarrollo tecnológico en salud</v>
          </cell>
          <cell r="C559">
            <v>83.658416000000003</v>
          </cell>
          <cell r="D559">
            <v>91.054034999999999</v>
          </cell>
          <cell r="E559">
            <v>59.806466999999998</v>
          </cell>
          <cell r="F559">
            <v>47.823497000000003</v>
          </cell>
        </row>
        <row r="560">
          <cell r="A560" t="str">
            <v>51E18</v>
          </cell>
          <cell r="B560" t="str">
            <v>Suministro de Claves de Medicamentos</v>
          </cell>
          <cell r="C560">
            <v>14316.593616</v>
          </cell>
          <cell r="D560">
            <v>10444.079398</v>
          </cell>
          <cell r="E560">
            <v>8154.7248909999998</v>
          </cell>
          <cell r="F560">
            <v>8300.6391879999992</v>
          </cell>
        </row>
        <row r="561">
          <cell r="A561" t="str">
            <v>51E36</v>
          </cell>
          <cell r="B561" t="str">
            <v>Equidad de Género</v>
          </cell>
          <cell r="C561">
            <v>21.372029999999999</v>
          </cell>
          <cell r="D561">
            <v>20.934664000000001</v>
          </cell>
          <cell r="E561">
            <v>15.063601999999999</v>
          </cell>
          <cell r="F561">
            <v>11.411087</v>
          </cell>
        </row>
        <row r="562">
          <cell r="A562" t="str">
            <v>51E42</v>
          </cell>
          <cell r="B562" t="str">
            <v>Atención a Personas con Discapacidad</v>
          </cell>
          <cell r="C562">
            <v>20.284472999999998</v>
          </cell>
          <cell r="D562">
            <v>19.832923999999998</v>
          </cell>
          <cell r="E562">
            <v>14.309885</v>
          </cell>
          <cell r="F562">
            <v>11.465802</v>
          </cell>
        </row>
        <row r="563">
          <cell r="A563" t="str">
            <v>51E43</v>
          </cell>
          <cell r="B563" t="str">
            <v>Prevención y control de enfermedades</v>
          </cell>
          <cell r="C563">
            <v>800.31542100000001</v>
          </cell>
          <cell r="D563">
            <v>850.96268299999997</v>
          </cell>
          <cell r="E563">
            <v>616.33829400000002</v>
          </cell>
          <cell r="F563">
            <v>625.99409500000002</v>
          </cell>
        </row>
        <row r="564">
          <cell r="A564" t="str">
            <v>51E44</v>
          </cell>
          <cell r="B564" t="str">
            <v>Atención a la Salud</v>
          </cell>
          <cell r="C564">
            <v>25342.003810999999</v>
          </cell>
          <cell r="D564">
            <v>26279.361405</v>
          </cell>
          <cell r="E564">
            <v>20558.615924999998</v>
          </cell>
          <cell r="F564">
            <v>20052.459852</v>
          </cell>
        </row>
        <row r="565">
          <cell r="A565" t="str">
            <v>51E45</v>
          </cell>
          <cell r="B565" t="str">
            <v>Prestaciones sociales</v>
          </cell>
          <cell r="C565">
            <v>2064.2488819999999</v>
          </cell>
          <cell r="D565">
            <v>2213.0159899999999</v>
          </cell>
          <cell r="E565">
            <v>1570.254285</v>
          </cell>
          <cell r="F565">
            <v>2039.271587</v>
          </cell>
        </row>
        <row r="566">
          <cell r="A566" t="str">
            <v>51J19</v>
          </cell>
          <cell r="B566" t="str">
            <v>Pensiones por Riesgos de Trabajo</v>
          </cell>
          <cell r="C566">
            <v>2483.0300440000001</v>
          </cell>
          <cell r="D566">
            <v>2431.036752</v>
          </cell>
          <cell r="E566">
            <v>2069.8083109999998</v>
          </cell>
          <cell r="F566">
            <v>1844.0071009999999</v>
          </cell>
        </row>
        <row r="567">
          <cell r="A567" t="str">
            <v>51J20</v>
          </cell>
          <cell r="B567" t="str">
            <v>Subsidios y Ayudas</v>
          </cell>
          <cell r="C567">
            <v>43.861407</v>
          </cell>
          <cell r="D567">
            <v>45.346896999999998</v>
          </cell>
          <cell r="E567">
            <v>35.725591000000001</v>
          </cell>
          <cell r="F567">
            <v>14.643831</v>
          </cell>
        </row>
        <row r="568">
          <cell r="A568" t="str">
            <v>51J21</v>
          </cell>
          <cell r="B568" t="str">
            <v>Pensiones por Invalidez</v>
          </cell>
          <cell r="C568">
            <v>18.847816999999999</v>
          </cell>
          <cell r="D568">
            <v>105.74331599999999</v>
          </cell>
          <cell r="E568">
            <v>100.48595299999999</v>
          </cell>
          <cell r="F568">
            <v>87.416165000000007</v>
          </cell>
        </row>
        <row r="569">
          <cell r="A569" t="str">
            <v>51J22</v>
          </cell>
          <cell r="B569" t="str">
            <v>Pensiones por Causa de Muerte</v>
          </cell>
          <cell r="C569">
            <v>18.980855999999999</v>
          </cell>
          <cell r="D569">
            <v>904.64153299999998</v>
          </cell>
          <cell r="E569">
            <v>899.38418100000001</v>
          </cell>
          <cell r="F569">
            <v>886.31478600000003</v>
          </cell>
        </row>
        <row r="570">
          <cell r="A570" t="str">
            <v>51J24</v>
          </cell>
          <cell r="B570" t="str">
            <v>Pensiones por Cesantía</v>
          </cell>
          <cell r="C570">
            <v>205.20184900000001</v>
          </cell>
          <cell r="D570">
            <v>246.55693400000001</v>
          </cell>
          <cell r="E570">
            <v>239.90213199999999</v>
          </cell>
          <cell r="F570">
            <v>248.81395499999999</v>
          </cell>
        </row>
        <row r="571">
          <cell r="A571" t="str">
            <v>51J25</v>
          </cell>
          <cell r="B571" t="str">
            <v>Pensiones por Vejez</v>
          </cell>
          <cell r="C571">
            <v>5671.6315299999997</v>
          </cell>
          <cell r="D571">
            <v>9621.6433899999993</v>
          </cell>
          <cell r="E571">
            <v>9613.0797239999993</v>
          </cell>
          <cell r="F571">
            <v>10581.04725</v>
          </cell>
        </row>
        <row r="572">
          <cell r="A572" t="str">
            <v>51J26</v>
          </cell>
          <cell r="B572" t="str">
            <v>Pensiones y Jubilaciones</v>
          </cell>
          <cell r="C572">
            <v>150128.879437</v>
          </cell>
          <cell r="D572">
            <v>146610.748995</v>
          </cell>
          <cell r="E572">
            <v>125608.026887</v>
          </cell>
          <cell r="F572">
            <v>123659.93711300001</v>
          </cell>
        </row>
        <row r="573">
          <cell r="A573" t="str">
            <v>51J27</v>
          </cell>
          <cell r="B573" t="str">
            <v>Indemnizaciones Globales</v>
          </cell>
          <cell r="C573">
            <v>95.007334</v>
          </cell>
          <cell r="D573">
            <v>92.524825000000007</v>
          </cell>
          <cell r="E573">
            <v>72.346894000000006</v>
          </cell>
          <cell r="F573">
            <v>23.084620000000001</v>
          </cell>
        </row>
        <row r="574">
          <cell r="A574" t="str">
            <v>51J28</v>
          </cell>
          <cell r="B574" t="str">
            <v>Pagos de Funeral</v>
          </cell>
          <cell r="C574">
            <v>670.15524400000004</v>
          </cell>
          <cell r="D574">
            <v>690.88400200000001</v>
          </cell>
          <cell r="E574">
            <v>577.26429199999995</v>
          </cell>
          <cell r="F574">
            <v>468.05154199999998</v>
          </cell>
        </row>
        <row r="575">
          <cell r="A575" t="str">
            <v>51K11</v>
          </cell>
          <cell r="B575" t="str">
            <v>Proyectos de infraestructura social.</v>
          </cell>
          <cell r="C575">
            <v>1685.508718</v>
          </cell>
          <cell r="D575">
            <v>1489.2067179999999</v>
          </cell>
          <cell r="E575">
            <v>813.54744700000003</v>
          </cell>
          <cell r="F575">
            <v>530.82205499999998</v>
          </cell>
        </row>
        <row r="576">
          <cell r="A576" t="str">
            <v>51K27</v>
          </cell>
          <cell r="B576" t="str">
            <v>Mantenimiento de infraestructura</v>
          </cell>
          <cell r="C576">
            <v>0</v>
          </cell>
          <cell r="D576">
            <v>58.402000000000001</v>
          </cell>
          <cell r="E576">
            <v>28.562000000000001</v>
          </cell>
          <cell r="F576">
            <v>15.215849</v>
          </cell>
        </row>
        <row r="577">
          <cell r="A577" t="str">
            <v>51M1</v>
          </cell>
          <cell r="B577" t="str">
            <v>Actividades de apoyo administrativo</v>
          </cell>
          <cell r="C577">
            <v>12114.344596999999</v>
          </cell>
          <cell r="D577">
            <v>12807.841676</v>
          </cell>
          <cell r="E577">
            <v>8181.0390630000002</v>
          </cell>
          <cell r="F577">
            <v>7028.7779739999996</v>
          </cell>
        </row>
        <row r="578">
          <cell r="A578" t="str">
            <v>51M2</v>
          </cell>
          <cell r="B578" t="str">
            <v>Gastos Administrativos por Operación de Fondos y Seguros</v>
          </cell>
          <cell r="C578">
            <v>13944.079688</v>
          </cell>
          <cell r="D578">
            <v>14184.966315</v>
          </cell>
          <cell r="E578">
            <v>9544.9595150000005</v>
          </cell>
          <cell r="F578">
            <v>9823.1512210000001</v>
          </cell>
        </row>
        <row r="579">
          <cell r="A579" t="str">
            <v>51O1</v>
          </cell>
          <cell r="B579" t="str">
            <v>Actividades de apoyo a la función pública y buen gobierno</v>
          </cell>
          <cell r="C579">
            <v>188.096969</v>
          </cell>
          <cell r="D579">
            <v>207.31768700000001</v>
          </cell>
          <cell r="E579">
            <v>152.48737499999999</v>
          </cell>
          <cell r="F579">
            <v>120.45657199999999</v>
          </cell>
        </row>
        <row r="580">
          <cell r="A580" t="str">
            <v>51W1</v>
          </cell>
          <cell r="B580" t="str">
            <v>Operaciones ajenas</v>
          </cell>
          <cell r="C580">
            <v>0</v>
          </cell>
          <cell r="D580">
            <v>0</v>
          </cell>
          <cell r="E580">
            <v>0</v>
          </cell>
          <cell r="F580">
            <v>-2819.9236380000002</v>
          </cell>
        </row>
        <row r="581">
          <cell r="A581" t="str">
            <v>52B1</v>
          </cell>
          <cell r="B581" t="str">
            <v>Producción de petróleo, gas, petrolíferos y petroquímicos</v>
          </cell>
          <cell r="C581">
            <v>59818.825546</v>
          </cell>
          <cell r="D581">
            <v>62401.998747999998</v>
          </cell>
          <cell r="E581">
            <v>50388.299688999999</v>
          </cell>
          <cell r="F581">
            <v>49706.635140999999</v>
          </cell>
        </row>
        <row r="582">
          <cell r="A582" t="str">
            <v>52E10</v>
          </cell>
          <cell r="B582" t="str">
            <v>Distribución de petróleo, gas, petrolíferos y petroquímicos</v>
          </cell>
          <cell r="C582">
            <v>29064.769376</v>
          </cell>
          <cell r="D582">
            <v>24092.907912999999</v>
          </cell>
          <cell r="E582">
            <v>20120.206739000001</v>
          </cell>
          <cell r="F582">
            <v>20240.310401999999</v>
          </cell>
        </row>
        <row r="583">
          <cell r="A583" t="str">
            <v>52E11</v>
          </cell>
          <cell r="B583" t="str">
            <v>Comercialización de petróleo, gas, petrolíferos y petroquímicos</v>
          </cell>
          <cell r="C583">
            <v>3500.0591399999998</v>
          </cell>
          <cell r="D583">
            <v>3885.2808829999999</v>
          </cell>
          <cell r="E583">
            <v>3441.97757</v>
          </cell>
          <cell r="F583">
            <v>3385.2226839999998</v>
          </cell>
        </row>
        <row r="584">
          <cell r="A584" t="str">
            <v>52E12</v>
          </cell>
          <cell r="B584" t="str">
            <v>Operación y mantenimiento de la infraestructura en ecología</v>
          </cell>
          <cell r="C584">
            <v>2648.3354760000002</v>
          </cell>
          <cell r="D584">
            <v>2284.348</v>
          </cell>
          <cell r="E584">
            <v>1810.086732</v>
          </cell>
          <cell r="F584">
            <v>1781.1885299999999</v>
          </cell>
        </row>
        <row r="585">
          <cell r="A585" t="str">
            <v>52E13</v>
          </cell>
          <cell r="B585" t="str">
            <v>Servicios médicos al personal de PEMEX</v>
          </cell>
          <cell r="C585">
            <v>11824.147606</v>
          </cell>
          <cell r="D585">
            <v>13146.434429000001</v>
          </cell>
          <cell r="E585">
            <v>8987.182761</v>
          </cell>
          <cell r="F585">
            <v>9067.9629120000009</v>
          </cell>
        </row>
        <row r="586">
          <cell r="A586" t="str">
            <v>52E14</v>
          </cell>
          <cell r="B586" t="str">
            <v>Prestación de servicios de telecomunicaciones internos a PEMEX</v>
          </cell>
          <cell r="C586">
            <v>1724.103795</v>
          </cell>
          <cell r="D586">
            <v>1371.167209</v>
          </cell>
          <cell r="E586">
            <v>757.68542400000001</v>
          </cell>
          <cell r="F586">
            <v>755.49281299999996</v>
          </cell>
        </row>
        <row r="587">
          <cell r="A587" t="str">
            <v>52E15</v>
          </cell>
          <cell r="B587" t="str">
            <v>Prestación de servicios corporativos</v>
          </cell>
          <cell r="C587">
            <v>83672.574422999998</v>
          </cell>
          <cell r="D587">
            <v>80734.118988000002</v>
          </cell>
          <cell r="E587">
            <v>76586.866573000007</v>
          </cell>
          <cell r="F587">
            <v>78598.442534999995</v>
          </cell>
        </row>
        <row r="588">
          <cell r="A588" t="str">
            <v>52J2</v>
          </cell>
          <cell r="B588" t="str">
            <v>Aportaciones para pago de pensiones y jubilaciones</v>
          </cell>
          <cell r="C588">
            <v>47450.147323999998</v>
          </cell>
          <cell r="D588">
            <v>46250.712565000002</v>
          </cell>
          <cell r="E588">
            <v>36496.541065999998</v>
          </cell>
          <cell r="F588">
            <v>36493.953728</v>
          </cell>
        </row>
        <row r="589">
          <cell r="A589" t="str">
            <v>52K11</v>
          </cell>
          <cell r="B589" t="str">
            <v>Proyectos de infraestructura social de salud</v>
          </cell>
          <cell r="C589">
            <v>250.82620800000001</v>
          </cell>
          <cell r="D589">
            <v>32.557160000000003</v>
          </cell>
          <cell r="E589">
            <v>29.812985000000001</v>
          </cell>
          <cell r="F589">
            <v>29.812985000000001</v>
          </cell>
        </row>
        <row r="590">
          <cell r="A590" t="str">
            <v>52K12</v>
          </cell>
          <cell r="B590" t="str">
            <v>Proyectos de infraestructura social de asistencia y seguridad social</v>
          </cell>
          <cell r="C590">
            <v>0</v>
          </cell>
          <cell r="D590">
            <v>12.9</v>
          </cell>
          <cell r="E590">
            <v>0</v>
          </cell>
          <cell r="F590">
            <v>0</v>
          </cell>
        </row>
        <row r="591">
          <cell r="A591" t="str">
            <v>52K14</v>
          </cell>
          <cell r="B591" t="str">
            <v>Otros proyectos de infraestructura social</v>
          </cell>
          <cell r="C591">
            <v>1</v>
          </cell>
          <cell r="D591">
            <v>27.915289000000001</v>
          </cell>
          <cell r="E591">
            <v>0</v>
          </cell>
          <cell r="F591">
            <v>0</v>
          </cell>
        </row>
        <row r="592">
          <cell r="A592" t="str">
            <v>52K2</v>
          </cell>
          <cell r="B592" t="str">
            <v>Proyectos de infraestructura económica de hidrocarburos</v>
          </cell>
          <cell r="C592">
            <v>262024.90662200001</v>
          </cell>
          <cell r="D592">
            <v>278988.89434399997</v>
          </cell>
          <cell r="E592">
            <v>216642.41558100001</v>
          </cell>
          <cell r="F592">
            <v>214917.38690799999</v>
          </cell>
        </row>
        <row r="593">
          <cell r="A593" t="str">
            <v>52K24</v>
          </cell>
          <cell r="B593" t="str">
            <v>Otros proyectos de infraestructura gubernamental</v>
          </cell>
          <cell r="C593">
            <v>2410.3388020000002</v>
          </cell>
          <cell r="D593">
            <v>98.054501000000002</v>
          </cell>
          <cell r="E593">
            <v>36.707749999999997</v>
          </cell>
          <cell r="F593">
            <v>36.707749999999997</v>
          </cell>
        </row>
        <row r="594">
          <cell r="A594" t="str">
            <v>52K25</v>
          </cell>
          <cell r="B594" t="str">
            <v>Proyectos de inmuebles (oficinas administrativas)</v>
          </cell>
          <cell r="C594">
            <v>0</v>
          </cell>
          <cell r="D594">
            <v>5</v>
          </cell>
          <cell r="E594">
            <v>4.5378350000000003</v>
          </cell>
          <cell r="F594">
            <v>4.5378350000000003</v>
          </cell>
        </row>
        <row r="595">
          <cell r="A595" t="str">
            <v>52K27</v>
          </cell>
          <cell r="B595" t="str">
            <v>Mantenimiento de infraestructura</v>
          </cell>
          <cell r="C595">
            <v>18244.057342</v>
          </cell>
          <cell r="D595">
            <v>18836.114321000001</v>
          </cell>
          <cell r="E595">
            <v>9895.1919529999996</v>
          </cell>
          <cell r="F595">
            <v>9419.6427330000006</v>
          </cell>
        </row>
        <row r="596">
          <cell r="A596" t="str">
            <v>52K28</v>
          </cell>
          <cell r="B596" t="str">
            <v>Estudios de preinversión</v>
          </cell>
          <cell r="C596">
            <v>966.99318500000004</v>
          </cell>
          <cell r="D596">
            <v>831.89798399999995</v>
          </cell>
          <cell r="E596">
            <v>612.51857199999995</v>
          </cell>
          <cell r="F596">
            <v>604.45152599999994</v>
          </cell>
        </row>
        <row r="597">
          <cell r="A597" t="str">
            <v>52K29</v>
          </cell>
          <cell r="B597" t="str">
            <v>Programas de adquisiciones</v>
          </cell>
          <cell r="C597">
            <v>5437.7930960000003</v>
          </cell>
          <cell r="D597">
            <v>2639.9383579999999</v>
          </cell>
          <cell r="E597">
            <v>807.12555499999996</v>
          </cell>
          <cell r="F597">
            <v>797.165164</v>
          </cell>
        </row>
        <row r="598">
          <cell r="A598" t="str">
            <v>52K30</v>
          </cell>
          <cell r="B598" t="str">
            <v>Otros proyectos de infraestructura</v>
          </cell>
          <cell r="C598">
            <v>3363.780839</v>
          </cell>
          <cell r="D598">
            <v>2650.5306989999999</v>
          </cell>
          <cell r="E598">
            <v>1971.899641</v>
          </cell>
          <cell r="F598">
            <v>1942.1690450000001</v>
          </cell>
        </row>
        <row r="599">
          <cell r="A599" t="str">
            <v>52K36</v>
          </cell>
          <cell r="B599" t="str">
            <v>Conservación de infraestructura marítimo-portuaria</v>
          </cell>
          <cell r="C599">
            <v>368.30390599999998</v>
          </cell>
          <cell r="D599">
            <v>373.970912</v>
          </cell>
          <cell r="E599">
            <v>89.971490000000003</v>
          </cell>
          <cell r="F599">
            <v>79.386385000000004</v>
          </cell>
        </row>
        <row r="600">
          <cell r="A600" t="str">
            <v>52M1</v>
          </cell>
          <cell r="B600" t="str">
            <v>Actividades de apoyo administrativo</v>
          </cell>
          <cell r="C600">
            <v>14064.202235999999</v>
          </cell>
          <cell r="D600">
            <v>13352.321379000001</v>
          </cell>
          <cell r="E600">
            <v>5980.2656649999999</v>
          </cell>
          <cell r="F600">
            <v>5688.09602</v>
          </cell>
        </row>
        <row r="601">
          <cell r="A601" t="str">
            <v>52O1</v>
          </cell>
          <cell r="B601" t="str">
            <v>Actividades de apoyo a la función pública y buen gobierno</v>
          </cell>
          <cell r="C601">
            <v>724.92424500000004</v>
          </cell>
          <cell r="D601">
            <v>906.89905299999998</v>
          </cell>
          <cell r="E601">
            <v>636.50389700000005</v>
          </cell>
          <cell r="F601">
            <v>580.74868600000002</v>
          </cell>
        </row>
        <row r="602">
          <cell r="A602" t="str">
            <v>52W1</v>
          </cell>
          <cell r="B602" t="str">
            <v>Operaciones ajenas</v>
          </cell>
          <cell r="C602">
            <v>0</v>
          </cell>
          <cell r="D602">
            <v>0</v>
          </cell>
          <cell r="E602">
            <v>2107.877477</v>
          </cell>
          <cell r="F602">
            <v>5462.2329339999997</v>
          </cell>
        </row>
        <row r="603">
          <cell r="A603" t="str">
            <v>53E555</v>
          </cell>
          <cell r="B603" t="str">
            <v>Operación Red de Fibra Óptica  y apoyo tecnológico a los procesos productivos</v>
          </cell>
          <cell r="C603">
            <v>1175.3934529999999</v>
          </cell>
          <cell r="D603">
            <v>1174.093453</v>
          </cell>
          <cell r="E603">
            <v>637.30809499999998</v>
          </cell>
          <cell r="F603">
            <v>975.91733699999997</v>
          </cell>
        </row>
        <row r="604">
          <cell r="A604" t="str">
            <v>53E561</v>
          </cell>
          <cell r="B604" t="str">
            <v>Operación y mantenimiento de las centrales generadoras de energía eléctrica</v>
          </cell>
          <cell r="C604">
            <v>81186.902247999999</v>
          </cell>
          <cell r="D604">
            <v>81174.876222000006</v>
          </cell>
          <cell r="E604">
            <v>57861.801189999998</v>
          </cell>
          <cell r="F604">
            <v>-70539.842411000005</v>
          </cell>
        </row>
        <row r="605">
          <cell r="A605" t="str">
            <v>53E562</v>
          </cell>
          <cell r="B605" t="str">
            <v>Operación, mantenimiento y recarga de la Nucleoeléctrica Laguna Verde </v>
          </cell>
          <cell r="C605">
            <v>6089.2249579999998</v>
          </cell>
          <cell r="D605">
            <v>6026.7632020000001</v>
          </cell>
          <cell r="E605">
            <v>2811.631069</v>
          </cell>
          <cell r="F605">
            <v>-863.89480600000002</v>
          </cell>
        </row>
        <row r="606">
          <cell r="A606" t="str">
            <v>53E563</v>
          </cell>
          <cell r="B606" t="str">
            <v>Suministro de energéticos a las centrales generadoras de electricidad</v>
          </cell>
          <cell r="C606">
            <v>15174.235723</v>
          </cell>
          <cell r="D606">
            <v>15070.466763</v>
          </cell>
          <cell r="E606">
            <v>11368.838191000001</v>
          </cell>
          <cell r="F606">
            <v>10597.490614</v>
          </cell>
        </row>
        <row r="607">
          <cell r="A607" t="str">
            <v>53E567</v>
          </cell>
          <cell r="B607" t="str">
            <v>Operación y mantenimiento a líneas de transmisión, subestaciones de transformación y red fibra óptica</v>
          </cell>
          <cell r="C607">
            <v>8749.8012120000003</v>
          </cell>
          <cell r="D607">
            <v>8559.206537</v>
          </cell>
          <cell r="E607">
            <v>5681.9458549999999</v>
          </cell>
          <cell r="F607">
            <v>-28132.636891999999</v>
          </cell>
        </row>
        <row r="608">
          <cell r="A608" t="str">
            <v>53E570</v>
          </cell>
          <cell r="B608" t="str">
            <v>Operación y mantenimiento de los procesos de distribución y de comercialización de energía eléctrica</v>
          </cell>
          <cell r="C608">
            <v>41803.002984999999</v>
          </cell>
          <cell r="D608">
            <v>41507.728230000001</v>
          </cell>
          <cell r="E608">
            <v>27941.342285999999</v>
          </cell>
          <cell r="F608">
            <v>208753.675043</v>
          </cell>
        </row>
        <row r="609">
          <cell r="A609" t="str">
            <v>53E578</v>
          </cell>
          <cell r="B609" t="str">
            <v>Apoyo al desarrollo sustentable de comunidades afectadas por la instalación de la infraestructura eléctrica</v>
          </cell>
          <cell r="C609">
            <v>185.039019</v>
          </cell>
          <cell r="D609">
            <v>185.039019</v>
          </cell>
          <cell r="E609">
            <v>123.585948</v>
          </cell>
          <cell r="F609">
            <v>104.015902</v>
          </cell>
        </row>
        <row r="610">
          <cell r="A610" t="str">
            <v>53F571</v>
          </cell>
          <cell r="B610" t="str">
            <v>Promoción de medidas para el ahorro y uso eficiente de la energía eléctrica</v>
          </cell>
          <cell r="C610">
            <v>35.507347000000003</v>
          </cell>
          <cell r="D610">
            <v>33.441256000000003</v>
          </cell>
          <cell r="E610">
            <v>22.861205000000002</v>
          </cell>
          <cell r="F610">
            <v>24.183481</v>
          </cell>
        </row>
        <row r="611">
          <cell r="A611" t="str">
            <v>53J1</v>
          </cell>
          <cell r="B611" t="str">
            <v>Pago de pensiones  y jubilaciones en CFE</v>
          </cell>
          <cell r="C611">
            <v>32620.3</v>
          </cell>
          <cell r="D611">
            <v>32620.3</v>
          </cell>
          <cell r="E611">
            <v>24279.543018</v>
          </cell>
          <cell r="F611">
            <v>25449.029825000001</v>
          </cell>
        </row>
        <row r="612">
          <cell r="A612" t="str">
            <v>53K1</v>
          </cell>
          <cell r="B612" t="str">
            <v>Proyectos de infraestructura económica de electricidad</v>
          </cell>
          <cell r="C612">
            <v>8853.7710889999998</v>
          </cell>
          <cell r="D612">
            <v>8464.968417</v>
          </cell>
          <cell r="E612">
            <v>5273.7650999999996</v>
          </cell>
          <cell r="F612">
            <v>3950.7605520000002</v>
          </cell>
        </row>
        <row r="613">
          <cell r="A613" t="str">
            <v>53K14</v>
          </cell>
          <cell r="B613" t="str">
            <v>Otros proyectos de infraestructura social</v>
          </cell>
          <cell r="C613">
            <v>226.65653399999999</v>
          </cell>
          <cell r="D613">
            <v>226.65653399999999</v>
          </cell>
          <cell r="E613">
            <v>60.279313000000002</v>
          </cell>
          <cell r="F613">
            <v>140.294997</v>
          </cell>
        </row>
        <row r="614">
          <cell r="A614" t="str">
            <v>53K24</v>
          </cell>
          <cell r="B614" t="str">
            <v>Otros proyectos de infraestructura gubernamental</v>
          </cell>
          <cell r="C614">
            <v>444.13248700000003</v>
          </cell>
          <cell r="D614">
            <v>421.92586299999999</v>
          </cell>
          <cell r="E614">
            <v>406.12489599999998</v>
          </cell>
          <cell r="F614">
            <v>141.52226300000001</v>
          </cell>
        </row>
        <row r="615">
          <cell r="A615" t="str">
            <v>53K25</v>
          </cell>
          <cell r="B615" t="str">
            <v>Proyectos de inmuebles (oficinas administrativas)</v>
          </cell>
          <cell r="C615">
            <v>135.49060800000001</v>
          </cell>
          <cell r="D615">
            <v>132.22253000000001</v>
          </cell>
          <cell r="E615">
            <v>61.937736999999998</v>
          </cell>
          <cell r="F615">
            <v>61.808776999999999</v>
          </cell>
        </row>
        <row r="616">
          <cell r="A616" t="str">
            <v>53K27</v>
          </cell>
          <cell r="B616" t="str">
            <v>Mantenimiento de infraestructura</v>
          </cell>
          <cell r="C616">
            <v>6851.0378549999996</v>
          </cell>
          <cell r="D616">
            <v>6507.9788339999996</v>
          </cell>
          <cell r="E616">
            <v>3550.3121970000002</v>
          </cell>
          <cell r="F616">
            <v>4402.2866949999998</v>
          </cell>
        </row>
        <row r="617">
          <cell r="A617" t="str">
            <v>53K28</v>
          </cell>
          <cell r="B617" t="str">
            <v>Estudios de preinversión</v>
          </cell>
          <cell r="C617">
            <v>300.8</v>
          </cell>
          <cell r="D617">
            <v>245.94966400000001</v>
          </cell>
          <cell r="E617">
            <v>200.50564700000001</v>
          </cell>
          <cell r="F617">
            <v>15.882042</v>
          </cell>
        </row>
        <row r="618">
          <cell r="A618" t="str">
            <v>53K29</v>
          </cell>
          <cell r="B618" t="str">
            <v>Programas de adquisiciones</v>
          </cell>
          <cell r="C618">
            <v>1629.784148</v>
          </cell>
          <cell r="D618">
            <v>1542.332813</v>
          </cell>
          <cell r="E618">
            <v>832.02514599999995</v>
          </cell>
          <cell r="F618">
            <v>2571.4476770000001</v>
          </cell>
        </row>
        <row r="619">
          <cell r="A619" t="str">
            <v>53K44</v>
          </cell>
          <cell r="B619" t="str">
            <v>Proyectos de infraestructura económica de electricidad (Pidiregas)</v>
          </cell>
          <cell r="C619">
            <v>18244.041526000001</v>
          </cell>
          <cell r="D619">
            <v>18180.213097</v>
          </cell>
          <cell r="E619">
            <v>12667.865964000001</v>
          </cell>
          <cell r="F619">
            <v>13487.17978</v>
          </cell>
        </row>
        <row r="620">
          <cell r="A620" t="str">
            <v>53M1</v>
          </cell>
          <cell r="B620" t="str">
            <v>Actividades de apoyo administrativo</v>
          </cell>
          <cell r="C620">
            <v>26022.051478000001</v>
          </cell>
          <cell r="D620">
            <v>25282.845499999999</v>
          </cell>
          <cell r="E620">
            <v>16470.973967000002</v>
          </cell>
          <cell r="F620">
            <v>17735.600945999999</v>
          </cell>
        </row>
        <row r="621">
          <cell r="A621" t="str">
            <v>53O1</v>
          </cell>
          <cell r="B621" t="str">
            <v>Actividades de apoyo a la función pública y buen gobierno</v>
          </cell>
          <cell r="C621">
            <v>313.52464500000002</v>
          </cell>
          <cell r="D621">
            <v>312.493673</v>
          </cell>
          <cell r="E621">
            <v>216.05917099999999</v>
          </cell>
          <cell r="F621">
            <v>230.50897399999999</v>
          </cell>
        </row>
        <row r="622">
          <cell r="A622" t="str">
            <v>53P552</v>
          </cell>
          <cell r="B622" t="str">
            <v>Coordinación de las funciones y recursos para la infraestructura eléctrica</v>
          </cell>
          <cell r="C622">
            <v>2888.3348999999998</v>
          </cell>
          <cell r="D622">
            <v>2875.9122010000001</v>
          </cell>
          <cell r="E622">
            <v>1983.510818</v>
          </cell>
          <cell r="F622">
            <v>1848.1850079999999</v>
          </cell>
        </row>
        <row r="623">
          <cell r="A623" t="str">
            <v>53P553</v>
          </cell>
          <cell r="B623" t="str">
            <v>Planeación del Sistema Eléctrico de la infraestructura de CFE</v>
          </cell>
          <cell r="C623">
            <v>354.35586499999999</v>
          </cell>
          <cell r="D623">
            <v>351.70997499999999</v>
          </cell>
          <cell r="E623">
            <v>242.105851</v>
          </cell>
          <cell r="F623">
            <v>156.80307400000001</v>
          </cell>
        </row>
        <row r="624">
          <cell r="A624" t="str">
            <v>53R582</v>
          </cell>
          <cell r="B624" t="str">
            <v>Seguridad física en las instalaciones de electricidad</v>
          </cell>
          <cell r="C624">
            <v>1941.836734</v>
          </cell>
          <cell r="D624">
            <v>1998.9913140000001</v>
          </cell>
          <cell r="E624">
            <v>1350.5659009999999</v>
          </cell>
          <cell r="F624">
            <v>894.551331</v>
          </cell>
        </row>
        <row r="625">
          <cell r="A625" t="str">
            <v>53R584</v>
          </cell>
          <cell r="B625" t="str">
            <v>Adquisición de energía eléctrica a los Productores Externos</v>
          </cell>
          <cell r="C625">
            <v>57264.212483000003</v>
          </cell>
          <cell r="D625">
            <v>57264.212483000003</v>
          </cell>
          <cell r="E625">
            <v>43442.980276000002</v>
          </cell>
          <cell r="F625">
            <v>46214.965434999998</v>
          </cell>
        </row>
        <row r="626">
          <cell r="A626" t="str">
            <v>53R585</v>
          </cell>
          <cell r="B626" t="str">
            <v>Planeación y dirección de los procesos productivos</v>
          </cell>
          <cell r="C626">
            <v>1584.3778990000001</v>
          </cell>
          <cell r="D626">
            <v>1413.4876159999999</v>
          </cell>
          <cell r="E626">
            <v>961.91494499999999</v>
          </cell>
          <cell r="F626">
            <v>444.73306200000002</v>
          </cell>
        </row>
        <row r="627">
          <cell r="A627" t="str">
            <v>53W1</v>
          </cell>
          <cell r="B627" t="str">
            <v>Operaciones ajenas</v>
          </cell>
          <cell r="C627">
            <v>546</v>
          </cell>
          <cell r="D627">
            <v>546</v>
          </cell>
          <cell r="E627">
            <v>409.5</v>
          </cell>
          <cell r="F627">
            <v>-3168.27657</v>
          </cell>
        </row>
        <row r="628">
          <cell r="A628" t="str">
            <v>5E2</v>
          </cell>
          <cell r="B628" t="str">
            <v>Atención, protección, servicios y asistencia consulares</v>
          </cell>
          <cell r="C628">
            <v>468.97663</v>
          </cell>
          <cell r="D628">
            <v>3162.3222335899986</v>
          </cell>
          <cell r="E628">
            <v>2881.3236306400004</v>
          </cell>
          <cell r="F628">
            <v>2536.64122176</v>
          </cell>
        </row>
        <row r="629">
          <cell r="A629" t="str">
            <v>5E6</v>
          </cell>
          <cell r="B629" t="str">
            <v>Fortalecimiento de las capacidades del Servicio Exterior Mexicano y de la Cancillería.</v>
          </cell>
          <cell r="C629">
            <v>18.764188999999998</v>
          </cell>
          <cell r="D629">
            <v>22.732191459999992</v>
          </cell>
          <cell r="E629">
            <v>16.064767450000002</v>
          </cell>
          <cell r="F629">
            <v>15.7426774</v>
          </cell>
        </row>
        <row r="630">
          <cell r="A630" t="str">
            <v>5K25</v>
          </cell>
          <cell r="B630" t="str">
            <v>Proyectos de inmuebles (oficinas administrativas)</v>
          </cell>
          <cell r="C630">
            <v>100.00000199999999</v>
          </cell>
          <cell r="D630">
            <v>104.77979465999999</v>
          </cell>
          <cell r="E630">
            <v>79.32976266</v>
          </cell>
          <cell r="F630">
            <v>79.029762650000009</v>
          </cell>
        </row>
        <row r="631">
          <cell r="A631" t="str">
            <v>5M1</v>
          </cell>
          <cell r="B631" t="str">
            <v>Actividades de apoyo administrativo</v>
          </cell>
          <cell r="C631">
            <v>522.30266700000004</v>
          </cell>
          <cell r="D631">
            <v>860.33758206000027</v>
          </cell>
          <cell r="E631">
            <v>712.58038168999951</v>
          </cell>
          <cell r="F631">
            <v>672.50492512999995</v>
          </cell>
        </row>
        <row r="632">
          <cell r="A632" t="str">
            <v>5O1</v>
          </cell>
          <cell r="B632" t="str">
            <v>Actividades de apoyo a la función pública y buen gobierno</v>
          </cell>
          <cell r="C632">
            <v>19.075081999999998</v>
          </cell>
          <cell r="D632">
            <v>25.004782310000007</v>
          </cell>
          <cell r="E632">
            <v>17.489927299999998</v>
          </cell>
          <cell r="F632">
            <v>17.325741209999993</v>
          </cell>
        </row>
        <row r="633">
          <cell r="A633" t="str">
            <v>5P1</v>
          </cell>
          <cell r="B633" t="str">
            <v>Coordinación, promoción y ejecución de la Cooperación internacional para el desarrollo</v>
          </cell>
          <cell r="C633">
            <v>226.62971999999999</v>
          </cell>
          <cell r="D633">
            <v>209.24289814999997</v>
          </cell>
          <cell r="E633">
            <v>168.07456233999997</v>
          </cell>
          <cell r="F633">
            <v>166.34488716999996</v>
          </cell>
        </row>
        <row r="634">
          <cell r="A634" t="str">
            <v>5P2</v>
          </cell>
          <cell r="B634" t="str">
            <v>Diseño, conducción y ejecución de la política exterior</v>
          </cell>
          <cell r="C634">
            <v>3999.0289210000001</v>
          </cell>
          <cell r="D634">
            <v>4328.44782846</v>
          </cell>
          <cell r="E634">
            <v>3786.8948740300007</v>
          </cell>
          <cell r="F634">
            <v>3864.4938293599989</v>
          </cell>
        </row>
        <row r="635">
          <cell r="A635" t="str">
            <v>5P5</v>
          </cell>
          <cell r="B635" t="str">
            <v>Promoción y defensa de los intereses de México en el ámbito multilateral</v>
          </cell>
          <cell r="C635">
            <v>2486.7276339999999</v>
          </cell>
          <cell r="D635">
            <v>1202.6240483599997</v>
          </cell>
          <cell r="E635">
            <v>1130.1963692399997</v>
          </cell>
          <cell r="F635">
            <v>815.36411364999958</v>
          </cell>
        </row>
        <row r="636">
          <cell r="A636" t="str">
            <v>6B1</v>
          </cell>
          <cell r="B636" t="str">
            <v>Producción de impresos valorados, no valorados, numerados y de seguridad</v>
          </cell>
          <cell r="C636">
            <v>227.41382300000001</v>
          </cell>
          <cell r="D636">
            <v>246.90821251000006</v>
          </cell>
          <cell r="E636">
            <v>119.07159711000001</v>
          </cell>
          <cell r="F636">
            <v>115.53359496999998</v>
          </cell>
        </row>
        <row r="637">
          <cell r="A637" t="str">
            <v>6B2</v>
          </cell>
          <cell r="B637" t="str">
            <v>Comercialización de billetes de lotería</v>
          </cell>
          <cell r="C637">
            <v>0</v>
          </cell>
          <cell r="D637">
            <v>672</v>
          </cell>
          <cell r="E637">
            <v>269.77629664</v>
          </cell>
          <cell r="F637">
            <v>189.16088487999997</v>
          </cell>
        </row>
        <row r="638">
          <cell r="A638" t="str">
            <v>6E11</v>
          </cell>
          <cell r="B638" t="str">
            <v>Protección y Defensa de los Usuarios de Servicios Financieros</v>
          </cell>
          <cell r="C638">
            <v>545.41747999999995</v>
          </cell>
          <cell r="D638">
            <v>551.09544161999997</v>
          </cell>
          <cell r="E638">
            <v>393.36205660000002</v>
          </cell>
          <cell r="F638">
            <v>388.6880951600001</v>
          </cell>
        </row>
        <row r="639">
          <cell r="A639" t="str">
            <v>6E25</v>
          </cell>
          <cell r="B639" t="str">
            <v>Control de la operación aduanera</v>
          </cell>
          <cell r="C639">
            <v>2974.2690659999998</v>
          </cell>
          <cell r="D639">
            <v>4156.8333633600005</v>
          </cell>
          <cell r="E639">
            <v>3333.05411267</v>
          </cell>
          <cell r="F639">
            <v>3264.1475479599999</v>
          </cell>
        </row>
        <row r="640">
          <cell r="A640" t="str">
            <v>6E26</v>
          </cell>
          <cell r="B640" t="str">
            <v>Recaudación de las contribuciones federales</v>
          </cell>
          <cell r="C640">
            <v>9223.9428380000008</v>
          </cell>
          <cell r="D640">
            <v>9368.9782588799917</v>
          </cell>
          <cell r="E640">
            <v>7477.8082734700001</v>
          </cell>
          <cell r="F640">
            <v>7264.8238158599988</v>
          </cell>
        </row>
        <row r="641">
          <cell r="A641" t="str">
            <v>6E3</v>
          </cell>
          <cell r="B641" t="str">
            <v>Administración de los fondos y valores federales</v>
          </cell>
          <cell r="C641">
            <v>582.50565900000004</v>
          </cell>
          <cell r="D641">
            <v>574.5188759200006</v>
          </cell>
          <cell r="E641">
            <v>386.44281248000038</v>
          </cell>
          <cell r="F641">
            <v>419.84689460000078</v>
          </cell>
        </row>
        <row r="642">
          <cell r="A642" t="str">
            <v>6E32</v>
          </cell>
          <cell r="B642" t="str">
            <v>Administración y enajenación de activos</v>
          </cell>
          <cell r="C642">
            <v>821.89289299999996</v>
          </cell>
          <cell r="D642">
            <v>7697.583235619999</v>
          </cell>
          <cell r="E642">
            <v>7499.1011872199997</v>
          </cell>
          <cell r="F642">
            <v>7498.5594967699999</v>
          </cell>
        </row>
        <row r="643">
          <cell r="A643" t="str">
            <v>6E8</v>
          </cell>
          <cell r="B643" t="str">
            <v>Administración, restauración y difusión del acervo patrimonial y documental de la SHCP</v>
          </cell>
          <cell r="C643">
            <v>121.432789</v>
          </cell>
          <cell r="D643">
            <v>122.38100654</v>
          </cell>
          <cell r="E643">
            <v>71.270646440000007</v>
          </cell>
          <cell r="F643">
            <v>67.451932959999993</v>
          </cell>
        </row>
        <row r="644">
          <cell r="A644" t="str">
            <v>6F1</v>
          </cell>
          <cell r="B644" t="str">
            <v>Garantías Líquidas</v>
          </cell>
          <cell r="C644">
            <v>525</v>
          </cell>
          <cell r="D644">
            <v>480</v>
          </cell>
          <cell r="E644">
            <v>432</v>
          </cell>
          <cell r="F644">
            <v>432</v>
          </cell>
        </row>
        <row r="645">
          <cell r="A645" t="str">
            <v>6F10</v>
          </cell>
          <cell r="B645" t="str">
            <v>Inversión de Capital de Riesgo</v>
          </cell>
          <cell r="C645">
            <v>210</v>
          </cell>
          <cell r="D645">
            <v>210</v>
          </cell>
          <cell r="E645">
            <v>210</v>
          </cell>
          <cell r="F645">
            <v>210</v>
          </cell>
        </row>
        <row r="646">
          <cell r="A646" t="str">
            <v>6F17</v>
          </cell>
          <cell r="B646" t="str">
            <v>Apoyos a los Sectores Pesquero y Rural</v>
          </cell>
          <cell r="C646">
            <v>500</v>
          </cell>
          <cell r="D646">
            <v>500</v>
          </cell>
          <cell r="E646">
            <v>500</v>
          </cell>
          <cell r="F646">
            <v>500</v>
          </cell>
        </row>
        <row r="647">
          <cell r="A647" t="str">
            <v>6F2</v>
          </cell>
          <cell r="B647" t="str">
            <v>Capacitación para Productores e Intermediarios Financieros Rurales</v>
          </cell>
          <cell r="C647">
            <v>75</v>
          </cell>
          <cell r="D647">
            <v>75</v>
          </cell>
          <cell r="E647">
            <v>67.5</v>
          </cell>
          <cell r="F647">
            <v>67.5</v>
          </cell>
        </row>
        <row r="648">
          <cell r="A648" t="str">
            <v>6F29</v>
          </cell>
          <cell r="B648" t="str">
            <v>Apoyo a Unidades de Promoción de Crédito</v>
          </cell>
          <cell r="C648">
            <v>336</v>
          </cell>
          <cell r="D648">
            <v>336.9</v>
          </cell>
          <cell r="E648">
            <v>303.3</v>
          </cell>
          <cell r="F648">
            <v>303.3</v>
          </cell>
        </row>
        <row r="649">
          <cell r="A649" t="str">
            <v>6F30</v>
          </cell>
          <cell r="B649" t="str">
            <v>Reducción de Costos de Acceso al Crédito</v>
          </cell>
          <cell r="C649">
            <v>246.2</v>
          </cell>
          <cell r="D649">
            <v>171.2</v>
          </cell>
          <cell r="E649">
            <v>155.11799999999999</v>
          </cell>
          <cell r="F649">
            <v>155.11799999999999</v>
          </cell>
        </row>
        <row r="650">
          <cell r="A650" t="str">
            <v>6F35</v>
          </cell>
          <cell r="B650" t="str">
            <v>Programa de Inclusión Financiera</v>
          </cell>
          <cell r="C650">
            <v>846.07170699999995</v>
          </cell>
          <cell r="D650">
            <v>846.07170699999995</v>
          </cell>
          <cell r="E650">
            <v>683.80872500000009</v>
          </cell>
          <cell r="F650">
            <v>521.30195087000004</v>
          </cell>
        </row>
        <row r="651">
          <cell r="A651" t="str">
            <v>6G1</v>
          </cell>
          <cell r="B651" t="str">
            <v>Regulación del sector financiero</v>
          </cell>
          <cell r="C651">
            <v>192.40629000000001</v>
          </cell>
          <cell r="D651">
            <v>190.73816037999995</v>
          </cell>
          <cell r="E651">
            <v>120.85071196999994</v>
          </cell>
          <cell r="F651">
            <v>118.65742902999999</v>
          </cell>
        </row>
        <row r="652">
          <cell r="A652" t="str">
            <v>6G2</v>
          </cell>
          <cell r="B652" t="str">
            <v>Detección y prevención de ilícitos financieros</v>
          </cell>
          <cell r="C652">
            <v>202.93813499999999</v>
          </cell>
          <cell r="D652">
            <v>222.50815528000001</v>
          </cell>
          <cell r="E652">
            <v>145.05969077000003</v>
          </cell>
          <cell r="F652">
            <v>144.20573123000003</v>
          </cell>
        </row>
        <row r="653">
          <cell r="A653" t="str">
            <v>6G3</v>
          </cell>
          <cell r="B653" t="str">
            <v>Regulación y supervisión del Sistema de Ahorro para el Retiro</v>
          </cell>
          <cell r="C653">
            <v>181.09577400000001</v>
          </cell>
          <cell r="D653">
            <v>326.88295707000003</v>
          </cell>
          <cell r="E653">
            <v>240.31970669000003</v>
          </cell>
          <cell r="F653">
            <v>197.66006196999999</v>
          </cell>
        </row>
        <row r="654">
          <cell r="A654" t="str">
            <v>6G4</v>
          </cell>
          <cell r="B654" t="str">
            <v>Regulación y supervisión del sector asegurador y afianzador</v>
          </cell>
          <cell r="C654">
            <v>209.55795800000001</v>
          </cell>
          <cell r="D654">
            <v>550.79616035000004</v>
          </cell>
          <cell r="E654">
            <v>386.90941861000016</v>
          </cell>
          <cell r="F654">
            <v>307.48030437999995</v>
          </cell>
        </row>
        <row r="655">
          <cell r="A655" t="str">
            <v>6G5</v>
          </cell>
          <cell r="B655" t="str">
            <v>Regulación y supervisión de las entidades del sistema financiero mexicano</v>
          </cell>
          <cell r="C655">
            <v>1126.7151799999999</v>
          </cell>
          <cell r="D655">
            <v>1829.0188132899993</v>
          </cell>
          <cell r="E655">
            <v>1337.9596387700001</v>
          </cell>
          <cell r="F655">
            <v>1317.3359340800002</v>
          </cell>
        </row>
        <row r="656">
          <cell r="A656" t="str">
            <v>6K27</v>
          </cell>
          <cell r="B656" t="str">
            <v>Mantenimiento de infraestructura</v>
          </cell>
          <cell r="C656">
            <v>12.726181</v>
          </cell>
          <cell r="D656">
            <v>13.010381000000001</v>
          </cell>
          <cell r="E656">
            <v>0.16447907</v>
          </cell>
          <cell r="F656">
            <v>0.13967422999999998</v>
          </cell>
        </row>
        <row r="657">
          <cell r="A657" t="str">
            <v>6M1</v>
          </cell>
          <cell r="B657" t="str">
            <v>Actividades de apoyo administrativo</v>
          </cell>
          <cell r="C657">
            <v>2581.2924400000002</v>
          </cell>
          <cell r="D657">
            <v>3000.1528694899994</v>
          </cell>
          <cell r="E657">
            <v>1928.9111056500003</v>
          </cell>
          <cell r="F657">
            <v>1815.5583782000001</v>
          </cell>
        </row>
        <row r="658">
          <cell r="A658" t="str">
            <v>6O1</v>
          </cell>
          <cell r="B658" t="str">
            <v>Actividades de apoyo a la función pública y buen gobierno</v>
          </cell>
          <cell r="C658">
            <v>258.86538899999999</v>
          </cell>
          <cell r="D658">
            <v>305.41704810000004</v>
          </cell>
          <cell r="E658">
            <v>208.02970926000012</v>
          </cell>
          <cell r="F658">
            <v>202.32685223000013</v>
          </cell>
        </row>
        <row r="659">
          <cell r="A659" t="str">
            <v>6P1</v>
          </cell>
          <cell r="B659" t="str">
            <v>Diseño de la política de ingresos</v>
          </cell>
          <cell r="C659">
            <v>575.61803699999996</v>
          </cell>
          <cell r="D659">
            <v>1787.4633779400006</v>
          </cell>
          <cell r="E659">
            <v>1256.4951600300003</v>
          </cell>
          <cell r="F659">
            <v>1233.7142968299995</v>
          </cell>
        </row>
        <row r="660">
          <cell r="A660" t="str">
            <v>6P2</v>
          </cell>
          <cell r="B660" t="str">
            <v>Diseño y conducción de la política de gasto público</v>
          </cell>
          <cell r="C660">
            <v>729.67772300000001</v>
          </cell>
          <cell r="D660">
            <v>736.3471224299999</v>
          </cell>
          <cell r="E660">
            <v>486.74454929999979</v>
          </cell>
          <cell r="F660">
            <v>476.03511323000009</v>
          </cell>
        </row>
        <row r="661">
          <cell r="A661" t="str">
            <v>6P3</v>
          </cell>
          <cell r="B661" t="str">
            <v>Diseño y aplicación de la política económica</v>
          </cell>
          <cell r="C661">
            <v>1207.422174</v>
          </cell>
          <cell r="D661">
            <v>2949.347897690001</v>
          </cell>
          <cell r="E661">
            <v>2794.2921859700004</v>
          </cell>
          <cell r="F661">
            <v>2812.1090162800001</v>
          </cell>
        </row>
        <row r="662">
          <cell r="A662" t="str">
            <v>6P4</v>
          </cell>
          <cell r="B662" t="str">
            <v>Asesoría jurídica y representación judicial y administrativa de la SHCP</v>
          </cell>
          <cell r="C662">
            <v>353.700738</v>
          </cell>
          <cell r="D662">
            <v>352.75055308000015</v>
          </cell>
          <cell r="E662">
            <v>247.85433833999994</v>
          </cell>
          <cell r="F662">
            <v>243.98922081000001</v>
          </cell>
        </row>
        <row r="663">
          <cell r="A663" t="str">
            <v>6R21</v>
          </cell>
          <cell r="B663" t="str">
            <v>Administración del Fondo de Pensiones</v>
          </cell>
          <cell r="C663">
            <v>1927.9</v>
          </cell>
          <cell r="D663">
            <v>1897.2965770000001</v>
          </cell>
          <cell r="E663">
            <v>1897.2965770000001</v>
          </cell>
          <cell r="F663">
            <v>1897.2965770000001</v>
          </cell>
        </row>
        <row r="664">
          <cell r="A664" t="str">
            <v>6S265</v>
          </cell>
          <cell r="B664" t="str">
            <v>Programa de aseguramiento agropecuario</v>
          </cell>
          <cell r="C664">
            <v>1668.920001</v>
          </cell>
          <cell r="D664">
            <v>1668.920001</v>
          </cell>
          <cell r="E664">
            <v>1274.4347929999999</v>
          </cell>
          <cell r="F664">
            <v>1274.4347929999999</v>
          </cell>
        </row>
        <row r="665">
          <cell r="A665" t="str">
            <v>6U10</v>
          </cell>
          <cell r="B665" t="str">
            <v>Fortalecimiento del Sector de Ahorro y Crédito Popular y Cooperativo</v>
          </cell>
          <cell r="C665">
            <v>38.51</v>
          </cell>
          <cell r="D665">
            <v>38.51</v>
          </cell>
          <cell r="E665">
            <v>24.151425</v>
          </cell>
          <cell r="F665">
            <v>19.739635049999997</v>
          </cell>
        </row>
        <row r="666">
          <cell r="A666" t="str">
            <v>7A1</v>
          </cell>
          <cell r="B666" t="str">
            <v>Investigación y desarrollo tecnológico, producción y mantenimiento de armamento, municiones, explosivos, vehículos y equipos militares y sus accesorios</v>
          </cell>
          <cell r="C666">
            <v>1350.472156</v>
          </cell>
          <cell r="D666">
            <v>1325.8512315399996</v>
          </cell>
          <cell r="E666">
            <v>918.74709237999991</v>
          </cell>
          <cell r="F666">
            <v>916.37768292999988</v>
          </cell>
        </row>
        <row r="667">
          <cell r="A667" t="str">
            <v>7A10</v>
          </cell>
          <cell r="B667" t="str">
            <v>Programa de Emergencias Radiológicas Externo (P.E.R.E.)</v>
          </cell>
          <cell r="C667">
            <v>1.681368</v>
          </cell>
          <cell r="D667">
            <v>1.681368</v>
          </cell>
          <cell r="E667">
            <v>1.261026</v>
          </cell>
          <cell r="F667">
            <v>1.261026</v>
          </cell>
        </row>
        <row r="668">
          <cell r="A668" t="str">
            <v>7A15</v>
          </cell>
          <cell r="B668" t="str">
            <v>Producción de árboles en viveros forestales militares</v>
          </cell>
          <cell r="C668">
            <v>0</v>
          </cell>
          <cell r="D668">
            <v>217.15975213000016</v>
          </cell>
          <cell r="E668">
            <v>190.36557454000004</v>
          </cell>
          <cell r="F668">
            <v>190.36557454000004</v>
          </cell>
        </row>
        <row r="669">
          <cell r="A669" t="str">
            <v>7A17</v>
          </cell>
          <cell r="B669" t="str">
            <v>Derechos humanos</v>
          </cell>
          <cell r="C669">
            <v>62.910671999999998</v>
          </cell>
          <cell r="D669">
            <v>37.780287690000002</v>
          </cell>
          <cell r="E669">
            <v>25.002699620000001</v>
          </cell>
          <cell r="F669">
            <v>25.002699620000001</v>
          </cell>
        </row>
        <row r="670">
          <cell r="A670" t="str">
            <v>7A18</v>
          </cell>
          <cell r="B670" t="str">
            <v>Investigación, desarrollo y producción de vestuario y equipo militar y mantenimiento de infraestructura</v>
          </cell>
          <cell r="C670">
            <v>1054.5511939999999</v>
          </cell>
          <cell r="D670">
            <v>1501.72334574</v>
          </cell>
          <cell r="E670">
            <v>1094.8056046199999</v>
          </cell>
          <cell r="F670">
            <v>1093.7442351299999</v>
          </cell>
        </row>
        <row r="671">
          <cell r="A671" t="str">
            <v>7A19</v>
          </cell>
          <cell r="B671" t="str">
            <v>Mantenimiento y conservación de la infraestructura militar y maquinaria pesada y administración inmobiliaria</v>
          </cell>
          <cell r="C671">
            <v>2271.1590970000002</v>
          </cell>
          <cell r="D671">
            <v>2235.0907859699996</v>
          </cell>
          <cell r="E671">
            <v>1539.9384226599996</v>
          </cell>
          <cell r="F671">
            <v>1539.9384226599998</v>
          </cell>
        </row>
        <row r="672">
          <cell r="A672" t="str">
            <v>7A2</v>
          </cell>
          <cell r="B672" t="str">
            <v>Defensa de la Integridad, la Independencia, la Soberanía del Territorio Nacional</v>
          </cell>
          <cell r="C672">
            <v>35738.066293000003</v>
          </cell>
          <cell r="D672">
            <v>34705.670608389977</v>
          </cell>
          <cell r="E672">
            <v>23119.099910369976</v>
          </cell>
          <cell r="F672">
            <v>23111.203303089977</v>
          </cell>
        </row>
        <row r="673">
          <cell r="A673" t="str">
            <v>7A20</v>
          </cell>
          <cell r="B673" t="str">
            <v>Programa de justicia militar</v>
          </cell>
          <cell r="C673">
            <v>727.33585400000004</v>
          </cell>
          <cell r="D673">
            <v>436.68722078000002</v>
          </cell>
          <cell r="E673">
            <v>245.51621524999999</v>
          </cell>
          <cell r="F673">
            <v>244.60266792000002</v>
          </cell>
        </row>
        <row r="674">
          <cell r="A674" t="str">
            <v>7A21</v>
          </cell>
          <cell r="B674" t="str">
            <v>Sistema educativo militar</v>
          </cell>
          <cell r="C674">
            <v>1697.7060140000001</v>
          </cell>
          <cell r="D674">
            <v>2048.8969672000007</v>
          </cell>
          <cell r="E674">
            <v>1368.8509300500002</v>
          </cell>
          <cell r="F674">
            <v>1366.4485708200004</v>
          </cell>
        </row>
        <row r="675">
          <cell r="A675" t="str">
            <v>7A22</v>
          </cell>
          <cell r="B675" t="str">
            <v>Investigación y desarrollo militar en coordinación con universidades públicas, instituciones públicas de educación superior y/o demás centros públicos de investigación superior. </v>
          </cell>
          <cell r="C675">
            <v>100</v>
          </cell>
          <cell r="D675">
            <v>100.3902891</v>
          </cell>
          <cell r="E675">
            <v>40.633664339999996</v>
          </cell>
          <cell r="F675">
            <v>40.633664339999996</v>
          </cell>
        </row>
        <row r="676">
          <cell r="A676" t="str">
            <v>7A23</v>
          </cell>
          <cell r="B676" t="str">
            <v>Salud y producción animal</v>
          </cell>
          <cell r="C676">
            <v>87.059229000000002</v>
          </cell>
          <cell r="D676">
            <v>42.3448736</v>
          </cell>
          <cell r="E676">
            <v>0</v>
          </cell>
          <cell r="F676">
            <v>0</v>
          </cell>
        </row>
        <row r="677">
          <cell r="A677" t="str">
            <v>7A24</v>
          </cell>
          <cell r="B677" t="str">
            <v>Fortalecimiento de las Capacidades del Plan DN-III-E</v>
          </cell>
          <cell r="C677">
            <v>0</v>
          </cell>
          <cell r="D677">
            <v>0.61803207000000004</v>
          </cell>
          <cell r="E677">
            <v>0.15259046000000001</v>
          </cell>
          <cell r="F677">
            <v>0.15259046000000001</v>
          </cell>
        </row>
        <row r="678">
          <cell r="A678" t="str">
            <v>7A25</v>
          </cell>
          <cell r="B678" t="str">
            <v>Fortalecimiento del sistema de inteligencia militar</v>
          </cell>
          <cell r="C678">
            <v>0</v>
          </cell>
          <cell r="D678">
            <v>94.457999700000002</v>
          </cell>
          <cell r="E678">
            <v>0</v>
          </cell>
          <cell r="F678">
            <v>0</v>
          </cell>
        </row>
        <row r="679">
          <cell r="A679" t="str">
            <v>7A3</v>
          </cell>
          <cell r="B679" t="str">
            <v>Operación y desarrollo de la Fuerza Aérea Mexicana</v>
          </cell>
          <cell r="C679">
            <v>12093.52778</v>
          </cell>
          <cell r="D679">
            <v>10279.914573520004</v>
          </cell>
          <cell r="E679">
            <v>7302.5034809600002</v>
          </cell>
          <cell r="F679">
            <v>7302.5034809600002</v>
          </cell>
        </row>
        <row r="680">
          <cell r="A680" t="str">
            <v>7A4</v>
          </cell>
          <cell r="B680" t="str">
            <v>Programa de Seguridad Pública de la Secretaría de la Defensa Nacional</v>
          </cell>
          <cell r="C680">
            <v>2832.7092750000002</v>
          </cell>
          <cell r="D680">
            <v>5235.2765036099991</v>
          </cell>
          <cell r="E680">
            <v>4173.3086993300003</v>
          </cell>
          <cell r="F680">
            <v>4162.4562671799995</v>
          </cell>
        </row>
        <row r="681">
          <cell r="A681" t="str">
            <v>7A9</v>
          </cell>
          <cell r="B681" t="str">
            <v>Programa de sanidad militar</v>
          </cell>
          <cell r="C681">
            <v>6080.6739619999998</v>
          </cell>
          <cell r="D681">
            <v>6644.3296359700007</v>
          </cell>
          <cell r="E681">
            <v>4511.8088088999975</v>
          </cell>
          <cell r="F681">
            <v>4500.6478483499977</v>
          </cell>
        </row>
        <row r="682">
          <cell r="A682" t="str">
            <v>7A900</v>
          </cell>
          <cell r="B682" t="str">
            <v>Programa de igualdad entre mujeres y hombres SDN</v>
          </cell>
          <cell r="C682">
            <v>108</v>
          </cell>
          <cell r="D682">
            <v>34.236645129999999</v>
          </cell>
          <cell r="E682">
            <v>20.6610759</v>
          </cell>
          <cell r="F682">
            <v>20.6610759</v>
          </cell>
        </row>
        <row r="683">
          <cell r="A683" t="str">
            <v>7K14</v>
          </cell>
          <cell r="B683" t="str">
            <v>Otros proyectos de infraestructura social</v>
          </cell>
          <cell r="C683">
            <v>0</v>
          </cell>
          <cell r="D683">
            <v>73.763354870000001</v>
          </cell>
          <cell r="E683">
            <v>71.810407439999992</v>
          </cell>
          <cell r="F683">
            <v>71.810407439999992</v>
          </cell>
        </row>
        <row r="684">
          <cell r="A684" t="str">
            <v>7K19</v>
          </cell>
          <cell r="B684" t="str">
            <v>Proyectos de infraestructura gubernamental de seguridad nacional</v>
          </cell>
          <cell r="C684">
            <v>291.86968899999999</v>
          </cell>
          <cell r="D684">
            <v>1845.4606707699995</v>
          </cell>
          <cell r="E684">
            <v>1793.1921168299987</v>
          </cell>
          <cell r="F684">
            <v>1793.1921168299987</v>
          </cell>
        </row>
        <row r="685">
          <cell r="A685" t="str">
            <v>7M1</v>
          </cell>
          <cell r="B685" t="str">
            <v>Actividades de apoyo administrativo</v>
          </cell>
          <cell r="C685">
            <v>7255.5328820000004</v>
          </cell>
          <cell r="D685">
            <v>6532.6352791400031</v>
          </cell>
          <cell r="E685">
            <v>4154.8808998400009</v>
          </cell>
          <cell r="F685">
            <v>4162.8191814500005</v>
          </cell>
        </row>
        <row r="686">
          <cell r="A686" t="str">
            <v>7R16</v>
          </cell>
          <cell r="B686" t="str">
            <v>Programa de Becas para los hijos del Personal de las Fuerza Armadas en activo</v>
          </cell>
          <cell r="C686">
            <v>479.46406100000002</v>
          </cell>
          <cell r="D686">
            <v>899.21659989999989</v>
          </cell>
          <cell r="E686">
            <v>549.71131280999998</v>
          </cell>
          <cell r="F686">
            <v>549.71131281000009</v>
          </cell>
        </row>
        <row r="687">
          <cell r="A687" t="str">
            <v>7R18</v>
          </cell>
          <cell r="B687" t="str">
            <v>Fideicomiso de apoyo a deudos de militares fallecidos o a militares que hayan adquirido una incapacidad en 1/a. categoría en actos del servicio considerados de alto riesgo</v>
          </cell>
          <cell r="C687">
            <v>18</v>
          </cell>
          <cell r="D687">
            <v>18</v>
          </cell>
          <cell r="E687">
            <v>13.5</v>
          </cell>
          <cell r="F687">
            <v>13.5</v>
          </cell>
        </row>
        <row r="688">
          <cell r="A688" t="str">
            <v>8E1</v>
          </cell>
          <cell r="B688" t="str">
            <v>Desarrollo y aplicación de programas educativos en materia agropecuaria</v>
          </cell>
          <cell r="C688">
            <v>3281.6649040000002</v>
          </cell>
          <cell r="D688">
            <v>3282.9410206499988</v>
          </cell>
          <cell r="E688">
            <v>2797.8975163099994</v>
          </cell>
          <cell r="F688">
            <v>2721.9065465299991</v>
          </cell>
        </row>
        <row r="689">
          <cell r="A689" t="str">
            <v>8E3</v>
          </cell>
          <cell r="B689" t="str">
            <v>Desarrollo y Vinculación de la Investigación Científica y Tecnológica con el Sector</v>
          </cell>
          <cell r="C689">
            <v>412.91034500000001</v>
          </cell>
          <cell r="D689">
            <v>464.57057900000001</v>
          </cell>
          <cell r="E689">
            <v>385.91997900000001</v>
          </cell>
          <cell r="F689">
            <v>385.91997900000001</v>
          </cell>
        </row>
        <row r="690">
          <cell r="A690" t="str">
            <v>8E6</v>
          </cell>
          <cell r="B690" t="str">
            <v>Generación de Proyectos de Investigación</v>
          </cell>
          <cell r="C690">
            <v>1464.776214</v>
          </cell>
          <cell r="D690">
            <v>1476.9530874099996</v>
          </cell>
          <cell r="E690">
            <v>1015.8269458699998</v>
          </cell>
          <cell r="F690">
            <v>914.14639700999965</v>
          </cell>
        </row>
        <row r="691">
          <cell r="A691" t="str">
            <v>8G1</v>
          </cell>
          <cell r="B691" t="str">
            <v>Regulación, supervisión y aplicación de las políticas públicas en materia agropecuaria, acuícola y pesquera</v>
          </cell>
          <cell r="C691">
            <v>1866.523608</v>
          </cell>
          <cell r="D691">
            <v>2216.3925138699997</v>
          </cell>
          <cell r="E691">
            <v>1901.1187697299997</v>
          </cell>
          <cell r="F691">
            <v>1784.5985663300003</v>
          </cell>
        </row>
        <row r="692">
          <cell r="A692" t="str">
            <v>8K24</v>
          </cell>
          <cell r="B692" t="str">
            <v>Otros proyectos de infraestructura gubernamental</v>
          </cell>
          <cell r="C692">
            <v>366.00016199999999</v>
          </cell>
          <cell r="D692">
            <v>366.46081800000002</v>
          </cell>
          <cell r="E692">
            <v>333.94062569000005</v>
          </cell>
          <cell r="F692">
            <v>309.94061737999994</v>
          </cell>
        </row>
        <row r="693">
          <cell r="A693" t="str">
            <v>8K27</v>
          </cell>
          <cell r="B693" t="str">
            <v>Mantenimiento de infraestructura</v>
          </cell>
          <cell r="C693">
            <v>0</v>
          </cell>
          <cell r="D693">
            <v>11.37853</v>
          </cell>
          <cell r="E693">
            <v>11.174530000000001</v>
          </cell>
          <cell r="F693">
            <v>3.39614379</v>
          </cell>
        </row>
        <row r="694">
          <cell r="A694" t="str">
            <v>8K28</v>
          </cell>
          <cell r="B694" t="str">
            <v>Estudios de preinversión</v>
          </cell>
          <cell r="C694">
            <v>4.2657959999999999</v>
          </cell>
          <cell r="D694">
            <v>3.8051400000000002</v>
          </cell>
          <cell r="E694">
            <v>3.7951000000000001</v>
          </cell>
          <cell r="F694">
            <v>3.7950910800000002</v>
          </cell>
        </row>
        <row r="695">
          <cell r="A695" t="str">
            <v>8K9</v>
          </cell>
          <cell r="B695" t="str">
            <v>Proyectos de infraestructura social de educación</v>
          </cell>
          <cell r="C695">
            <v>0</v>
          </cell>
          <cell r="D695">
            <v>5.0653600000000001</v>
          </cell>
          <cell r="E695">
            <v>4.7183599999999997</v>
          </cell>
          <cell r="F695">
            <v>3.82535515</v>
          </cell>
        </row>
        <row r="696">
          <cell r="A696" t="str">
            <v>8M1</v>
          </cell>
          <cell r="B696" t="str">
            <v>Actividades de apoyo administrativo</v>
          </cell>
          <cell r="C696">
            <v>1502.3764610000001</v>
          </cell>
          <cell r="D696">
            <v>1917.02992879</v>
          </cell>
          <cell r="E696">
            <v>1367.9266733600002</v>
          </cell>
          <cell r="F696">
            <v>1298.0233002999994</v>
          </cell>
        </row>
        <row r="697">
          <cell r="A697" t="str">
            <v>8O1</v>
          </cell>
          <cell r="B697" t="str">
            <v>Apoyo a la Función Pública y Buen Gobierno</v>
          </cell>
          <cell r="C697">
            <v>225.32091600000001</v>
          </cell>
          <cell r="D697">
            <v>121.65962510999998</v>
          </cell>
          <cell r="E697">
            <v>91.335087069999943</v>
          </cell>
          <cell r="F697">
            <v>85.971878059999923</v>
          </cell>
        </row>
        <row r="698">
          <cell r="A698" t="str">
            <v>8P1</v>
          </cell>
          <cell r="B698" t="str">
            <v>Diseño y Aplicación de la Política Agropecuaria</v>
          </cell>
          <cell r="C698">
            <v>3557.3468830000002</v>
          </cell>
          <cell r="D698">
            <v>3889.5795281600099</v>
          </cell>
          <cell r="E698">
            <v>3088.374017120002</v>
          </cell>
          <cell r="F698">
            <v>2821.4273904400065</v>
          </cell>
        </row>
        <row r="699">
          <cell r="A699" t="str">
            <v>8S240</v>
          </cell>
          <cell r="B699" t="str">
            <v>Programa de Concurrencia con las Entidades Federativas  </v>
          </cell>
          <cell r="C699">
            <v>3271.781888</v>
          </cell>
          <cell r="D699">
            <v>3093.281888</v>
          </cell>
          <cell r="E699">
            <v>2919.96</v>
          </cell>
          <cell r="F699">
            <v>2892.735001</v>
          </cell>
        </row>
        <row r="700">
          <cell r="A700" t="str">
            <v>8S257</v>
          </cell>
          <cell r="B700" t="str">
            <v>Programa de Productividad y Competitividad Agroalimentaria</v>
          </cell>
          <cell r="C700">
            <v>4908.4953569999998</v>
          </cell>
          <cell r="D700">
            <v>4398.43556429</v>
          </cell>
          <cell r="E700">
            <v>4026.5667838099998</v>
          </cell>
          <cell r="F700">
            <v>3797.6298074900001</v>
          </cell>
        </row>
        <row r="701">
          <cell r="A701" t="str">
            <v>8S258</v>
          </cell>
          <cell r="B701" t="str">
            <v>Programa de Productividad Rural</v>
          </cell>
          <cell r="C701">
            <v>10603.347592</v>
          </cell>
          <cell r="D701">
            <v>10021.130747500001</v>
          </cell>
          <cell r="E701">
            <v>9498.0055539799996</v>
          </cell>
          <cell r="F701">
            <v>8512.2482754000011</v>
          </cell>
        </row>
        <row r="702">
          <cell r="A702" t="str">
            <v>8S259</v>
          </cell>
          <cell r="B702" t="str">
            <v>Programa de Fomento a la Agricultura</v>
          </cell>
          <cell r="C702">
            <v>22259.559444999999</v>
          </cell>
          <cell r="D702">
            <v>20404.024947339993</v>
          </cell>
          <cell r="E702">
            <v>20179.595066779999</v>
          </cell>
          <cell r="F702">
            <v>19280.136308239995</v>
          </cell>
        </row>
        <row r="703">
          <cell r="A703" t="str">
            <v>8S260</v>
          </cell>
          <cell r="B703" t="str">
            <v>Programa de Fomento Ganadero</v>
          </cell>
          <cell r="C703">
            <v>5556.1525270000002</v>
          </cell>
          <cell r="D703">
            <v>4359.1525268900014</v>
          </cell>
          <cell r="E703">
            <v>4036.219755759997</v>
          </cell>
          <cell r="F703">
            <v>3697.3556892299998</v>
          </cell>
        </row>
        <row r="704">
          <cell r="A704" t="str">
            <v>8S261</v>
          </cell>
          <cell r="B704" t="str">
            <v>Programa de Fomento a la Productividad Pesquera y Acuícola</v>
          </cell>
          <cell r="C704">
            <v>2335.5072399999999</v>
          </cell>
          <cell r="D704">
            <v>2183.2216845700004</v>
          </cell>
          <cell r="E704">
            <v>1416.3845997400003</v>
          </cell>
          <cell r="F704">
            <v>1185.9319859899999</v>
          </cell>
        </row>
        <row r="705">
          <cell r="A705" t="str">
            <v>8S262</v>
          </cell>
          <cell r="B705" t="str">
            <v>Programa de Comercialización y Desarrollo de Mercados</v>
          </cell>
          <cell r="C705">
            <v>12071.81054</v>
          </cell>
          <cell r="D705">
            <v>8402.9663312000012</v>
          </cell>
          <cell r="E705">
            <v>8153.0889973399999</v>
          </cell>
          <cell r="F705">
            <v>7859.5511273299981</v>
          </cell>
        </row>
        <row r="706">
          <cell r="A706" t="str">
            <v>8S263</v>
          </cell>
          <cell r="B706" t="str">
            <v>Programa de Sanidad e Inocuidad Agroalimentaria</v>
          </cell>
          <cell r="C706">
            <v>2678.629406</v>
          </cell>
          <cell r="D706">
            <v>2649.0430183600001</v>
          </cell>
          <cell r="E706">
            <v>2640.4779667299999</v>
          </cell>
          <cell r="F706">
            <v>2603.8602298100004</v>
          </cell>
        </row>
        <row r="707">
          <cell r="A707" t="str">
            <v>8S266</v>
          </cell>
          <cell r="B707" t="str">
            <v>Programa de Apoyos a Pequeños Productores</v>
          </cell>
          <cell r="C707">
            <v>6160.8204770000002</v>
          </cell>
          <cell r="D707">
            <v>6779.0676863499993</v>
          </cell>
          <cell r="E707">
            <v>6292.6529417600013</v>
          </cell>
          <cell r="F707">
            <v>5828.2571187099993</v>
          </cell>
        </row>
        <row r="708">
          <cell r="A708" t="str">
            <v>8U13</v>
          </cell>
          <cell r="B708" t="str">
            <v>Vinculación Productiva</v>
          </cell>
          <cell r="C708">
            <v>69.933301999999998</v>
          </cell>
          <cell r="D708">
            <v>69.933301999999998</v>
          </cell>
          <cell r="E708">
            <v>47.500069000000003</v>
          </cell>
          <cell r="F708">
            <v>47.493891650000002</v>
          </cell>
        </row>
        <row r="709">
          <cell r="A709" t="str">
            <v>8U17</v>
          </cell>
          <cell r="B709" t="str">
            <v>Sistema Nacional de Información para el Desarrollo Rural Sustentable</v>
          </cell>
          <cell r="C709">
            <v>185.22390999999999</v>
          </cell>
          <cell r="D709">
            <v>208.38094414000003</v>
          </cell>
          <cell r="E709">
            <v>202.56648792000001</v>
          </cell>
          <cell r="F709">
            <v>192.31192675999998</v>
          </cell>
        </row>
        <row r="710">
          <cell r="A710" t="str">
            <v>8U2</v>
          </cell>
          <cell r="B710" t="str">
            <v>Programa de Acciones Complementarias para Mejorar las Sanidades</v>
          </cell>
          <cell r="C710">
            <v>1989.3972429999999</v>
          </cell>
          <cell r="D710">
            <v>1790.1290889999998</v>
          </cell>
          <cell r="E710">
            <v>1506.7814243899998</v>
          </cell>
          <cell r="F710">
            <v>1238.8680148600001</v>
          </cell>
        </row>
        <row r="711">
          <cell r="A711" t="str">
            <v>8U4</v>
          </cell>
          <cell r="B711" t="str">
            <v>Sistema Nacional de Investigación Agrícola</v>
          </cell>
          <cell r="C711">
            <v>48.473640000000003</v>
          </cell>
          <cell r="D711">
            <v>381.985387</v>
          </cell>
          <cell r="E711">
            <v>375.35817887000002</v>
          </cell>
          <cell r="F711">
            <v>334.11331999999999</v>
          </cell>
        </row>
        <row r="712">
          <cell r="A712" t="str">
            <v>8U9</v>
          </cell>
          <cell r="B712" t="str">
            <v>Fomento de la Ganadería y Normalización de la Calidad de los Productos Pecuarios</v>
          </cell>
          <cell r="C712">
            <v>6.9607999999999999</v>
          </cell>
          <cell r="D712">
            <v>37.435174750000002</v>
          </cell>
          <cell r="E712">
            <v>32.143214189999995</v>
          </cell>
          <cell r="F712">
            <v>19.094999999999999</v>
          </cell>
        </row>
        <row r="713">
          <cell r="A713" t="str">
            <v>9E10</v>
          </cell>
          <cell r="B713" t="str">
            <v>Servicios de ayudas a la navegación aérea</v>
          </cell>
          <cell r="C713">
            <v>2181.4442840000002</v>
          </cell>
          <cell r="D713">
            <v>2350.0535057200009</v>
          </cell>
          <cell r="E713">
            <v>1682.7239543799999</v>
          </cell>
          <cell r="F713">
            <v>1682.6076409000004</v>
          </cell>
        </row>
        <row r="714">
          <cell r="A714" t="str">
            <v>9E12</v>
          </cell>
          <cell r="B714" t="str">
            <v>Servicios de correo</v>
          </cell>
          <cell r="C714">
            <v>1065.78953</v>
          </cell>
          <cell r="D714">
            <v>1585.8411840799999</v>
          </cell>
          <cell r="E714">
            <v>1585.8411840799999</v>
          </cell>
          <cell r="F714">
            <v>1385.8411840799999</v>
          </cell>
        </row>
        <row r="715">
          <cell r="A715" t="str">
            <v>9E13</v>
          </cell>
          <cell r="B715" t="str">
            <v>Servicios de telecomunicaciones, satelitales, telegráficos y de transferencia de fondos</v>
          </cell>
          <cell r="C715">
            <v>674.29626699999994</v>
          </cell>
          <cell r="D715">
            <v>944.58725652999999</v>
          </cell>
          <cell r="E715">
            <v>944.58725652999999</v>
          </cell>
          <cell r="F715">
            <v>937.34233611000002</v>
          </cell>
        </row>
        <row r="716">
          <cell r="A716" t="str">
            <v>9E15</v>
          </cell>
          <cell r="B716" t="str">
            <v>Investigación, estudios, proyectos y capacitación en materia de transporte</v>
          </cell>
          <cell r="C716">
            <v>129.75693200000001</v>
          </cell>
          <cell r="D716">
            <v>132.97950078</v>
          </cell>
          <cell r="E716">
            <v>104.34838078</v>
          </cell>
          <cell r="F716">
            <v>103.96093320999998</v>
          </cell>
        </row>
        <row r="717">
          <cell r="A717" t="str">
            <v>9E22</v>
          </cell>
          <cell r="B717" t="str">
            <v>Operación y Conservación de infraestructura ferroviaria</v>
          </cell>
          <cell r="C717">
            <v>64.704447999999999</v>
          </cell>
          <cell r="D717">
            <v>215.90481244</v>
          </cell>
          <cell r="E717">
            <v>202.96026943999999</v>
          </cell>
          <cell r="F717">
            <v>202.94627055999996</v>
          </cell>
        </row>
        <row r="718">
          <cell r="A718" t="str">
            <v>9E29</v>
          </cell>
          <cell r="B718" t="str">
            <v>Investigación, estudios y proyectos en materia espacial</v>
          </cell>
          <cell r="C718">
            <v>87.858352999999994</v>
          </cell>
          <cell r="D718">
            <v>88.830116119999971</v>
          </cell>
          <cell r="E718">
            <v>63.433074699999985</v>
          </cell>
          <cell r="F718">
            <v>63.157020499999987</v>
          </cell>
        </row>
        <row r="719">
          <cell r="A719" t="str">
            <v>9E30</v>
          </cell>
          <cell r="B719" t="str">
            <v>Desarrollo de Infraestructura Aeroportuaria</v>
          </cell>
          <cell r="C719">
            <v>181.66847300000001</v>
          </cell>
          <cell r="D719">
            <v>190.15777699999998</v>
          </cell>
          <cell r="E719">
            <v>122.48251446</v>
          </cell>
          <cell r="F719">
            <v>121.70379646999994</v>
          </cell>
        </row>
        <row r="720">
          <cell r="A720" t="str">
            <v>9E4</v>
          </cell>
          <cell r="B720" t="str">
            <v>Estudios técnicos para la construcción, conservación y operación de infraestructura de comunicaciones y transportes</v>
          </cell>
          <cell r="C720">
            <v>51.855592000000001</v>
          </cell>
          <cell r="D720">
            <v>53.056051150000002</v>
          </cell>
          <cell r="E720">
            <v>36.161721499999999</v>
          </cell>
          <cell r="F720">
            <v>36.161721499999999</v>
          </cell>
        </row>
        <row r="721">
          <cell r="A721" t="str">
            <v>9E7</v>
          </cell>
          <cell r="B721" t="str">
            <v>Formación del personal de la marina mercante</v>
          </cell>
          <cell r="C721">
            <v>60.131219999999999</v>
          </cell>
          <cell r="D721">
            <v>66.862404999999995</v>
          </cell>
          <cell r="E721">
            <v>45.898499999999999</v>
          </cell>
          <cell r="F721">
            <v>44.599209999999999</v>
          </cell>
        </row>
        <row r="722">
          <cell r="A722" t="str">
            <v>9E8</v>
          </cell>
          <cell r="B722" t="str">
            <v>Operación de infraestructura marítimo-portuaria</v>
          </cell>
          <cell r="C722">
            <v>20.176452999999999</v>
          </cell>
          <cell r="D722">
            <v>20.176452999999999</v>
          </cell>
          <cell r="E722">
            <v>15.385491999999999</v>
          </cell>
          <cell r="F722">
            <v>15.385491999999999</v>
          </cell>
        </row>
        <row r="723">
          <cell r="A723" t="str">
            <v>9E9</v>
          </cell>
          <cell r="B723" t="str">
            <v>Programa México conectado</v>
          </cell>
          <cell r="C723">
            <v>1815.6694540000001</v>
          </cell>
          <cell r="D723">
            <v>346.90843369999993</v>
          </cell>
          <cell r="E723">
            <v>323.40971756000022</v>
          </cell>
          <cell r="F723">
            <v>322.6912098600003</v>
          </cell>
        </row>
        <row r="724">
          <cell r="A724" t="str">
            <v>9G1</v>
          </cell>
          <cell r="B724" t="str">
            <v>Regulación y supervisión del programa de protección y medicina preventiva en transporte multimodal</v>
          </cell>
          <cell r="C724">
            <v>508.87569999999999</v>
          </cell>
          <cell r="D724">
            <v>504.22017672999988</v>
          </cell>
          <cell r="E724">
            <v>304.12831927999997</v>
          </cell>
          <cell r="F724">
            <v>303.27645991999992</v>
          </cell>
        </row>
        <row r="725">
          <cell r="A725" t="str">
            <v>9G2</v>
          </cell>
          <cell r="B725" t="str">
            <v>Supervisión, inspección y verificación del transporte terrestre, marítimo y aéreo</v>
          </cell>
          <cell r="C725">
            <v>1918.4164929999999</v>
          </cell>
          <cell r="D725">
            <v>1521.2602148099963</v>
          </cell>
          <cell r="E725">
            <v>1071.0187928800026</v>
          </cell>
          <cell r="F725">
            <v>1049.965356830003</v>
          </cell>
        </row>
        <row r="726">
          <cell r="A726" t="str">
            <v>9G3</v>
          </cell>
          <cell r="B726" t="str">
            <v>Supervisión, regulación, inspección, verificación y servicios administrativos de construcción y conservación de carreteras</v>
          </cell>
          <cell r="C726">
            <v>3634.958897</v>
          </cell>
          <cell r="D726">
            <v>3982.3267537100028</v>
          </cell>
          <cell r="E726">
            <v>3297.1012703300007</v>
          </cell>
          <cell r="F726">
            <v>3293.8855444500018</v>
          </cell>
        </row>
        <row r="727">
          <cell r="A727" t="str">
            <v>9G8</v>
          </cell>
          <cell r="B727" t="str">
            <v>Derecho de Vía</v>
          </cell>
          <cell r="C727">
            <v>362.91689000000002</v>
          </cell>
          <cell r="D727">
            <v>468.50376819999985</v>
          </cell>
          <cell r="E727">
            <v>355.3987181199999</v>
          </cell>
          <cell r="F727">
            <v>354.59704436000004</v>
          </cell>
        </row>
        <row r="728">
          <cell r="A728" t="str">
            <v>9K10</v>
          </cell>
          <cell r="B728" t="str">
            <v>Proyectos de infraestructura de ciencia y tecnología</v>
          </cell>
          <cell r="C728">
            <v>35.238754</v>
          </cell>
          <cell r="D728">
            <v>39.238754</v>
          </cell>
          <cell r="E728">
            <v>35.238754</v>
          </cell>
          <cell r="F728">
            <v>35.238754</v>
          </cell>
        </row>
        <row r="729">
          <cell r="A729" t="str">
            <v>9K27</v>
          </cell>
          <cell r="B729" t="str">
            <v>Mantenimiento de infraestructura</v>
          </cell>
          <cell r="C729">
            <v>50</v>
          </cell>
          <cell r="D729">
            <v>77.657063559999997</v>
          </cell>
          <cell r="E729">
            <v>60.199732230000002</v>
          </cell>
          <cell r="F729">
            <v>34.365109229999995</v>
          </cell>
        </row>
        <row r="730">
          <cell r="A730" t="str">
            <v>9K28</v>
          </cell>
          <cell r="B730" t="str">
            <v>Estudios de preinversión</v>
          </cell>
          <cell r="C730">
            <v>492.04</v>
          </cell>
          <cell r="D730">
            <v>494.73951329000005</v>
          </cell>
          <cell r="E730">
            <v>370.40186752000005</v>
          </cell>
          <cell r="F730">
            <v>370.03321258999995</v>
          </cell>
        </row>
        <row r="731">
          <cell r="A731" t="str">
            <v>9K3</v>
          </cell>
          <cell r="B731" t="str">
            <v>Proyectos de construcción de carreteras</v>
          </cell>
          <cell r="C731">
            <v>23685.121234999999</v>
          </cell>
          <cell r="D731">
            <v>16383.863541209988</v>
          </cell>
          <cell r="E731">
            <v>11342.744733720026</v>
          </cell>
          <cell r="F731">
            <v>10526.636564520006</v>
          </cell>
        </row>
        <row r="732">
          <cell r="A732" t="str">
            <v>9K31</v>
          </cell>
          <cell r="B732" t="str">
            <v>Proyectos de construcción de carreteras alimentadoras y caminos rurales</v>
          </cell>
          <cell r="C732">
            <v>9034.85</v>
          </cell>
          <cell r="D732">
            <v>5969.0721716299895</v>
          </cell>
          <cell r="E732">
            <v>4432.215235539994</v>
          </cell>
          <cell r="F732">
            <v>4382.3975168699944</v>
          </cell>
        </row>
        <row r="733">
          <cell r="A733" t="str">
            <v>9K32</v>
          </cell>
          <cell r="B733" t="str">
            <v>Reconstrucción y Conservación de Carreteras</v>
          </cell>
          <cell r="C733">
            <v>15056.531363</v>
          </cell>
          <cell r="D733">
            <v>14416.581139829996</v>
          </cell>
          <cell r="E733">
            <v>9906.5650930900047</v>
          </cell>
          <cell r="F733">
            <v>9747.5817837199975</v>
          </cell>
        </row>
        <row r="734">
          <cell r="A734" t="str">
            <v>9K33</v>
          </cell>
          <cell r="B734" t="str">
            <v>Estudios y Proyectos para la construcción, ampliación, modernización, conservación y operación de infraestructura de comunicaciones y transportes</v>
          </cell>
          <cell r="C734">
            <v>1650</v>
          </cell>
          <cell r="D734">
            <v>1506.2696659900002</v>
          </cell>
          <cell r="E734">
            <v>722.99739422999971</v>
          </cell>
          <cell r="F734">
            <v>643.54131509999979</v>
          </cell>
        </row>
        <row r="735">
          <cell r="A735" t="str">
            <v>9K36</v>
          </cell>
          <cell r="B735" t="str">
            <v>Conservación de infraestructura marítimo-portuaria</v>
          </cell>
          <cell r="C735">
            <v>0</v>
          </cell>
          <cell r="D735">
            <v>3.5066804399999993</v>
          </cell>
          <cell r="E735">
            <v>3.5039383099999997</v>
          </cell>
          <cell r="F735">
            <v>3.5037437800000002</v>
          </cell>
        </row>
        <row r="736">
          <cell r="A736" t="str">
            <v>9K37</v>
          </cell>
          <cell r="B736" t="str">
            <v>Conservación de infraestructura de caminos rurales y carreteras alimentadoras</v>
          </cell>
          <cell r="C736">
            <v>7303.8929070000004</v>
          </cell>
          <cell r="D736">
            <v>6386.2463010800093</v>
          </cell>
          <cell r="E736">
            <v>5714.9296187000082</v>
          </cell>
          <cell r="F736">
            <v>5684.01757120001</v>
          </cell>
        </row>
        <row r="737">
          <cell r="A737" t="str">
            <v>9K39</v>
          </cell>
          <cell r="B737" t="str">
            <v>Estudios y proyectos de construcción de caminos rurales y carreteras alimentadoras</v>
          </cell>
          <cell r="C737">
            <v>305.590619</v>
          </cell>
          <cell r="D737">
            <v>476.28127746000001</v>
          </cell>
          <cell r="E737">
            <v>323.04343227999999</v>
          </cell>
          <cell r="F737">
            <v>319.82330608000001</v>
          </cell>
        </row>
        <row r="738">
          <cell r="A738" t="str">
            <v>9K4</v>
          </cell>
          <cell r="B738" t="str">
            <v>Proyectos de construcción de puertos</v>
          </cell>
          <cell r="C738">
            <v>2378.8939089999999</v>
          </cell>
          <cell r="D738">
            <v>2041.6961256599998</v>
          </cell>
          <cell r="E738">
            <v>1699.7966871699998</v>
          </cell>
          <cell r="F738">
            <v>1639.8201655299997</v>
          </cell>
        </row>
        <row r="739">
          <cell r="A739" t="str">
            <v>9K40</v>
          </cell>
          <cell r="B739" t="str">
            <v>Proyectos de Infraestructura Ferroviaria</v>
          </cell>
          <cell r="C739">
            <v>15747.378785999999</v>
          </cell>
          <cell r="D739">
            <v>11859.568386759996</v>
          </cell>
          <cell r="E739">
            <v>9752.8182950200026</v>
          </cell>
          <cell r="F739">
            <v>14733.509542059999</v>
          </cell>
        </row>
        <row r="740">
          <cell r="A740" t="str">
            <v>9K41</v>
          </cell>
          <cell r="B740" t="str">
            <v>Sistema de Transporte Colectivo</v>
          </cell>
          <cell r="C740">
            <v>1535.3598589999999</v>
          </cell>
          <cell r="D740">
            <v>681.98402065999994</v>
          </cell>
          <cell r="E740">
            <v>576.57946111000001</v>
          </cell>
          <cell r="F740">
            <v>576.57946111000001</v>
          </cell>
        </row>
        <row r="741">
          <cell r="A741" t="str">
            <v>9K45</v>
          </cell>
          <cell r="B741" t="str">
            <v>Sistema Satelital</v>
          </cell>
          <cell r="C741">
            <v>1013.8002320000001</v>
          </cell>
          <cell r="D741">
            <v>1013.8002320000002</v>
          </cell>
          <cell r="E741">
            <v>780.36601090000011</v>
          </cell>
          <cell r="F741">
            <v>694.77177297999992</v>
          </cell>
        </row>
        <row r="742">
          <cell r="A742" t="str">
            <v>9K48</v>
          </cell>
          <cell r="B742" t="str">
            <v>Servicios relacionados para la liberación del derecho de vía</v>
          </cell>
          <cell r="C742">
            <v>1300</v>
          </cell>
          <cell r="D742">
            <v>1217.6695080300003</v>
          </cell>
          <cell r="E742">
            <v>887.41876768000043</v>
          </cell>
          <cell r="F742">
            <v>824.77442696000037</v>
          </cell>
        </row>
        <row r="743">
          <cell r="A743" t="str">
            <v>9K5</v>
          </cell>
          <cell r="B743" t="str">
            <v>Proyectos de construcción de aeropuertos</v>
          </cell>
          <cell r="C743">
            <v>5689.3497799999996</v>
          </cell>
          <cell r="D743">
            <v>7520.5058100999986</v>
          </cell>
          <cell r="E743">
            <v>7404.3763079499995</v>
          </cell>
          <cell r="F743">
            <v>6787.0228012500011</v>
          </cell>
        </row>
        <row r="744">
          <cell r="A744" t="str">
            <v>9M1</v>
          </cell>
          <cell r="B744" t="str">
            <v>Actividades de apoyo administrativo</v>
          </cell>
          <cell r="C744">
            <v>1963.060853</v>
          </cell>
          <cell r="D744">
            <v>2189.6046332299948</v>
          </cell>
          <cell r="E744">
            <v>1473.9844841700001</v>
          </cell>
          <cell r="F744">
            <v>1463.078582000001</v>
          </cell>
        </row>
        <row r="745">
          <cell r="A745" t="str">
            <v>9O1</v>
          </cell>
          <cell r="B745" t="str">
            <v>Actividades de apoyo a la función pública y buen gobierno</v>
          </cell>
          <cell r="C745">
            <v>79.145587000000006</v>
          </cell>
          <cell r="D745">
            <v>76.003478100000009</v>
          </cell>
          <cell r="E745">
            <v>49.733585730000009</v>
          </cell>
          <cell r="F745">
            <v>49.649681130000019</v>
          </cell>
        </row>
        <row r="746">
          <cell r="A746" t="str">
            <v>9P1</v>
          </cell>
          <cell r="B746" t="str">
            <v>Definición, conducción y supervisión de la política de comunicaciones y transportes</v>
          </cell>
          <cell r="C746">
            <v>709.59092299999998</v>
          </cell>
          <cell r="D746">
            <v>710.52753889999985</v>
          </cell>
          <cell r="E746">
            <v>477.87386181999983</v>
          </cell>
          <cell r="F746">
            <v>492.18872891999979</v>
          </cell>
        </row>
        <row r="747">
          <cell r="A747" t="str">
            <v>9R24</v>
          </cell>
          <cell r="B747" t="str">
            <v>Programa Estratégico de Telecomunicaciones</v>
          </cell>
          <cell r="C747">
            <v>2500</v>
          </cell>
          <cell r="D747">
            <v>0</v>
          </cell>
          <cell r="E747">
            <v>0</v>
          </cell>
          <cell r="F747">
            <v>0</v>
          </cell>
        </row>
        <row r="748">
          <cell r="A748" t="str">
            <v>9S71</v>
          </cell>
          <cell r="B748" t="str">
            <v>Programa de Empleo Temporal (PET)</v>
          </cell>
          <cell r="C748">
            <v>1918.359995</v>
          </cell>
          <cell r="D748">
            <v>1960.3599949999996</v>
          </cell>
          <cell r="E748">
            <v>1454.38055156</v>
          </cell>
          <cell r="F748">
            <v>1430.8774341800004</v>
          </cell>
        </row>
        <row r="749">
          <cell r="A749" t="str">
            <v>9U1</v>
          </cell>
          <cell r="B749" t="str">
            <v>Programa de subsidios al transporte ferroviario de pasajeros</v>
          </cell>
          <cell r="C749">
            <v>11.010756000000001</v>
          </cell>
          <cell r="D749">
            <v>11.010756000000001</v>
          </cell>
          <cell r="E749">
            <v>5.4064655699999999</v>
          </cell>
          <cell r="F749">
            <v>5.4064655699999999</v>
          </cell>
        </row>
        <row r="750">
          <cell r="A750" t="str">
            <v>9U2</v>
          </cell>
          <cell r="B750" t="str">
            <v>Programa de apoyo para infraestructura carretera</v>
          </cell>
          <cell r="C750">
            <v>0</v>
          </cell>
          <cell r="D750">
            <v>2600</v>
          </cell>
          <cell r="E750">
            <v>2600</v>
          </cell>
          <cell r="F750">
            <v>2600</v>
          </cell>
        </row>
        <row r="751">
          <cell r="A751" t="str">
            <v>9U3</v>
          </cell>
          <cell r="B751" t="str">
            <v>Programa de apoyo a hogares de escasos recursos para transitar a la TDT</v>
          </cell>
          <cell r="C751">
            <v>0</v>
          </cell>
          <cell r="D751">
            <v>2653</v>
          </cell>
          <cell r="E751">
            <v>2597.0633343600002</v>
          </cell>
          <cell r="F751">
            <v>2543.8968153599994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7"/>
  <sheetViews>
    <sheetView showGridLines="0" tabSelected="1" topLeftCell="C1" zoomScaleNormal="100" workbookViewId="0">
      <selection activeCell="C2" sqref="C2:K2"/>
    </sheetView>
  </sheetViews>
  <sheetFormatPr baseColWidth="10" defaultRowHeight="12.75" x14ac:dyDescent="0.2"/>
  <cols>
    <col min="1" max="1" width="6.5703125" style="1" hidden="1" customWidth="1"/>
    <col min="2" max="2" width="13.85546875" style="1" hidden="1" customWidth="1"/>
    <col min="3" max="4" width="3" style="1" customWidth="1"/>
    <col min="5" max="5" width="51.140625" style="1" customWidth="1"/>
    <col min="6" max="8" width="13.7109375" style="1" customWidth="1"/>
    <col min="9" max="9" width="1.5703125" style="1" customWidth="1"/>
    <col min="10" max="11" width="12.85546875" style="1" customWidth="1"/>
    <col min="12" max="14" width="11.42578125" style="19"/>
    <col min="15" max="16384" width="11.42578125" style="1"/>
  </cols>
  <sheetData>
    <row r="1" spans="1:14" ht="45" customHeight="1" x14ac:dyDescent="0.2">
      <c r="C1" s="37" t="s">
        <v>481</v>
      </c>
      <c r="D1" s="37"/>
      <c r="E1" s="37"/>
      <c r="F1" s="37"/>
      <c r="G1" s="20" t="s">
        <v>483</v>
      </c>
      <c r="H1" s="20"/>
      <c r="I1" s="20"/>
      <c r="K1" s="20"/>
    </row>
    <row r="2" spans="1:14" ht="62.25" customHeight="1" x14ac:dyDescent="0.3">
      <c r="C2" s="39" t="s">
        <v>482</v>
      </c>
      <c r="D2" s="39"/>
      <c r="E2" s="39"/>
      <c r="F2" s="39"/>
      <c r="G2" s="39"/>
      <c r="H2" s="39"/>
      <c r="I2" s="39"/>
      <c r="J2" s="39"/>
      <c r="K2" s="39"/>
    </row>
    <row r="3" spans="1:14" ht="21" customHeight="1" x14ac:dyDescent="0.2">
      <c r="C3" s="42" t="s">
        <v>478</v>
      </c>
      <c r="D3" s="42"/>
      <c r="E3" s="42"/>
      <c r="F3" s="42"/>
      <c r="G3" s="42"/>
      <c r="H3" s="42"/>
      <c r="I3" s="42"/>
      <c r="J3" s="43"/>
      <c r="K3" s="21"/>
    </row>
    <row r="4" spans="1:14" ht="21" customHeight="1" x14ac:dyDescent="0.2">
      <c r="C4" s="42" t="s">
        <v>479</v>
      </c>
      <c r="D4" s="42"/>
      <c r="E4" s="42"/>
      <c r="F4" s="42"/>
      <c r="G4" s="42"/>
      <c r="H4" s="42"/>
      <c r="I4" s="42"/>
      <c r="J4" s="43"/>
      <c r="K4" s="21"/>
    </row>
    <row r="5" spans="1:14" ht="21" customHeight="1" x14ac:dyDescent="0.2">
      <c r="C5" s="42" t="s">
        <v>480</v>
      </c>
      <c r="D5" s="42"/>
      <c r="E5" s="42"/>
      <c r="F5" s="42"/>
      <c r="G5" s="42"/>
      <c r="H5" s="42"/>
      <c r="I5" s="42"/>
      <c r="J5" s="43"/>
      <c r="K5" s="21"/>
    </row>
    <row r="6" spans="1:14" s="9" customFormat="1" ht="30.75" customHeight="1" x14ac:dyDescent="0.2">
      <c r="F6" s="38" t="s">
        <v>487</v>
      </c>
      <c r="G6" s="41" t="s">
        <v>474</v>
      </c>
      <c r="H6" s="41"/>
      <c r="J6" s="40" t="s">
        <v>1</v>
      </c>
      <c r="K6" s="40"/>
      <c r="L6" s="18"/>
      <c r="M6" s="18"/>
      <c r="N6" s="18"/>
    </row>
    <row r="7" spans="1:14" s="9" customFormat="1" ht="30" customHeight="1" x14ac:dyDescent="0.2">
      <c r="D7" s="22" t="s">
        <v>11</v>
      </c>
      <c r="F7" s="38"/>
      <c r="G7" s="23" t="s">
        <v>0</v>
      </c>
      <c r="H7" s="23" t="s">
        <v>484</v>
      </c>
      <c r="J7" s="10" t="s">
        <v>2</v>
      </c>
      <c r="K7" s="24" t="s">
        <v>3</v>
      </c>
      <c r="L7" s="18"/>
      <c r="M7" s="18"/>
      <c r="N7" s="18"/>
    </row>
    <row r="8" spans="1:14" s="9" customFormat="1" ht="21" customHeight="1" thickBot="1" x14ac:dyDescent="0.25">
      <c r="C8" s="25"/>
      <c r="D8" s="25"/>
      <c r="E8" s="25"/>
      <c r="F8" s="26" t="s">
        <v>4</v>
      </c>
      <c r="G8" s="26" t="s">
        <v>5</v>
      </c>
      <c r="H8" s="27" t="s">
        <v>475</v>
      </c>
      <c r="I8" s="26"/>
      <c r="J8" s="28" t="s">
        <v>476</v>
      </c>
      <c r="K8" s="28" t="s">
        <v>477</v>
      </c>
      <c r="L8" s="18"/>
      <c r="M8" s="18"/>
      <c r="N8" s="18"/>
    </row>
    <row r="9" spans="1:14" s="2" customFormat="1" ht="21" customHeight="1" x14ac:dyDescent="0.2">
      <c r="C9" s="2" t="s">
        <v>6</v>
      </c>
      <c r="F9" s="3">
        <f>+F10+F24+F26+F39+F41+F56+F79+F93+F127+F153+F155+F163+F176+F197+F200+F203+F222+F230+F233+F236+F245</f>
        <v>952898.79484300001</v>
      </c>
      <c r="G9" s="3">
        <f>+G10+G24+G26+G39+G41+G56+G79+G93+G127+G153+G155+G163+G176+G197+G200+G203+G222+G230+G233+G236+G245</f>
        <v>730125.47483829991</v>
      </c>
      <c r="H9" s="3">
        <f>+H10+H24+H26+H39+H41+H56+H79+H93+H127+H153+H155+H163+H176+H197+H200+H203+H222+H230+H233+H236+H245</f>
        <v>708359.85913720005</v>
      </c>
      <c r="J9" s="4">
        <f>+IF(H9=0,"0.0",(IF(F9=0,"n.a.",(H9/F9)*100)))</f>
        <v>74.337365412862098</v>
      </c>
      <c r="K9" s="4">
        <f>+IF(G9=0,"0.0",(IF(H9=0,"n.a.",(H9/G9)*100)))</f>
        <v>97.018921205848869</v>
      </c>
      <c r="L9" s="19"/>
      <c r="M9" s="19"/>
      <c r="N9" s="19"/>
    </row>
    <row r="10" spans="1:14" s="5" customFormat="1" x14ac:dyDescent="0.2">
      <c r="C10" s="33" t="s">
        <v>13</v>
      </c>
      <c r="D10" s="33"/>
      <c r="E10" s="34"/>
      <c r="F10" s="35">
        <f>+SUM(F11:F23)</f>
        <v>60700.252804000003</v>
      </c>
      <c r="G10" s="35">
        <f>+SUM(G11:G23)</f>
        <v>53347.877527529999</v>
      </c>
      <c r="H10" s="35">
        <f t="shared" ref="H10" si="0">+SUM(H11:H23)</f>
        <v>53586.235710510024</v>
      </c>
      <c r="I10" s="33"/>
      <c r="J10" s="36">
        <f t="shared" ref="J10:J73" si="1">+IF(H10=0,"0.0",(IF(F10=0,"n.a.",(H10/F10)*100)))</f>
        <v>88.280086548467921</v>
      </c>
      <c r="K10" s="36">
        <f t="shared" ref="K10:K73" si="2">+IF(G10=0,"0.0",(IF(H10=0,"n.a.",(H10/G10)*100)))</f>
        <v>100.44679974916906</v>
      </c>
      <c r="L10" s="19"/>
      <c r="M10" s="19"/>
      <c r="N10" s="19"/>
    </row>
    <row r="11" spans="1:14" s="5" customFormat="1" x14ac:dyDescent="0.2">
      <c r="A11" s="5" t="s">
        <v>40</v>
      </c>
      <c r="D11" s="1" t="s">
        <v>244</v>
      </c>
      <c r="F11" s="8">
        <v>3273.2047689999999</v>
      </c>
      <c r="G11" s="8">
        <f>+VLOOKUP($A$11:$A$254,[1]Hoja2!$A$3:$F$751,5,FALSE)</f>
        <v>2988.3420895700006</v>
      </c>
      <c r="H11" s="8">
        <f>+VLOOKUP($A$11:$A$254,[1]Hoja2!$A$3:$F$751,6,FALSE)</f>
        <v>2968.6209895699985</v>
      </c>
      <c r="I11" s="1"/>
      <c r="J11" s="14">
        <f t="shared" si="1"/>
        <v>90.694631074882153</v>
      </c>
      <c r="K11" s="14">
        <f t="shared" si="2"/>
        <v>99.340065514291922</v>
      </c>
      <c r="L11" s="19"/>
      <c r="M11" s="19"/>
      <c r="N11" s="19"/>
    </row>
    <row r="12" spans="1:14" s="5" customFormat="1" x14ac:dyDescent="0.2">
      <c r="A12" s="5" t="s">
        <v>41</v>
      </c>
      <c r="D12" s="1" t="s">
        <v>245</v>
      </c>
      <c r="F12" s="8">
        <v>1925.4652329999999</v>
      </c>
      <c r="G12" s="8">
        <f>+VLOOKUP($A$11:$A$254,[1]Hoja2!$A$3:$F$751,5,FALSE)</f>
        <v>2487.9570760100019</v>
      </c>
      <c r="H12" s="8">
        <f>+VLOOKUP($A$11:$A$254,[1]Hoja2!$A$3:$F$751,6,FALSE)</f>
        <v>3006.9427128900088</v>
      </c>
      <c r="I12" s="1"/>
      <c r="J12" s="14">
        <f t="shared" si="1"/>
        <v>156.16707387673767</v>
      </c>
      <c r="K12" s="14">
        <f t="shared" si="2"/>
        <v>120.85991120523339</v>
      </c>
      <c r="L12" s="19"/>
      <c r="M12" s="19"/>
      <c r="N12" s="19"/>
    </row>
    <row r="13" spans="1:14" s="5" customFormat="1" x14ac:dyDescent="0.2">
      <c r="A13" s="5" t="s">
        <v>42</v>
      </c>
      <c r="D13" s="1" t="s">
        <v>246</v>
      </c>
      <c r="F13" s="8">
        <v>579.92102499999999</v>
      </c>
      <c r="G13" s="8">
        <f>+VLOOKUP($A$11:$A$254,[1]Hoja2!$A$3:$F$751,5,FALSE)</f>
        <v>138.95768838999999</v>
      </c>
      <c r="H13" s="8">
        <f>+VLOOKUP($A$11:$A$254,[1]Hoja2!$A$3:$F$751,6,FALSE)</f>
        <v>138.95768838999999</v>
      </c>
      <c r="I13" s="1"/>
      <c r="J13" s="14">
        <f t="shared" si="1"/>
        <v>23.961484822868766</v>
      </c>
      <c r="K13" s="14">
        <f t="shared" si="2"/>
        <v>100</v>
      </c>
      <c r="L13" s="19"/>
      <c r="M13" s="19"/>
      <c r="N13" s="19"/>
    </row>
    <row r="14" spans="1:14" s="5" customFormat="1" x14ac:dyDescent="0.2">
      <c r="A14" s="5" t="s">
        <v>43</v>
      </c>
      <c r="D14" s="1" t="s">
        <v>247</v>
      </c>
      <c r="F14" s="8">
        <v>1584.0418950000001</v>
      </c>
      <c r="G14" s="8">
        <f>+VLOOKUP($A$11:$A$254,[1]Hoja2!$A$3:$F$751,5,FALSE)</f>
        <v>1129.6482023199999</v>
      </c>
      <c r="H14" s="8">
        <f>+VLOOKUP($A$11:$A$254,[1]Hoja2!$A$3:$F$751,6,FALSE)</f>
        <v>1117.1428194500004</v>
      </c>
      <c r="I14" s="1"/>
      <c r="J14" s="14">
        <f t="shared" si="1"/>
        <v>70.52482784554131</v>
      </c>
      <c r="K14" s="14">
        <f t="shared" si="2"/>
        <v>98.892984307475842</v>
      </c>
      <c r="L14" s="19"/>
      <c r="M14" s="19"/>
      <c r="N14" s="19"/>
    </row>
    <row r="15" spans="1:14" s="5" customFormat="1" x14ac:dyDescent="0.2">
      <c r="A15" s="5" t="s">
        <v>44</v>
      </c>
      <c r="D15" s="1" t="s">
        <v>248</v>
      </c>
      <c r="F15" s="8">
        <v>25065.882426</v>
      </c>
      <c r="G15" s="8">
        <f>+VLOOKUP($A$11:$A$254,[1]Hoja2!$A$3:$F$751,5,FALSE)</f>
        <v>20156.35425353999</v>
      </c>
      <c r="H15" s="8">
        <f>+VLOOKUP($A$11:$A$254,[1]Hoja2!$A$3:$F$751,6,FALSE)</f>
        <v>20137.644383830007</v>
      </c>
      <c r="I15" s="1"/>
      <c r="J15" s="14">
        <f t="shared" si="1"/>
        <v>80.338860773327099</v>
      </c>
      <c r="K15" s="14">
        <f t="shared" si="2"/>
        <v>99.907176320307542</v>
      </c>
      <c r="L15" s="19"/>
      <c r="M15" s="19"/>
      <c r="N15" s="19"/>
    </row>
    <row r="16" spans="1:14" s="5" customFormat="1" x14ac:dyDescent="0.2">
      <c r="A16" s="5" t="s">
        <v>45</v>
      </c>
      <c r="D16" s="1" t="s">
        <v>249</v>
      </c>
      <c r="F16" s="8">
        <v>17972.744078</v>
      </c>
      <c r="G16" s="8">
        <f>+VLOOKUP($A$11:$A$254,[1]Hoja2!$A$3:$F$751,5,FALSE)</f>
        <v>19309.316415060006</v>
      </c>
      <c r="H16" s="8">
        <f>+VLOOKUP($A$11:$A$254,[1]Hoja2!$A$3:$F$751,6,FALSE)</f>
        <v>19146.597504490004</v>
      </c>
      <c r="I16" s="1"/>
      <c r="J16" s="14">
        <f t="shared" si="1"/>
        <v>106.53129773280914</v>
      </c>
      <c r="K16" s="14">
        <f t="shared" si="2"/>
        <v>99.157303619287674</v>
      </c>
      <c r="L16" s="19"/>
      <c r="M16" s="19"/>
      <c r="N16" s="19"/>
    </row>
    <row r="17" spans="1:14" s="5" customFormat="1" x14ac:dyDescent="0.2">
      <c r="A17" s="5" t="s">
        <v>46</v>
      </c>
      <c r="D17" s="1" t="s">
        <v>250</v>
      </c>
      <c r="F17" s="8">
        <v>802.11723500000005</v>
      </c>
      <c r="G17" s="8">
        <f>+VLOOKUP($A$11:$A$254,[1]Hoja2!$A$3:$F$751,5,FALSE)</f>
        <v>302.88759847999995</v>
      </c>
      <c r="H17" s="8">
        <f>+VLOOKUP($A$11:$A$254,[1]Hoja2!$A$3:$F$751,6,FALSE)</f>
        <v>302.88759847999984</v>
      </c>
      <c r="I17" s="1"/>
      <c r="J17" s="14">
        <f t="shared" si="1"/>
        <v>37.761013635369622</v>
      </c>
      <c r="K17" s="14">
        <f t="shared" si="2"/>
        <v>99.999999999999972</v>
      </c>
      <c r="L17" s="19"/>
      <c r="M17" s="19"/>
      <c r="N17" s="19"/>
    </row>
    <row r="18" spans="1:14" s="5" customFormat="1" x14ac:dyDescent="0.2">
      <c r="A18" s="5" t="s">
        <v>47</v>
      </c>
      <c r="D18" s="1" t="s">
        <v>251</v>
      </c>
      <c r="F18" s="8">
        <v>206.66196500000001</v>
      </c>
      <c r="G18" s="8">
        <f>+VLOOKUP($A$11:$A$254,[1]Hoja2!$A$3:$F$751,5,FALSE)</f>
        <v>121.40745563999998</v>
      </c>
      <c r="H18" s="8">
        <f>+VLOOKUP($A$11:$A$254,[1]Hoja2!$A$3:$F$751,6,FALSE)</f>
        <v>121.35809563999999</v>
      </c>
      <c r="I18" s="1"/>
      <c r="J18" s="14">
        <f t="shared" si="1"/>
        <v>58.722995128784326</v>
      </c>
      <c r="K18" s="14">
        <f t="shared" si="2"/>
        <v>99.959343518287412</v>
      </c>
      <c r="L18" s="19"/>
      <c r="M18" s="19"/>
      <c r="N18" s="19"/>
    </row>
    <row r="19" spans="1:14" s="5" customFormat="1" x14ac:dyDescent="0.2">
      <c r="A19" s="5" t="s">
        <v>48</v>
      </c>
      <c r="D19" s="1" t="s">
        <v>252</v>
      </c>
      <c r="F19" s="8">
        <v>75.578365000000005</v>
      </c>
      <c r="G19" s="8">
        <f>+VLOOKUP($A$11:$A$254,[1]Hoja2!$A$3:$F$751,5,FALSE)</f>
        <v>65.088361179999993</v>
      </c>
      <c r="H19" s="8">
        <f>+VLOOKUP($A$11:$A$254,[1]Hoja2!$A$3:$F$751,6,FALSE)</f>
        <v>64.037058979999998</v>
      </c>
      <c r="I19" s="1"/>
      <c r="J19" s="14">
        <f t="shared" si="1"/>
        <v>84.729352083761</v>
      </c>
      <c r="K19" s="14">
        <f t="shared" si="2"/>
        <v>98.384807696889695</v>
      </c>
      <c r="L19" s="19"/>
      <c r="M19" s="19"/>
      <c r="N19" s="19"/>
    </row>
    <row r="20" spans="1:14" s="5" customFormat="1" x14ac:dyDescent="0.2">
      <c r="A20" s="5" t="s">
        <v>49</v>
      </c>
      <c r="D20" s="1" t="s">
        <v>253</v>
      </c>
      <c r="F20" s="8">
        <v>143.81558799999999</v>
      </c>
      <c r="G20" s="8">
        <f>+VLOOKUP($A$11:$A$254,[1]Hoja2!$A$3:$F$751,5,FALSE)</f>
        <v>81.915879959999984</v>
      </c>
      <c r="H20" s="8">
        <f>+VLOOKUP($A$11:$A$254,[1]Hoja2!$A$3:$F$751,6,FALSE)</f>
        <v>81.908629959999985</v>
      </c>
      <c r="I20" s="1"/>
      <c r="J20" s="14">
        <f t="shared" si="1"/>
        <v>56.953930445981968</v>
      </c>
      <c r="K20" s="14">
        <f t="shared" si="2"/>
        <v>99.99114945721935</v>
      </c>
      <c r="L20" s="19"/>
      <c r="M20" s="19"/>
      <c r="N20" s="19"/>
    </row>
    <row r="21" spans="1:14" s="5" customFormat="1" x14ac:dyDescent="0.2">
      <c r="A21" s="5" t="s">
        <v>50</v>
      </c>
      <c r="D21" s="1" t="s">
        <v>254</v>
      </c>
      <c r="F21" s="8">
        <v>1102.81062</v>
      </c>
      <c r="G21" s="8">
        <f>+VLOOKUP($A$11:$A$254,[1]Hoja2!$A$3:$F$751,5,FALSE)</f>
        <v>584.49265615999991</v>
      </c>
      <c r="H21" s="8">
        <f>+VLOOKUP($A$11:$A$254,[1]Hoja2!$A$3:$F$751,6,FALSE)</f>
        <v>584.49265615999991</v>
      </c>
      <c r="I21" s="1"/>
      <c r="J21" s="14">
        <f t="shared" si="1"/>
        <v>53.000274531269923</v>
      </c>
      <c r="K21" s="14">
        <f t="shared" si="2"/>
        <v>100</v>
      </c>
      <c r="L21" s="19"/>
      <c r="M21" s="19"/>
      <c r="N21" s="19"/>
    </row>
    <row r="22" spans="1:14" s="5" customFormat="1" x14ac:dyDescent="0.2">
      <c r="A22" s="5" t="s">
        <v>51</v>
      </c>
      <c r="D22" s="1" t="s">
        <v>255</v>
      </c>
      <c r="F22" s="8">
        <v>2015.3117560000001</v>
      </c>
      <c r="G22" s="8">
        <f>+VLOOKUP($A$11:$A$254,[1]Hoja2!$A$3:$F$751,5,FALSE)</f>
        <v>1555.8206756500001</v>
      </c>
      <c r="H22" s="8">
        <f>+VLOOKUP($A$11:$A$254,[1]Hoja2!$A$3:$F$751,6,FALSE)</f>
        <v>1555.8206756500001</v>
      </c>
      <c r="I22" s="1"/>
      <c r="J22" s="14">
        <f t="shared" si="1"/>
        <v>77.200000000893169</v>
      </c>
      <c r="K22" s="14">
        <f t="shared" si="2"/>
        <v>100</v>
      </c>
      <c r="L22" s="19"/>
      <c r="M22" s="19"/>
      <c r="N22" s="19"/>
    </row>
    <row r="23" spans="1:14" s="5" customFormat="1" x14ac:dyDescent="0.2">
      <c r="A23" s="5" t="s">
        <v>420</v>
      </c>
      <c r="D23" s="1" t="s">
        <v>421</v>
      </c>
      <c r="F23" s="8">
        <v>5952.6978490000001</v>
      </c>
      <c r="G23" s="8">
        <f>+VLOOKUP($A$11:$A$254,[1]Hoja2!$A$3:$F$751,5,FALSE)</f>
        <v>4425.6891755700008</v>
      </c>
      <c r="H23" s="8">
        <f>+VLOOKUP($A$11:$A$254,[1]Hoja2!$A$3:$F$751,6,FALSE)</f>
        <v>4359.8248970199993</v>
      </c>
      <c r="I23" s="1"/>
      <c r="J23" s="14">
        <f t="shared" si="1"/>
        <v>73.241159010824148</v>
      </c>
      <c r="K23" s="14">
        <f t="shared" si="2"/>
        <v>98.511773512844613</v>
      </c>
      <c r="L23" s="19"/>
      <c r="M23" s="19"/>
      <c r="N23" s="19"/>
    </row>
    <row r="24" spans="1:14" s="5" customFormat="1" x14ac:dyDescent="0.2">
      <c r="A24" s="5" t="s">
        <v>52</v>
      </c>
      <c r="C24" s="33" t="s">
        <v>14</v>
      </c>
      <c r="D24" s="33"/>
      <c r="E24" s="34"/>
      <c r="F24" s="35">
        <f>+F25</f>
        <v>3999.0289210000001</v>
      </c>
      <c r="G24" s="35">
        <f>+G25</f>
        <v>3786.8948740300007</v>
      </c>
      <c r="H24" s="35">
        <f t="shared" ref="H24" si="3">+H25</f>
        <v>3864.4938293599989</v>
      </c>
      <c r="I24" s="33"/>
      <c r="J24" s="36">
        <f t="shared" si="1"/>
        <v>96.635805984459864</v>
      </c>
      <c r="K24" s="36">
        <f t="shared" si="2"/>
        <v>102.04914469271806</v>
      </c>
      <c r="L24" s="19"/>
      <c r="M24" s="19"/>
      <c r="N24" s="19"/>
    </row>
    <row r="25" spans="1:14" s="5" customFormat="1" x14ac:dyDescent="0.2">
      <c r="A25" s="5" t="s">
        <v>422</v>
      </c>
      <c r="D25" s="1" t="s">
        <v>423</v>
      </c>
      <c r="F25" s="8">
        <v>3999.0289210000001</v>
      </c>
      <c r="G25" s="8">
        <f>+VLOOKUP($A$11:$A$254,[1]Hoja2!$A$3:$F$751,5,FALSE)</f>
        <v>3786.8948740300007</v>
      </c>
      <c r="H25" s="8">
        <f>+VLOOKUP($A$11:$A$254,[1]Hoja2!$A$3:$F$751,6,FALSE)</f>
        <v>3864.4938293599989</v>
      </c>
      <c r="I25" s="1"/>
      <c r="J25" s="14">
        <f t="shared" si="1"/>
        <v>96.635805984459864</v>
      </c>
      <c r="K25" s="14">
        <f t="shared" si="2"/>
        <v>102.04914469271806</v>
      </c>
      <c r="L25" s="19"/>
      <c r="M25" s="19"/>
      <c r="N25" s="19"/>
    </row>
    <row r="26" spans="1:14" s="5" customFormat="1" x14ac:dyDescent="0.2">
      <c r="A26" s="5" t="s">
        <v>53</v>
      </c>
      <c r="C26" s="33" t="s">
        <v>15</v>
      </c>
      <c r="D26" s="33"/>
      <c r="E26" s="34"/>
      <c r="F26" s="35">
        <f>SUM(F27:F38)</f>
        <v>18277.536271999998</v>
      </c>
      <c r="G26" s="35">
        <f>SUM(G27:G38)</f>
        <v>16168.345599510001</v>
      </c>
      <c r="H26" s="35">
        <f t="shared" ref="H26" si="4">SUM(H27:H38)</f>
        <v>15698.650136929999</v>
      </c>
      <c r="I26" s="33"/>
      <c r="J26" s="36">
        <f t="shared" si="1"/>
        <v>85.89040614286354</v>
      </c>
      <c r="K26" s="36">
        <f t="shared" si="2"/>
        <v>97.094968933653689</v>
      </c>
      <c r="L26" s="19"/>
      <c r="M26" s="19"/>
      <c r="N26" s="19"/>
    </row>
    <row r="27" spans="1:14" s="5" customFormat="1" x14ac:dyDescent="0.2">
      <c r="A27" s="5" t="s">
        <v>55</v>
      </c>
      <c r="D27" s="1" t="s">
        <v>263</v>
      </c>
      <c r="F27" s="8">
        <v>545.41747999999995</v>
      </c>
      <c r="G27" s="8">
        <f>+VLOOKUP($A$11:$A$254,[1]Hoja2!$A$3:$F$751,5,FALSE)</f>
        <v>393.36205660000002</v>
      </c>
      <c r="H27" s="8">
        <f>+VLOOKUP($A$11:$A$254,[1]Hoja2!$A$3:$F$751,6,FALSE)</f>
        <v>388.6880951600001</v>
      </c>
      <c r="I27" s="1"/>
      <c r="J27" s="14">
        <f t="shared" si="1"/>
        <v>71.264326761217873</v>
      </c>
      <c r="K27" s="14">
        <f t="shared" si="2"/>
        <v>98.811791487872782</v>
      </c>
      <c r="L27" s="19"/>
      <c r="M27" s="19"/>
      <c r="N27" s="19"/>
    </row>
    <row r="28" spans="1:14" s="5" customFormat="1" x14ac:dyDescent="0.2">
      <c r="A28" s="5" t="s">
        <v>56</v>
      </c>
      <c r="D28" s="1" t="s">
        <v>264</v>
      </c>
      <c r="F28" s="8">
        <v>2974.2690659999998</v>
      </c>
      <c r="G28" s="8">
        <f>+VLOOKUP($A$11:$A$254,[1]Hoja2!$A$3:$F$751,5,FALSE)</f>
        <v>3333.05411267</v>
      </c>
      <c r="H28" s="8">
        <f>+VLOOKUP($A$11:$A$254,[1]Hoja2!$A$3:$F$751,6,FALSE)</f>
        <v>3264.1475479599999</v>
      </c>
      <c r="I28" s="1"/>
      <c r="J28" s="14">
        <f t="shared" si="1"/>
        <v>109.74620908624951</v>
      </c>
      <c r="K28" s="14">
        <f t="shared" si="2"/>
        <v>97.932629882963369</v>
      </c>
      <c r="L28" s="19"/>
      <c r="M28" s="19"/>
      <c r="N28" s="19"/>
    </row>
    <row r="29" spans="1:14" s="5" customFormat="1" x14ac:dyDescent="0.2">
      <c r="A29" s="5" t="s">
        <v>57</v>
      </c>
      <c r="D29" s="1" t="s">
        <v>265</v>
      </c>
      <c r="F29" s="8">
        <v>9223.9428380000008</v>
      </c>
      <c r="G29" s="8">
        <f>+VLOOKUP($A$11:$A$254,[1]Hoja2!$A$3:$F$751,5,FALSE)</f>
        <v>7477.8082734700001</v>
      </c>
      <c r="H29" s="8">
        <f>+VLOOKUP($A$11:$A$254,[1]Hoja2!$A$3:$F$751,6,FALSE)</f>
        <v>7264.8238158599988</v>
      </c>
      <c r="I29" s="1"/>
      <c r="J29" s="14">
        <f t="shared" si="1"/>
        <v>78.760503436025289</v>
      </c>
      <c r="K29" s="14">
        <f t="shared" si="2"/>
        <v>97.151779641561092</v>
      </c>
      <c r="L29" s="19"/>
      <c r="M29" s="19"/>
      <c r="N29" s="19"/>
    </row>
    <row r="30" spans="1:14" s="5" customFormat="1" x14ac:dyDescent="0.2">
      <c r="A30" s="5" t="s">
        <v>58</v>
      </c>
      <c r="D30" s="1" t="s">
        <v>266</v>
      </c>
      <c r="F30" s="8">
        <v>525</v>
      </c>
      <c r="G30" s="8">
        <f>+VLOOKUP($A$11:$A$254,[1]Hoja2!$A$3:$F$751,5,FALSE)</f>
        <v>432</v>
      </c>
      <c r="H30" s="8">
        <f>+VLOOKUP($A$11:$A$254,[1]Hoja2!$A$3:$F$751,6,FALSE)</f>
        <v>432</v>
      </c>
      <c r="I30" s="1"/>
      <c r="J30" s="14">
        <f t="shared" si="1"/>
        <v>82.285714285714278</v>
      </c>
      <c r="K30" s="14">
        <f t="shared" si="2"/>
        <v>100</v>
      </c>
      <c r="L30" s="19"/>
      <c r="M30" s="19"/>
      <c r="N30" s="19"/>
    </row>
    <row r="31" spans="1:14" s="5" customFormat="1" x14ac:dyDescent="0.2">
      <c r="A31" s="5" t="s">
        <v>59</v>
      </c>
      <c r="D31" s="1" t="s">
        <v>267</v>
      </c>
      <c r="F31" s="8">
        <v>75</v>
      </c>
      <c r="G31" s="8">
        <f>+VLOOKUP($A$11:$A$254,[1]Hoja2!$A$3:$F$751,5,FALSE)</f>
        <v>67.5</v>
      </c>
      <c r="H31" s="8">
        <f>+VLOOKUP($A$11:$A$254,[1]Hoja2!$A$3:$F$751,6,FALSE)</f>
        <v>67.5</v>
      </c>
      <c r="I31" s="1"/>
      <c r="J31" s="14">
        <f t="shared" si="1"/>
        <v>90</v>
      </c>
      <c r="K31" s="14">
        <f t="shared" si="2"/>
        <v>100</v>
      </c>
      <c r="L31" s="19"/>
      <c r="M31" s="19"/>
      <c r="N31" s="19"/>
    </row>
    <row r="32" spans="1:14" s="5" customFormat="1" x14ac:dyDescent="0.2">
      <c r="A32" s="5" t="s">
        <v>60</v>
      </c>
      <c r="D32" s="1" t="s">
        <v>268</v>
      </c>
      <c r="F32" s="8">
        <v>210</v>
      </c>
      <c r="G32" s="8">
        <f>+VLOOKUP($A$11:$A$254,[1]Hoja2!$A$3:$F$751,5,FALSE)</f>
        <v>210</v>
      </c>
      <c r="H32" s="8">
        <f>+VLOOKUP($A$11:$A$254,[1]Hoja2!$A$3:$F$751,6,FALSE)</f>
        <v>210</v>
      </c>
      <c r="I32" s="1"/>
      <c r="J32" s="14">
        <f t="shared" si="1"/>
        <v>100</v>
      </c>
      <c r="K32" s="14">
        <f t="shared" si="2"/>
        <v>100</v>
      </c>
      <c r="L32" s="19"/>
      <c r="M32" s="19"/>
      <c r="N32" s="19"/>
    </row>
    <row r="33" spans="1:14" s="5" customFormat="1" x14ac:dyDescent="0.2">
      <c r="A33" s="5" t="s">
        <v>61</v>
      </c>
      <c r="D33" s="1" t="s">
        <v>269</v>
      </c>
      <c r="F33" s="8">
        <v>500</v>
      </c>
      <c r="G33" s="8">
        <f>+VLOOKUP($A$11:$A$254,[1]Hoja2!$A$3:$F$751,5,FALSE)</f>
        <v>500</v>
      </c>
      <c r="H33" s="8">
        <f>+VLOOKUP($A$11:$A$254,[1]Hoja2!$A$3:$F$751,6,FALSE)</f>
        <v>500</v>
      </c>
      <c r="I33" s="1"/>
      <c r="J33" s="14">
        <f t="shared" si="1"/>
        <v>100</v>
      </c>
      <c r="K33" s="14">
        <f t="shared" si="2"/>
        <v>100</v>
      </c>
      <c r="L33" s="19"/>
      <c r="M33" s="19"/>
      <c r="N33" s="19"/>
    </row>
    <row r="34" spans="1:14" s="5" customFormat="1" x14ac:dyDescent="0.2">
      <c r="A34" s="5" t="s">
        <v>62</v>
      </c>
      <c r="D34" s="1" t="s">
        <v>270</v>
      </c>
      <c r="F34" s="8">
        <v>336</v>
      </c>
      <c r="G34" s="8">
        <f>+VLOOKUP($A$11:$A$254,[1]Hoja2!$A$3:$F$751,5,FALSE)</f>
        <v>303.3</v>
      </c>
      <c r="H34" s="8">
        <f>+VLOOKUP($A$11:$A$254,[1]Hoja2!$A$3:$F$751,6,FALSE)</f>
        <v>303.3</v>
      </c>
      <c r="I34" s="1"/>
      <c r="J34" s="14">
        <f t="shared" si="1"/>
        <v>90.267857142857139</v>
      </c>
      <c r="K34" s="14">
        <f t="shared" si="2"/>
        <v>100</v>
      </c>
      <c r="L34" s="19"/>
      <c r="M34" s="19"/>
      <c r="N34" s="19"/>
    </row>
    <row r="35" spans="1:14" s="5" customFormat="1" x14ac:dyDescent="0.2">
      <c r="A35" s="5" t="s">
        <v>63</v>
      </c>
      <c r="D35" s="1" t="s">
        <v>271</v>
      </c>
      <c r="F35" s="8">
        <v>246.2</v>
      </c>
      <c r="G35" s="8">
        <f>+VLOOKUP($A$11:$A$254,[1]Hoja2!$A$3:$F$751,5,FALSE)</f>
        <v>155.11799999999999</v>
      </c>
      <c r="H35" s="8">
        <f>+VLOOKUP($A$11:$A$254,[1]Hoja2!$A$3:$F$751,6,FALSE)</f>
        <v>155.11799999999999</v>
      </c>
      <c r="I35" s="1"/>
      <c r="J35" s="14">
        <f t="shared" si="1"/>
        <v>63.004874086108856</v>
      </c>
      <c r="K35" s="14">
        <f t="shared" si="2"/>
        <v>100</v>
      </c>
      <c r="L35" s="19"/>
      <c r="M35" s="19"/>
      <c r="N35" s="19"/>
    </row>
    <row r="36" spans="1:14" s="5" customFormat="1" x14ac:dyDescent="0.2">
      <c r="A36" s="5" t="s">
        <v>425</v>
      </c>
      <c r="D36" s="1" t="s">
        <v>426</v>
      </c>
      <c r="F36" s="8">
        <v>846.07170699999995</v>
      </c>
      <c r="G36" s="8">
        <f>+VLOOKUP($A$11:$A$254,[1]Hoja2!$A$3:$F$751,5,FALSE)</f>
        <v>683.80872500000009</v>
      </c>
      <c r="H36" s="8">
        <f>+VLOOKUP($A$11:$A$254,[1]Hoja2!$A$3:$F$751,6,FALSE)</f>
        <v>521.30195087000004</v>
      </c>
      <c r="I36" s="1"/>
      <c r="J36" s="14">
        <f t="shared" si="1"/>
        <v>61.614393503173851</v>
      </c>
      <c r="K36" s="14">
        <f t="shared" si="2"/>
        <v>76.235054016018879</v>
      </c>
      <c r="L36" s="19"/>
      <c r="M36" s="19"/>
      <c r="N36" s="19"/>
    </row>
    <row r="37" spans="1:14" s="5" customFormat="1" x14ac:dyDescent="0.2">
      <c r="A37" s="5" t="s">
        <v>64</v>
      </c>
      <c r="D37" s="1" t="s">
        <v>272</v>
      </c>
      <c r="F37" s="8">
        <v>1126.7151799999999</v>
      </c>
      <c r="G37" s="8">
        <f>+VLOOKUP($A$11:$A$254,[1]Hoja2!$A$3:$F$751,5,FALSE)</f>
        <v>1337.9596387700001</v>
      </c>
      <c r="H37" s="8">
        <f>+VLOOKUP($A$11:$A$254,[1]Hoja2!$A$3:$F$751,6,FALSE)</f>
        <v>1317.3359340800002</v>
      </c>
      <c r="I37" s="1"/>
      <c r="J37" s="14">
        <f t="shared" si="1"/>
        <v>116.91827335458464</v>
      </c>
      <c r="K37" s="14">
        <f t="shared" si="2"/>
        <v>98.458570491038174</v>
      </c>
      <c r="L37" s="19"/>
      <c r="M37" s="19"/>
      <c r="N37" s="19"/>
    </row>
    <row r="38" spans="1:14" s="5" customFormat="1" x14ac:dyDescent="0.2">
      <c r="A38" s="5" t="s">
        <v>427</v>
      </c>
      <c r="D38" s="1" t="s">
        <v>428</v>
      </c>
      <c r="F38" s="8">
        <v>1668.920001</v>
      </c>
      <c r="G38" s="8">
        <f>+VLOOKUP($A$11:$A$254,[1]Hoja2!$A$3:$F$751,5,FALSE)</f>
        <v>1274.4347929999999</v>
      </c>
      <c r="H38" s="8">
        <f>+VLOOKUP($A$11:$A$254,[1]Hoja2!$A$3:$F$751,6,FALSE)</f>
        <v>1274.4347929999999</v>
      </c>
      <c r="I38" s="1"/>
      <c r="J38" s="14">
        <f t="shared" si="1"/>
        <v>76.362844967785847</v>
      </c>
      <c r="K38" s="14">
        <f t="shared" si="2"/>
        <v>100</v>
      </c>
      <c r="L38" s="19"/>
      <c r="M38" s="19"/>
      <c r="N38" s="19"/>
    </row>
    <row r="39" spans="1:14" s="5" customFormat="1" x14ac:dyDescent="0.2">
      <c r="A39" s="5" t="s">
        <v>65</v>
      </c>
      <c r="C39" s="33" t="s">
        <v>17</v>
      </c>
      <c r="D39" s="33"/>
      <c r="E39" s="34"/>
      <c r="F39" s="35">
        <f>+F40</f>
        <v>12093.52778</v>
      </c>
      <c r="G39" s="35">
        <f>+G40</f>
        <v>7302.5034809600002</v>
      </c>
      <c r="H39" s="35">
        <f t="shared" ref="H39" si="5">+H40</f>
        <v>7302.5034809600002</v>
      </c>
      <c r="I39" s="33"/>
      <c r="J39" s="36">
        <f t="shared" si="1"/>
        <v>60.383567258486096</v>
      </c>
      <c r="K39" s="36">
        <f t="shared" si="2"/>
        <v>100</v>
      </c>
      <c r="L39" s="19"/>
      <c r="M39" s="19"/>
      <c r="N39" s="19"/>
    </row>
    <row r="40" spans="1:14" s="5" customFormat="1" x14ac:dyDescent="0.2">
      <c r="A40" s="5" t="s">
        <v>66</v>
      </c>
      <c r="D40" s="1" t="s">
        <v>274</v>
      </c>
      <c r="F40" s="8">
        <v>12093.52778</v>
      </c>
      <c r="G40" s="8">
        <f>+VLOOKUP($A$11:$A$254,[1]Hoja2!$A$3:$F$751,5,FALSE)</f>
        <v>7302.5034809600002</v>
      </c>
      <c r="H40" s="8">
        <f>+VLOOKUP($A$11:$A$254,[1]Hoja2!$A$3:$F$751,6,FALSE)</f>
        <v>7302.5034809600002</v>
      </c>
      <c r="I40" s="1"/>
      <c r="J40" s="14">
        <f t="shared" si="1"/>
        <v>60.383567258486096</v>
      </c>
      <c r="K40" s="14">
        <f t="shared" si="2"/>
        <v>100</v>
      </c>
      <c r="L40" s="19"/>
      <c r="M40" s="19"/>
      <c r="N40" s="19"/>
    </row>
    <row r="41" spans="1:14" s="5" customFormat="1" x14ac:dyDescent="0.2">
      <c r="A41" s="5" t="s">
        <v>67</v>
      </c>
      <c r="C41" s="33" t="s">
        <v>18</v>
      </c>
      <c r="D41" s="33"/>
      <c r="E41" s="34"/>
      <c r="F41" s="35">
        <f>+SUM(F42:F55)</f>
        <v>78861.376785999993</v>
      </c>
      <c r="G41" s="35">
        <f>+SUM(G42:G55)</f>
        <v>66770.496301199993</v>
      </c>
      <c r="H41" s="35">
        <f>+SUM(H42:H55)</f>
        <v>62703.145046929989</v>
      </c>
      <c r="I41" s="35"/>
      <c r="J41" s="36">
        <f t="shared" si="1"/>
        <v>79.510588836259672</v>
      </c>
      <c r="K41" s="36">
        <f t="shared" si="2"/>
        <v>93.908460353623425</v>
      </c>
      <c r="L41" s="19"/>
      <c r="M41" s="19"/>
      <c r="N41" s="19"/>
    </row>
    <row r="42" spans="1:14" s="5" customFormat="1" x14ac:dyDescent="0.2">
      <c r="A42" s="5" t="s">
        <v>68</v>
      </c>
      <c r="D42" s="1" t="s">
        <v>275</v>
      </c>
      <c r="F42" s="8">
        <v>3281.6649040000002</v>
      </c>
      <c r="G42" s="8">
        <f>+VLOOKUP($A$11:$A$254,[1]Hoja2!$A$3:$F$751,5,FALSE)</f>
        <v>2797.8975163099994</v>
      </c>
      <c r="H42" s="8">
        <f>+VLOOKUP($A$11:$A$254,[1]Hoja2!$A$3:$F$751,6,FALSE)</f>
        <v>2721.9065465299991</v>
      </c>
      <c r="I42" s="1"/>
      <c r="J42" s="14">
        <f t="shared" si="1"/>
        <v>82.942854500844518</v>
      </c>
      <c r="K42" s="14">
        <f t="shared" si="2"/>
        <v>97.283997382426605</v>
      </c>
      <c r="L42" s="19"/>
      <c r="M42" s="19"/>
      <c r="N42" s="19"/>
    </row>
    <row r="43" spans="1:14" s="5" customFormat="1" x14ac:dyDescent="0.2">
      <c r="A43" s="17" t="s">
        <v>429</v>
      </c>
      <c r="D43" s="1" t="s">
        <v>430</v>
      </c>
      <c r="F43" s="8">
        <v>412.91034500000001</v>
      </c>
      <c r="G43" s="8">
        <f>+VLOOKUP($A$11:$A$254,[1]Hoja2!$A$3:$F$751,5,FALSE)</f>
        <v>385.91997900000001</v>
      </c>
      <c r="H43" s="8">
        <f>+VLOOKUP($A$11:$A$254,[1]Hoja2!$A$3:$F$751,6,FALSE)</f>
        <v>385.91997900000001</v>
      </c>
      <c r="I43" s="1"/>
      <c r="J43" s="14">
        <f t="shared" si="1"/>
        <v>93.463383437390021</v>
      </c>
      <c r="K43" s="14">
        <f t="shared" si="2"/>
        <v>100</v>
      </c>
      <c r="L43" s="19"/>
      <c r="M43" s="19"/>
      <c r="N43" s="19"/>
    </row>
    <row r="44" spans="1:14" s="5" customFormat="1" x14ac:dyDescent="0.2">
      <c r="A44" s="5" t="s">
        <v>69</v>
      </c>
      <c r="D44" s="1" t="s">
        <v>276</v>
      </c>
      <c r="F44" s="8">
        <v>1464.776214</v>
      </c>
      <c r="G44" s="8">
        <f>+VLOOKUP($A$11:$A$254,[1]Hoja2!$A$3:$F$751,5,FALSE)</f>
        <v>1015.8269458699998</v>
      </c>
      <c r="H44" s="8">
        <f>+VLOOKUP($A$11:$A$254,[1]Hoja2!$A$3:$F$751,6,FALSE)</f>
        <v>914.14639700999965</v>
      </c>
      <c r="I44" s="1"/>
      <c r="J44" s="14">
        <f t="shared" si="1"/>
        <v>62.408604691474025</v>
      </c>
      <c r="K44" s="14">
        <f t="shared" si="2"/>
        <v>89.990367033144963</v>
      </c>
      <c r="L44" s="19"/>
      <c r="M44" s="19"/>
      <c r="N44" s="19"/>
    </row>
    <row r="45" spans="1:14" s="5" customFormat="1" x14ac:dyDescent="0.2">
      <c r="A45" s="5" t="s">
        <v>70</v>
      </c>
      <c r="D45" s="1" t="s">
        <v>277</v>
      </c>
      <c r="F45" s="8">
        <v>1866.523608</v>
      </c>
      <c r="G45" s="8">
        <f>+VLOOKUP($A$11:$A$254,[1]Hoja2!$A$3:$F$751,5,FALSE)</f>
        <v>1901.1187697299997</v>
      </c>
      <c r="H45" s="8">
        <f>+VLOOKUP($A$11:$A$254,[1]Hoja2!$A$3:$F$751,6,FALSE)</f>
        <v>1784.5985663300003</v>
      </c>
      <c r="I45" s="1"/>
      <c r="J45" s="14">
        <f t="shared" si="1"/>
        <v>95.610822101640423</v>
      </c>
      <c r="K45" s="14">
        <f t="shared" si="2"/>
        <v>93.870966651044753</v>
      </c>
      <c r="L45" s="19"/>
      <c r="M45" s="19"/>
      <c r="N45" s="19"/>
    </row>
    <row r="46" spans="1:14" s="5" customFormat="1" x14ac:dyDescent="0.2">
      <c r="A46" s="5" t="s">
        <v>71</v>
      </c>
      <c r="D46" s="1" t="s">
        <v>278</v>
      </c>
      <c r="F46" s="8">
        <v>3271.781888</v>
      </c>
      <c r="G46" s="8">
        <f>+VLOOKUP($A$11:$A$254,[1]Hoja2!$A$3:$F$751,5,FALSE)</f>
        <v>2919.96</v>
      </c>
      <c r="H46" s="8">
        <f>+VLOOKUP($A$11:$A$254,[1]Hoja2!$A$3:$F$751,6,FALSE)</f>
        <v>2892.735001</v>
      </c>
      <c r="I46" s="1"/>
      <c r="J46" s="14">
        <f t="shared" si="1"/>
        <v>88.414665158755227</v>
      </c>
      <c r="K46" s="14">
        <f t="shared" si="2"/>
        <v>99.067624248277369</v>
      </c>
      <c r="L46" s="19"/>
      <c r="M46" s="19"/>
      <c r="N46" s="19"/>
    </row>
    <row r="47" spans="1:14" s="5" customFormat="1" x14ac:dyDescent="0.2">
      <c r="A47" s="5" t="s">
        <v>72</v>
      </c>
      <c r="D47" s="1" t="s">
        <v>279</v>
      </c>
      <c r="F47" s="8">
        <v>4908.4953569999998</v>
      </c>
      <c r="G47" s="8">
        <f>+VLOOKUP($A$11:$A$254,[1]Hoja2!$A$3:$F$751,5,FALSE)</f>
        <v>4026.5667838099998</v>
      </c>
      <c r="H47" s="8">
        <f>+VLOOKUP($A$11:$A$254,[1]Hoja2!$A$3:$F$751,6,FALSE)</f>
        <v>3797.6298074900001</v>
      </c>
      <c r="I47" s="1"/>
      <c r="J47" s="14">
        <f t="shared" si="1"/>
        <v>77.368511759396981</v>
      </c>
      <c r="K47" s="14">
        <f t="shared" si="2"/>
        <v>94.314338030092827</v>
      </c>
      <c r="L47" s="19"/>
      <c r="M47" s="19"/>
      <c r="N47" s="19"/>
    </row>
    <row r="48" spans="1:14" s="5" customFormat="1" x14ac:dyDescent="0.2">
      <c r="A48" s="5" t="s">
        <v>73</v>
      </c>
      <c r="D48" s="1" t="s">
        <v>280</v>
      </c>
      <c r="F48" s="8">
        <v>10603.347592</v>
      </c>
      <c r="G48" s="8">
        <f>+VLOOKUP($A$11:$A$254,[1]Hoja2!$A$3:$F$751,5,FALSE)</f>
        <v>9498.0055539799996</v>
      </c>
      <c r="H48" s="8">
        <f>+VLOOKUP($A$11:$A$254,[1]Hoja2!$A$3:$F$751,6,FALSE)</f>
        <v>8512.2482754000011</v>
      </c>
      <c r="I48" s="1"/>
      <c r="J48" s="14">
        <f t="shared" si="1"/>
        <v>80.278876095906838</v>
      </c>
      <c r="K48" s="14">
        <f t="shared" si="2"/>
        <v>89.621428699134299</v>
      </c>
      <c r="L48" s="19"/>
      <c r="M48" s="19"/>
      <c r="N48" s="19"/>
    </row>
    <row r="49" spans="1:14" s="5" customFormat="1" x14ac:dyDescent="0.2">
      <c r="A49" s="5" t="s">
        <v>74</v>
      </c>
      <c r="D49" s="1" t="s">
        <v>281</v>
      </c>
      <c r="F49" s="8">
        <v>22259.559444999999</v>
      </c>
      <c r="G49" s="8">
        <f>+VLOOKUP($A$11:$A$254,[1]Hoja2!$A$3:$F$751,5,FALSE)</f>
        <v>20179.595066779999</v>
      </c>
      <c r="H49" s="8">
        <f>+VLOOKUP($A$11:$A$254,[1]Hoja2!$A$3:$F$751,6,FALSE)</f>
        <v>19280.136308239995</v>
      </c>
      <c r="I49" s="1"/>
      <c r="J49" s="14">
        <f t="shared" si="1"/>
        <v>86.615084884668505</v>
      </c>
      <c r="K49" s="14">
        <f t="shared" si="2"/>
        <v>95.542731380072581</v>
      </c>
      <c r="L49" s="19"/>
      <c r="M49" s="19"/>
      <c r="N49" s="19"/>
    </row>
    <row r="50" spans="1:14" s="5" customFormat="1" x14ac:dyDescent="0.2">
      <c r="A50" s="5" t="s">
        <v>75</v>
      </c>
      <c r="D50" s="1" t="s">
        <v>282</v>
      </c>
      <c r="F50" s="8">
        <v>5556.1525270000002</v>
      </c>
      <c r="G50" s="8">
        <f>+VLOOKUP($A$11:$A$254,[1]Hoja2!$A$3:$F$751,5,FALSE)</f>
        <v>4036.219755759997</v>
      </c>
      <c r="H50" s="8">
        <f>+VLOOKUP($A$11:$A$254,[1]Hoja2!$A$3:$F$751,6,FALSE)</f>
        <v>3697.3556892299998</v>
      </c>
      <c r="I50" s="1"/>
      <c r="J50" s="14">
        <f t="shared" si="1"/>
        <v>66.545251795424647</v>
      </c>
      <c r="K50" s="14">
        <f t="shared" si="2"/>
        <v>91.604419802801573</v>
      </c>
      <c r="L50" s="19"/>
      <c r="M50" s="19"/>
      <c r="N50" s="19"/>
    </row>
    <row r="51" spans="1:14" s="5" customFormat="1" x14ac:dyDescent="0.2">
      <c r="A51" s="5" t="s">
        <v>76</v>
      </c>
      <c r="D51" s="1" t="s">
        <v>283</v>
      </c>
      <c r="F51" s="8">
        <v>2335.5072399999999</v>
      </c>
      <c r="G51" s="8">
        <f>+VLOOKUP($A$11:$A$254,[1]Hoja2!$A$3:$F$751,5,FALSE)</f>
        <v>1416.3845997400003</v>
      </c>
      <c r="H51" s="8">
        <f>+VLOOKUP($A$11:$A$254,[1]Hoja2!$A$3:$F$751,6,FALSE)</f>
        <v>1185.9319859899999</v>
      </c>
      <c r="I51" s="1"/>
      <c r="J51" s="14">
        <f t="shared" si="1"/>
        <v>50.778347661641156</v>
      </c>
      <c r="K51" s="14">
        <f t="shared" si="2"/>
        <v>83.729517124635251</v>
      </c>
      <c r="L51" s="19"/>
      <c r="M51" s="19"/>
      <c r="N51" s="19"/>
    </row>
    <row r="52" spans="1:14" s="5" customFormat="1" x14ac:dyDescent="0.2">
      <c r="A52" s="5" t="s">
        <v>77</v>
      </c>
      <c r="D52" s="1" t="s">
        <v>284</v>
      </c>
      <c r="F52" s="8">
        <v>12071.81054</v>
      </c>
      <c r="G52" s="8">
        <f>+VLOOKUP($A$11:$A$254,[1]Hoja2!$A$3:$F$751,5,FALSE)</f>
        <v>8153.0889973399999</v>
      </c>
      <c r="H52" s="8">
        <f>+VLOOKUP($A$11:$A$254,[1]Hoja2!$A$3:$F$751,6,FALSE)</f>
        <v>7859.5511273299981</v>
      </c>
      <c r="I52" s="1"/>
      <c r="J52" s="14">
        <f t="shared" si="1"/>
        <v>65.106647435257031</v>
      </c>
      <c r="K52" s="14">
        <f t="shared" si="2"/>
        <v>96.399672932482758</v>
      </c>
      <c r="L52" s="19"/>
      <c r="M52" s="19"/>
      <c r="N52" s="19"/>
    </row>
    <row r="53" spans="1:14" s="5" customFormat="1" x14ac:dyDescent="0.2">
      <c r="A53" s="5" t="s">
        <v>78</v>
      </c>
      <c r="D53" s="1" t="s">
        <v>285</v>
      </c>
      <c r="F53" s="8">
        <v>2678.629406</v>
      </c>
      <c r="G53" s="8">
        <f>+VLOOKUP($A$11:$A$254,[1]Hoja2!$A$3:$F$751,5,FALSE)</f>
        <v>2640.4779667299999</v>
      </c>
      <c r="H53" s="8">
        <f>+VLOOKUP($A$11:$A$254,[1]Hoja2!$A$3:$F$751,6,FALSE)</f>
        <v>2603.8602298100004</v>
      </c>
      <c r="I53" s="1"/>
      <c r="J53" s="14">
        <f t="shared" si="1"/>
        <v>97.208677840147644</v>
      </c>
      <c r="K53" s="14">
        <f t="shared" si="2"/>
        <v>98.61321558515607</v>
      </c>
      <c r="L53" s="19"/>
      <c r="M53" s="19"/>
      <c r="N53" s="19"/>
    </row>
    <row r="54" spans="1:14" s="5" customFormat="1" x14ac:dyDescent="0.2">
      <c r="A54" s="5" t="s">
        <v>431</v>
      </c>
      <c r="D54" s="1" t="s">
        <v>432</v>
      </c>
      <c r="F54" s="8">
        <v>6160.8204770000002</v>
      </c>
      <c r="G54" s="8">
        <f>+VLOOKUP($A$11:$A$254,[1]Hoja2!$A$3:$F$751,5,FALSE)</f>
        <v>6292.6529417600013</v>
      </c>
      <c r="H54" s="8">
        <f>+VLOOKUP($A$11:$A$254,[1]Hoja2!$A$3:$F$751,6,FALSE)</f>
        <v>5828.2571187099993</v>
      </c>
      <c r="I54" s="1"/>
      <c r="J54" s="14">
        <f t="shared" si="1"/>
        <v>94.601963171438783</v>
      </c>
      <c r="K54" s="14">
        <f t="shared" si="2"/>
        <v>92.620031211825989</v>
      </c>
      <c r="L54" s="19"/>
      <c r="M54" s="19"/>
      <c r="N54" s="19"/>
    </row>
    <row r="55" spans="1:14" s="5" customFormat="1" x14ac:dyDescent="0.2">
      <c r="A55" s="5" t="s">
        <v>79</v>
      </c>
      <c r="D55" s="1" t="s">
        <v>286</v>
      </c>
      <c r="F55" s="8">
        <v>1989.3972429999999</v>
      </c>
      <c r="G55" s="8">
        <f>+VLOOKUP($A$11:$A$254,[1]Hoja2!$A$3:$F$751,5,FALSE)</f>
        <v>1506.7814243899998</v>
      </c>
      <c r="H55" s="8">
        <f>+VLOOKUP($A$11:$A$254,[1]Hoja2!$A$3:$F$751,6,FALSE)</f>
        <v>1238.8680148600001</v>
      </c>
      <c r="I55" s="1"/>
      <c r="J55" s="14">
        <f t="shared" si="1"/>
        <v>62.27353632961681</v>
      </c>
      <c r="K55" s="14">
        <f t="shared" si="2"/>
        <v>82.219490817093074</v>
      </c>
      <c r="L55" s="19"/>
      <c r="M55" s="19"/>
      <c r="N55" s="19"/>
    </row>
    <row r="56" spans="1:14" s="5" customFormat="1" x14ac:dyDescent="0.2">
      <c r="A56" s="5" t="s">
        <v>80</v>
      </c>
      <c r="C56" s="33" t="s">
        <v>19</v>
      </c>
      <c r="D56" s="33"/>
      <c r="E56" s="34"/>
      <c r="F56" s="35">
        <f>+F57+F63+F67+F69+F71+F77</f>
        <v>86244.011201999994</v>
      </c>
      <c r="G56" s="35">
        <f>+G57+G63+G67+G69+G71+G77</f>
        <v>52575.765447730031</v>
      </c>
      <c r="H56" s="35">
        <f t="shared" ref="H56" si="6">+H57+H63+H67+H69+H71+H77</f>
        <v>56223.698024060017</v>
      </c>
      <c r="I56" s="33"/>
      <c r="J56" s="36">
        <f t="shared" si="1"/>
        <v>65.191422848333602</v>
      </c>
      <c r="K56" s="36">
        <f t="shared" si="2"/>
        <v>106.93842979795834</v>
      </c>
      <c r="L56" s="19"/>
      <c r="M56" s="19"/>
      <c r="N56" s="19"/>
    </row>
    <row r="57" spans="1:14" s="5" customFormat="1" x14ac:dyDescent="0.2">
      <c r="A57" s="5" t="s">
        <v>80</v>
      </c>
      <c r="D57" s="2" t="s">
        <v>20</v>
      </c>
      <c r="F57" s="3">
        <f>SUM(F58:F62)</f>
        <v>29384.852613999999</v>
      </c>
      <c r="G57" s="3">
        <f>SUM(G58:G62)</f>
        <v>15754.403837900029</v>
      </c>
      <c r="H57" s="3">
        <f t="shared" ref="H57" si="7">SUM(H58:H62)</f>
        <v>14854.822189930008</v>
      </c>
      <c r="I57" s="2"/>
      <c r="J57" s="16">
        <f t="shared" si="1"/>
        <v>50.552651684400949</v>
      </c>
      <c r="K57" s="16">
        <f t="shared" si="2"/>
        <v>94.289967064282578</v>
      </c>
      <c r="L57" s="19"/>
      <c r="M57" s="19"/>
      <c r="N57" s="19"/>
    </row>
    <row r="58" spans="1:14" s="5" customFormat="1" x14ac:dyDescent="0.2">
      <c r="A58" s="5" t="s">
        <v>81</v>
      </c>
      <c r="C58" s="1"/>
      <c r="E58" s="1" t="s">
        <v>287</v>
      </c>
      <c r="F58" s="8">
        <v>51.855592000000001</v>
      </c>
      <c r="G58" s="8">
        <f>+VLOOKUP($A$11:$A$254,[1]Hoja2!$A$3:$F$751,5,FALSE)</f>
        <v>36.161721499999999</v>
      </c>
      <c r="H58" s="8">
        <f>+VLOOKUP($A$11:$A$254,[1]Hoja2!$A$3:$F$751,6,FALSE)</f>
        <v>36.161721499999999</v>
      </c>
      <c r="I58" s="1"/>
      <c r="J58" s="14">
        <f t="shared" si="1"/>
        <v>69.735432776468926</v>
      </c>
      <c r="K58" s="14">
        <f t="shared" si="2"/>
        <v>100</v>
      </c>
      <c r="L58" s="19"/>
      <c r="M58" s="19"/>
      <c r="N58" s="19"/>
    </row>
    <row r="59" spans="1:14" s="5" customFormat="1" x14ac:dyDescent="0.2">
      <c r="A59" s="5" t="s">
        <v>82</v>
      </c>
      <c r="E59" s="1" t="s">
        <v>288</v>
      </c>
      <c r="F59" s="8">
        <v>3634.958897</v>
      </c>
      <c r="G59" s="8">
        <f>+VLOOKUP($A$11:$A$254,[1]Hoja2!$A$3:$F$751,5,FALSE)</f>
        <v>3297.1012703300007</v>
      </c>
      <c r="H59" s="8">
        <f>+VLOOKUP($A$11:$A$254,[1]Hoja2!$A$3:$F$751,6,FALSE)</f>
        <v>3293.8855444500018</v>
      </c>
      <c r="I59" s="1"/>
      <c r="J59" s="14">
        <f t="shared" si="1"/>
        <v>90.616858065946985</v>
      </c>
      <c r="K59" s="14">
        <f t="shared" si="2"/>
        <v>99.902468088895645</v>
      </c>
      <c r="L59" s="19"/>
      <c r="M59" s="19"/>
      <c r="N59" s="19"/>
    </row>
    <row r="60" spans="1:14" s="5" customFormat="1" x14ac:dyDescent="0.2">
      <c r="A60" s="5" t="s">
        <v>83</v>
      </c>
      <c r="E60" s="1" t="s">
        <v>289</v>
      </c>
      <c r="F60" s="8">
        <v>362.91689000000002</v>
      </c>
      <c r="G60" s="8">
        <f>+VLOOKUP($A$11:$A$254,[1]Hoja2!$A$3:$F$751,5,FALSE)</f>
        <v>355.3987181199999</v>
      </c>
      <c r="H60" s="8">
        <f>+VLOOKUP($A$11:$A$254,[1]Hoja2!$A$3:$F$751,6,FALSE)</f>
        <v>354.59704436000004</v>
      </c>
      <c r="I60" s="1"/>
      <c r="J60" s="14">
        <f t="shared" si="1"/>
        <v>97.707506630512569</v>
      </c>
      <c r="K60" s="14">
        <f t="shared" si="2"/>
        <v>99.774429754772171</v>
      </c>
      <c r="L60" s="19"/>
      <c r="M60" s="19"/>
      <c r="N60" s="19"/>
    </row>
    <row r="61" spans="1:14" s="5" customFormat="1" x14ac:dyDescent="0.2">
      <c r="A61" s="5" t="s">
        <v>84</v>
      </c>
      <c r="E61" s="1" t="s">
        <v>290</v>
      </c>
      <c r="F61" s="8">
        <v>23685.121234999999</v>
      </c>
      <c r="G61" s="8">
        <f>+VLOOKUP($A$11:$A$254,[1]Hoja2!$A$3:$F$751,5,FALSE)</f>
        <v>11342.744733720026</v>
      </c>
      <c r="H61" s="8">
        <f>+VLOOKUP($A$11:$A$254,[1]Hoja2!$A$3:$F$751,6,FALSE)</f>
        <v>10526.636564520006</v>
      </c>
      <c r="I61" s="1"/>
      <c r="J61" s="14">
        <f t="shared" si="1"/>
        <v>44.444089857410461</v>
      </c>
      <c r="K61" s="14">
        <f t="shared" si="2"/>
        <v>92.805020404154277</v>
      </c>
      <c r="L61" s="19"/>
      <c r="M61" s="19"/>
      <c r="N61" s="19"/>
    </row>
    <row r="62" spans="1:14" s="5" customFormat="1" x14ac:dyDescent="0.2">
      <c r="A62" s="5" t="s">
        <v>85</v>
      </c>
      <c r="E62" s="1" t="s">
        <v>291</v>
      </c>
      <c r="F62" s="8">
        <v>1650</v>
      </c>
      <c r="G62" s="8">
        <f>+VLOOKUP($A$11:$A$254,[1]Hoja2!$A$3:$F$751,5,FALSE)</f>
        <v>722.99739422999971</v>
      </c>
      <c r="H62" s="8">
        <f>+VLOOKUP($A$11:$A$254,[1]Hoja2!$A$3:$F$751,6,FALSE)</f>
        <v>643.54131509999979</v>
      </c>
      <c r="I62" s="1"/>
      <c r="J62" s="14">
        <f t="shared" si="1"/>
        <v>39.002503945454528</v>
      </c>
      <c r="K62" s="14">
        <f t="shared" si="2"/>
        <v>89.010184578241592</v>
      </c>
      <c r="L62" s="19"/>
      <c r="M62" s="19"/>
      <c r="N62" s="19"/>
    </row>
    <row r="63" spans="1:14" s="5" customFormat="1" x14ac:dyDescent="0.2">
      <c r="A63" s="5" t="s">
        <v>80</v>
      </c>
      <c r="D63" s="2" t="s">
        <v>21</v>
      </c>
      <c r="F63" s="3">
        <f>+SUM(F64:F66)</f>
        <v>16644.333525999999</v>
      </c>
      <c r="G63" s="3">
        <f>+SUM(G64:G66)</f>
        <v>10470.188286520002</v>
      </c>
      <c r="H63" s="3">
        <f t="shared" ref="H63" si="8">+SUM(H64:H66)</f>
        <v>10386.238394150003</v>
      </c>
      <c r="I63" s="2"/>
      <c r="J63" s="16">
        <f t="shared" si="1"/>
        <v>62.401047046586342</v>
      </c>
      <c r="K63" s="16">
        <f t="shared" si="2"/>
        <v>99.198200738394732</v>
      </c>
      <c r="L63" s="19"/>
      <c r="M63" s="19"/>
      <c r="N63" s="19"/>
    </row>
    <row r="64" spans="1:14" s="5" customFormat="1" x14ac:dyDescent="0.2">
      <c r="A64" s="5" t="s">
        <v>86</v>
      </c>
      <c r="E64" s="1" t="s">
        <v>292</v>
      </c>
      <c r="F64" s="8">
        <v>9034.85</v>
      </c>
      <c r="G64" s="8">
        <f>+VLOOKUP($A$11:$A$254,[1]Hoja2!$A$3:$F$751,5,FALSE)</f>
        <v>4432.215235539994</v>
      </c>
      <c r="H64" s="8">
        <f>+VLOOKUP($A$11:$A$254,[1]Hoja2!$A$3:$F$751,6,FALSE)</f>
        <v>4382.3975168699944</v>
      </c>
      <c r="I64" s="1"/>
      <c r="J64" s="14">
        <f t="shared" si="1"/>
        <v>48.505481738711701</v>
      </c>
      <c r="K64" s="14">
        <f t="shared" si="2"/>
        <v>98.876008586619776</v>
      </c>
      <c r="L64" s="19"/>
      <c r="M64" s="19"/>
      <c r="N64" s="19"/>
    </row>
    <row r="65" spans="1:14" s="5" customFormat="1" x14ac:dyDescent="0.2">
      <c r="A65" s="5" t="s">
        <v>87</v>
      </c>
      <c r="E65" s="1" t="s">
        <v>293</v>
      </c>
      <c r="F65" s="8">
        <v>7303.8929070000004</v>
      </c>
      <c r="G65" s="8">
        <f>+VLOOKUP($A$11:$A$254,[1]Hoja2!$A$3:$F$751,5,FALSE)</f>
        <v>5714.9296187000082</v>
      </c>
      <c r="H65" s="8">
        <f>+VLOOKUP($A$11:$A$254,[1]Hoja2!$A$3:$F$751,6,FALSE)</f>
        <v>5684.01757120001</v>
      </c>
      <c r="I65" s="1"/>
      <c r="J65" s="14">
        <f t="shared" si="1"/>
        <v>77.821754009461003</v>
      </c>
      <c r="K65" s="14">
        <f t="shared" si="2"/>
        <v>99.459100119118702</v>
      </c>
      <c r="L65" s="19"/>
      <c r="M65" s="19"/>
      <c r="N65" s="19"/>
    </row>
    <row r="66" spans="1:14" s="5" customFormat="1" x14ac:dyDescent="0.2">
      <c r="A66" s="5" t="s">
        <v>88</v>
      </c>
      <c r="E66" s="1" t="s">
        <v>294</v>
      </c>
      <c r="F66" s="8">
        <v>305.590619</v>
      </c>
      <c r="G66" s="8">
        <f>+VLOOKUP($A$11:$A$254,[1]Hoja2!$A$3:$F$751,5,FALSE)</f>
        <v>323.04343227999999</v>
      </c>
      <c r="H66" s="8">
        <f>+VLOOKUP($A$11:$A$254,[1]Hoja2!$A$3:$F$751,6,FALSE)</f>
        <v>319.82330608000001</v>
      </c>
      <c r="I66" s="1"/>
      <c r="J66" s="14">
        <f t="shared" si="1"/>
        <v>104.65743586193004</v>
      </c>
      <c r="K66" s="14">
        <f t="shared" si="2"/>
        <v>99.003190940217308</v>
      </c>
      <c r="L66" s="19"/>
      <c r="M66" s="19"/>
      <c r="N66" s="19"/>
    </row>
    <row r="67" spans="1:14" s="5" customFormat="1" x14ac:dyDescent="0.2">
      <c r="A67" s="5" t="s">
        <v>80</v>
      </c>
      <c r="D67" s="2" t="s">
        <v>7</v>
      </c>
      <c r="F67" s="3">
        <f>+F68</f>
        <v>1918.359995</v>
      </c>
      <c r="G67" s="3">
        <f>+G68</f>
        <v>1454.38055156</v>
      </c>
      <c r="H67" s="3">
        <f t="shared" ref="H67" si="9">+H68</f>
        <v>1430.8774341800004</v>
      </c>
      <c r="I67" s="2"/>
      <c r="J67" s="16">
        <f t="shared" si="1"/>
        <v>74.588577634512248</v>
      </c>
      <c r="K67" s="16">
        <f t="shared" si="2"/>
        <v>98.383977470353983</v>
      </c>
      <c r="L67" s="19"/>
      <c r="M67" s="19"/>
      <c r="N67" s="19"/>
    </row>
    <row r="68" spans="1:14" s="5" customFormat="1" x14ac:dyDescent="0.2">
      <c r="A68" s="5" t="s">
        <v>89</v>
      </c>
      <c r="D68" s="1"/>
      <c r="E68" s="1" t="s">
        <v>7</v>
      </c>
      <c r="F68" s="8">
        <v>1918.359995</v>
      </c>
      <c r="G68" s="8">
        <f>+VLOOKUP($A$11:$A$254,[1]Hoja2!$A$3:$F$751,5,FALSE)</f>
        <v>1454.38055156</v>
      </c>
      <c r="H68" s="8">
        <f>+VLOOKUP($A$11:$A$254,[1]Hoja2!$A$3:$F$751,6,FALSE)</f>
        <v>1430.8774341800004</v>
      </c>
      <c r="I68" s="1"/>
      <c r="J68" s="14">
        <f t="shared" si="1"/>
        <v>74.588577634512248</v>
      </c>
      <c r="K68" s="14">
        <f t="shared" si="2"/>
        <v>98.383977470353983</v>
      </c>
      <c r="L68" s="19"/>
      <c r="M68" s="19"/>
      <c r="N68" s="19"/>
    </row>
    <row r="69" spans="1:14" s="5" customFormat="1" x14ac:dyDescent="0.2">
      <c r="A69" s="5" t="s">
        <v>80</v>
      </c>
      <c r="D69" s="2" t="s">
        <v>22</v>
      </c>
      <c r="F69" s="3">
        <f>+F70</f>
        <v>15056.531363</v>
      </c>
      <c r="G69" s="3">
        <f>+G70</f>
        <v>9906.5650930900047</v>
      </c>
      <c r="H69" s="3">
        <f t="shared" ref="H69" si="10">+H70</f>
        <v>9747.5817837199975</v>
      </c>
      <c r="I69" s="2"/>
      <c r="J69" s="16">
        <f t="shared" si="1"/>
        <v>64.73988961145298</v>
      </c>
      <c r="K69" s="16">
        <f t="shared" si="2"/>
        <v>98.395172212809655</v>
      </c>
      <c r="L69" s="19"/>
      <c r="M69" s="19"/>
      <c r="N69" s="19"/>
    </row>
    <row r="70" spans="1:14" s="5" customFormat="1" x14ac:dyDescent="0.2">
      <c r="A70" s="5" t="s">
        <v>90</v>
      </c>
      <c r="E70" s="1" t="s">
        <v>295</v>
      </c>
      <c r="F70" s="8">
        <v>15056.531363</v>
      </c>
      <c r="G70" s="8">
        <f>+VLOOKUP($A$11:$A$254,[1]Hoja2!$A$3:$F$751,5,FALSE)</f>
        <v>9906.5650930900047</v>
      </c>
      <c r="H70" s="8">
        <f>+VLOOKUP($A$11:$A$254,[1]Hoja2!$A$3:$F$751,6,FALSE)</f>
        <v>9747.5817837199975</v>
      </c>
      <c r="I70" s="1"/>
      <c r="J70" s="14">
        <f t="shared" si="1"/>
        <v>64.73988961145298</v>
      </c>
      <c r="K70" s="14">
        <f t="shared" si="2"/>
        <v>98.395172212809655</v>
      </c>
      <c r="L70" s="19"/>
      <c r="M70" s="19"/>
      <c r="N70" s="19"/>
    </row>
    <row r="71" spans="1:14" s="5" customFormat="1" x14ac:dyDescent="0.2">
      <c r="A71" s="5" t="s">
        <v>80</v>
      </c>
      <c r="D71" s="2" t="s">
        <v>23</v>
      </c>
      <c r="F71" s="3">
        <f>+SUM(F72:F76)</f>
        <v>22226.133472000001</v>
      </c>
      <c r="G71" s="3">
        <f>+SUM(G72:G76)</f>
        <v>14209.861667760004</v>
      </c>
      <c r="H71" s="3">
        <f t="shared" ref="H71" si="11">+SUM(H72:H76)</f>
        <v>19109.406449100003</v>
      </c>
      <c r="I71" s="2"/>
      <c r="J71" s="16">
        <f t="shared" si="1"/>
        <v>85.977196497868675</v>
      </c>
      <c r="K71" s="16">
        <f t="shared" si="2"/>
        <v>134.47989076808759</v>
      </c>
      <c r="L71" s="19"/>
      <c r="M71" s="19"/>
      <c r="N71" s="19"/>
    </row>
    <row r="72" spans="1:14" s="5" customFormat="1" x14ac:dyDescent="0.2">
      <c r="A72" s="5" t="s">
        <v>91</v>
      </c>
      <c r="E72" s="1" t="s">
        <v>296</v>
      </c>
      <c r="F72" s="8">
        <v>2181.4442840000002</v>
      </c>
      <c r="G72" s="8">
        <f>+VLOOKUP($A$11:$A$254,[1]Hoja2!$A$3:$F$751,5,FALSE)</f>
        <v>1682.7239543799999</v>
      </c>
      <c r="H72" s="8">
        <f>+VLOOKUP($A$11:$A$254,[1]Hoja2!$A$3:$F$751,6,FALSE)</f>
        <v>1682.6076409000004</v>
      </c>
      <c r="I72" s="1"/>
      <c r="J72" s="14">
        <f t="shared" si="1"/>
        <v>77.13273509854173</v>
      </c>
      <c r="K72" s="14">
        <f t="shared" si="2"/>
        <v>99.993087786044953</v>
      </c>
      <c r="L72" s="19"/>
      <c r="M72" s="19"/>
      <c r="N72" s="19"/>
    </row>
    <row r="73" spans="1:14" s="5" customFormat="1" x14ac:dyDescent="0.2">
      <c r="A73" s="5" t="s">
        <v>92</v>
      </c>
      <c r="E73" s="1" t="s">
        <v>297</v>
      </c>
      <c r="F73" s="8">
        <v>1918.4164929999999</v>
      </c>
      <c r="G73" s="8">
        <f>+VLOOKUP($A$11:$A$254,[1]Hoja2!$A$3:$F$751,5,FALSE)</f>
        <v>1071.0187928800026</v>
      </c>
      <c r="H73" s="8">
        <f>+VLOOKUP($A$11:$A$254,[1]Hoja2!$A$3:$F$751,6,FALSE)</f>
        <v>1049.965356830003</v>
      </c>
      <c r="I73" s="1"/>
      <c r="J73" s="14">
        <f t="shared" si="1"/>
        <v>54.730834553453924</v>
      </c>
      <c r="K73" s="14">
        <f t="shared" si="2"/>
        <v>98.034260818768061</v>
      </c>
      <c r="L73" s="19"/>
      <c r="M73" s="19"/>
      <c r="N73" s="19"/>
    </row>
    <row r="74" spans="1:14" s="5" customFormat="1" x14ac:dyDescent="0.2">
      <c r="A74" s="5" t="s">
        <v>93</v>
      </c>
      <c r="E74" s="1" t="s">
        <v>298</v>
      </c>
      <c r="F74" s="8">
        <v>2378.8939089999999</v>
      </c>
      <c r="G74" s="8">
        <f>+VLOOKUP($A$11:$A$254,[1]Hoja2!$A$3:$F$751,5,FALSE)</f>
        <v>1699.7966871699998</v>
      </c>
      <c r="H74" s="8">
        <f>+VLOOKUP($A$11:$A$254,[1]Hoja2!$A$3:$F$751,6,FALSE)</f>
        <v>1639.8201655299997</v>
      </c>
      <c r="I74" s="1"/>
      <c r="J74" s="14">
        <f t="shared" ref="J74:J137" si="12">+IF(H74=0,"0.0",(IF(F74=0,"n.a.",(H74/F74)*100)))</f>
        <v>68.932042716411857</v>
      </c>
      <c r="K74" s="14">
        <f t="shared" ref="K74:K137" si="13">+IF(G74=0,"0.0",(IF(H74=0,"n.a.",(H74/G74)*100)))</f>
        <v>96.471547327236223</v>
      </c>
      <c r="L74" s="19"/>
      <c r="M74" s="19"/>
      <c r="N74" s="19"/>
    </row>
    <row r="75" spans="1:14" s="5" customFormat="1" x14ac:dyDescent="0.2">
      <c r="A75" s="5" t="s">
        <v>94</v>
      </c>
      <c r="E75" s="1" t="s">
        <v>299</v>
      </c>
      <c r="F75" s="8">
        <v>0</v>
      </c>
      <c r="G75" s="8">
        <f>+VLOOKUP($A$11:$A$254,[1]Hoja2!$A$3:$F$751,5,FALSE)</f>
        <v>3.5039383099999997</v>
      </c>
      <c r="H75" s="8">
        <f>+VLOOKUP($A$11:$A$254,[1]Hoja2!$A$3:$F$751,6,FALSE)</f>
        <v>3.5037437800000002</v>
      </c>
      <c r="I75" s="1"/>
      <c r="J75" s="14" t="str">
        <f t="shared" si="12"/>
        <v>n.a.</v>
      </c>
      <c r="K75" s="14">
        <f t="shared" si="13"/>
        <v>99.994448247006957</v>
      </c>
      <c r="L75" s="19"/>
      <c r="M75" s="19"/>
      <c r="N75" s="19"/>
    </row>
    <row r="76" spans="1:14" s="5" customFormat="1" x14ac:dyDescent="0.2">
      <c r="A76" s="5" t="s">
        <v>95</v>
      </c>
      <c r="E76" s="1" t="s">
        <v>300</v>
      </c>
      <c r="F76" s="8">
        <v>15747.378785999999</v>
      </c>
      <c r="G76" s="8">
        <f>+VLOOKUP($A$11:$A$254,[1]Hoja2!$A$3:$F$751,5,FALSE)</f>
        <v>9752.8182950200026</v>
      </c>
      <c r="H76" s="8">
        <f>+VLOOKUP($A$11:$A$254,[1]Hoja2!$A$3:$F$751,6,FALSE)</f>
        <v>14733.509542059999</v>
      </c>
      <c r="I76" s="1"/>
      <c r="J76" s="14">
        <f t="shared" si="12"/>
        <v>93.561663450673024</v>
      </c>
      <c r="K76" s="14">
        <f t="shared" si="13"/>
        <v>151.06925092189243</v>
      </c>
      <c r="L76" s="19"/>
      <c r="M76" s="19"/>
      <c r="N76" s="19"/>
    </row>
    <row r="77" spans="1:14" s="5" customFormat="1" x14ac:dyDescent="0.2">
      <c r="A77" s="5" t="s">
        <v>80</v>
      </c>
      <c r="D77" s="2" t="s">
        <v>8</v>
      </c>
      <c r="F77" s="3">
        <f>+F78</f>
        <v>1013.8002320000001</v>
      </c>
      <c r="G77" s="3">
        <f>+G78</f>
        <v>780.36601090000011</v>
      </c>
      <c r="H77" s="3">
        <f t="shared" ref="H77" si="14">+H78</f>
        <v>694.77177297999992</v>
      </c>
      <c r="I77" s="2"/>
      <c r="J77" s="16">
        <f t="shared" si="12"/>
        <v>68.531427696497104</v>
      </c>
      <c r="K77" s="16">
        <f t="shared" si="13"/>
        <v>89.031526652309751</v>
      </c>
      <c r="L77" s="19"/>
      <c r="M77" s="19"/>
      <c r="N77" s="19"/>
    </row>
    <row r="78" spans="1:14" s="5" customFormat="1" x14ac:dyDescent="0.2">
      <c r="A78" s="5" t="s">
        <v>96</v>
      </c>
      <c r="E78" s="1" t="s">
        <v>8</v>
      </c>
      <c r="F78" s="8">
        <v>1013.8002320000001</v>
      </c>
      <c r="G78" s="8">
        <f>+VLOOKUP($A$11:$A$254,[1]Hoja2!$A$3:$F$751,5,FALSE)</f>
        <v>780.36601090000011</v>
      </c>
      <c r="H78" s="8">
        <f>+VLOOKUP($A$11:$A$254,[1]Hoja2!$A$3:$F$751,6,FALSE)</f>
        <v>694.77177297999992</v>
      </c>
      <c r="I78" s="1"/>
      <c r="J78" s="14">
        <f t="shared" si="12"/>
        <v>68.531427696497104</v>
      </c>
      <c r="K78" s="14">
        <f t="shared" si="13"/>
        <v>89.031526652309751</v>
      </c>
      <c r="L78" s="19"/>
      <c r="M78" s="19"/>
      <c r="N78" s="19"/>
    </row>
    <row r="79" spans="1:14" s="5" customFormat="1" x14ac:dyDescent="0.2">
      <c r="A79" s="5" t="s">
        <v>97</v>
      </c>
      <c r="C79" s="33" t="s">
        <v>9</v>
      </c>
      <c r="D79" s="33"/>
      <c r="E79" s="34"/>
      <c r="F79" s="35">
        <f>+SUM(F80:F92)</f>
        <v>12345.259356</v>
      </c>
      <c r="G79" s="35">
        <f>+SUM(G80:G92)</f>
        <v>8977.9140013300002</v>
      </c>
      <c r="H79" s="35">
        <f>+SUM(H80:H92)</f>
        <v>8580.6266695999984</v>
      </c>
      <c r="I79" s="33"/>
      <c r="J79" s="36">
        <f t="shared" si="12"/>
        <v>69.505438664029938</v>
      </c>
      <c r="K79" s="36">
        <f t="shared" si="13"/>
        <v>95.574836964676351</v>
      </c>
      <c r="L79" s="19"/>
      <c r="M79" s="19"/>
      <c r="N79" s="19"/>
    </row>
    <row r="80" spans="1:14" s="5" customFormat="1" x14ac:dyDescent="0.2">
      <c r="A80" s="5" t="s">
        <v>98</v>
      </c>
      <c r="D80" s="1" t="s">
        <v>301</v>
      </c>
      <c r="F80" s="8">
        <v>339.53667899999999</v>
      </c>
      <c r="G80" s="8">
        <f>+VLOOKUP($A$11:$A$254,[1]Hoja2!$A$3:$F$751,5,FALSE)</f>
        <v>228.69438914000023</v>
      </c>
      <c r="H80" s="8">
        <f>+VLOOKUP($A$11:$A$254,[1]Hoja2!$A$3:$F$751,6,FALSE)</f>
        <v>228.69438914000023</v>
      </c>
      <c r="I80" s="1"/>
      <c r="J80" s="14">
        <f t="shared" si="12"/>
        <v>67.354840665093576</v>
      </c>
      <c r="K80" s="14">
        <f t="shared" si="13"/>
        <v>100</v>
      </c>
      <c r="L80" s="19"/>
      <c r="M80" s="19"/>
      <c r="N80" s="19"/>
    </row>
    <row r="81" spans="1:14" s="5" customFormat="1" x14ac:dyDescent="0.2">
      <c r="A81" s="5" t="s">
        <v>99</v>
      </c>
      <c r="D81" s="1" t="s">
        <v>302</v>
      </c>
      <c r="F81" s="8">
        <v>336.16960599999999</v>
      </c>
      <c r="G81" s="8">
        <f>+VLOOKUP($A$11:$A$254,[1]Hoja2!$A$3:$F$751,5,FALSE)</f>
        <v>217.02751650000025</v>
      </c>
      <c r="H81" s="8">
        <f>+VLOOKUP($A$11:$A$254,[1]Hoja2!$A$3:$F$751,6,FALSE)</f>
        <v>217.02751650000025</v>
      </c>
      <c r="I81" s="1"/>
      <c r="J81" s="14">
        <f t="shared" si="12"/>
        <v>64.558934724158334</v>
      </c>
      <c r="K81" s="14">
        <f t="shared" si="13"/>
        <v>100</v>
      </c>
      <c r="L81" s="19"/>
      <c r="M81" s="19"/>
      <c r="N81" s="19"/>
    </row>
    <row r="82" spans="1:14" s="5" customFormat="1" x14ac:dyDescent="0.2">
      <c r="A82" s="5" t="s">
        <v>100</v>
      </c>
      <c r="D82" s="1" t="s">
        <v>303</v>
      </c>
      <c r="F82" s="8">
        <v>374.96768200000002</v>
      </c>
      <c r="G82" s="8">
        <f>+VLOOKUP($A$11:$A$254,[1]Hoja2!$A$3:$F$751,5,FALSE)</f>
        <v>272.6518188899999</v>
      </c>
      <c r="H82" s="8">
        <f>+VLOOKUP($A$11:$A$254,[1]Hoja2!$A$3:$F$751,6,FALSE)</f>
        <v>272.6518188899999</v>
      </c>
      <c r="I82" s="1"/>
      <c r="J82" s="14">
        <f t="shared" si="12"/>
        <v>72.713418243335397</v>
      </c>
      <c r="K82" s="14">
        <f t="shared" si="13"/>
        <v>100</v>
      </c>
      <c r="L82" s="19"/>
      <c r="M82" s="19"/>
      <c r="N82" s="19"/>
    </row>
    <row r="83" spans="1:14" s="5" customFormat="1" x14ac:dyDescent="0.2">
      <c r="A83" s="5" t="s">
        <v>101</v>
      </c>
      <c r="D83" s="1" t="s">
        <v>304</v>
      </c>
      <c r="F83" s="8">
        <v>856.06472299999996</v>
      </c>
      <c r="G83" s="8">
        <f>+VLOOKUP($A$11:$A$254,[1]Hoja2!$A$3:$F$751,5,FALSE)</f>
        <v>717.92654044000017</v>
      </c>
      <c r="H83" s="8">
        <f>+VLOOKUP($A$11:$A$254,[1]Hoja2!$A$3:$F$751,6,FALSE)</f>
        <v>711.80290042000024</v>
      </c>
      <c r="I83" s="1"/>
      <c r="J83" s="14">
        <f t="shared" si="12"/>
        <v>83.148257520243632</v>
      </c>
      <c r="K83" s="14">
        <f t="shared" si="13"/>
        <v>99.147038077705432</v>
      </c>
      <c r="L83" s="19"/>
      <c r="M83" s="19"/>
      <c r="N83" s="19"/>
    </row>
    <row r="84" spans="1:14" s="5" customFormat="1" x14ac:dyDescent="0.2">
      <c r="A84" s="5" t="s">
        <v>433</v>
      </c>
      <c r="D84" s="1" t="s">
        <v>434</v>
      </c>
      <c r="F84" s="8">
        <v>341.63524899999999</v>
      </c>
      <c r="G84" s="8">
        <f>+VLOOKUP($A$11:$A$254,[1]Hoja2!$A$3:$F$751,5,FALSE)</f>
        <v>162.09865853999995</v>
      </c>
      <c r="H84" s="8">
        <f>+VLOOKUP($A$11:$A$254,[1]Hoja2!$A$3:$F$751,6,FALSE)</f>
        <v>162.09497770999994</v>
      </c>
      <c r="I84" s="1"/>
      <c r="J84" s="14">
        <f t="shared" si="12"/>
        <v>47.446795430058195</v>
      </c>
      <c r="K84" s="14">
        <f t="shared" si="13"/>
        <v>99.997729265600867</v>
      </c>
      <c r="L84" s="19"/>
      <c r="M84" s="19"/>
      <c r="N84" s="19"/>
    </row>
    <row r="85" spans="1:14" s="5" customFormat="1" x14ac:dyDescent="0.2">
      <c r="A85" s="5" t="s">
        <v>102</v>
      </c>
      <c r="D85" s="1" t="s">
        <v>305</v>
      </c>
      <c r="F85" s="8">
        <v>499.45143999999999</v>
      </c>
      <c r="G85" s="8">
        <f>+VLOOKUP($A$11:$A$254,[1]Hoja2!$A$3:$F$751,5,FALSE)</f>
        <v>356.74725237999996</v>
      </c>
      <c r="H85" s="8">
        <f>+VLOOKUP($A$11:$A$254,[1]Hoja2!$A$3:$F$751,6,FALSE)</f>
        <v>356.67819440999989</v>
      </c>
      <c r="I85" s="1"/>
      <c r="J85" s="14">
        <f t="shared" si="12"/>
        <v>71.413988597169705</v>
      </c>
      <c r="K85" s="14">
        <f t="shared" si="13"/>
        <v>99.980642326033532</v>
      </c>
      <c r="L85" s="19"/>
      <c r="M85" s="19"/>
      <c r="N85" s="19"/>
    </row>
    <row r="86" spans="1:14" s="5" customFormat="1" x14ac:dyDescent="0.2">
      <c r="A86" s="5" t="s">
        <v>103</v>
      </c>
      <c r="D86" s="1" t="s">
        <v>306</v>
      </c>
      <c r="F86" s="8">
        <v>249.724647</v>
      </c>
      <c r="G86" s="8">
        <f>+VLOOKUP($A$11:$A$254,[1]Hoja2!$A$3:$F$751,5,FALSE)</f>
        <v>203.30100451999999</v>
      </c>
      <c r="H86" s="8">
        <f>+VLOOKUP($A$11:$A$254,[1]Hoja2!$A$3:$F$751,6,FALSE)</f>
        <v>203.29945645999999</v>
      </c>
      <c r="I86" s="1"/>
      <c r="J86" s="14">
        <f t="shared" si="12"/>
        <v>81.409447926860011</v>
      </c>
      <c r="K86" s="14">
        <f t="shared" si="13"/>
        <v>99.999238537948372</v>
      </c>
      <c r="L86" s="19"/>
      <c r="M86" s="19"/>
      <c r="N86" s="19"/>
    </row>
    <row r="87" spans="1:14" s="5" customFormat="1" x14ac:dyDescent="0.2">
      <c r="A87" s="5" t="s">
        <v>104</v>
      </c>
      <c r="D87" s="1" t="s">
        <v>307</v>
      </c>
      <c r="F87" s="8">
        <v>598.20728899999995</v>
      </c>
      <c r="G87" s="8">
        <f>+VLOOKUP($A$11:$A$254,[1]Hoja2!$A$3:$F$751,5,FALSE)</f>
        <v>253.96178091999991</v>
      </c>
      <c r="H87" s="8">
        <f>+VLOOKUP($A$11:$A$254,[1]Hoja2!$A$3:$F$751,6,FALSE)</f>
        <v>253.4518300199999</v>
      </c>
      <c r="I87" s="1"/>
      <c r="J87" s="14">
        <f t="shared" si="12"/>
        <v>42.368562650529647</v>
      </c>
      <c r="K87" s="14">
        <f t="shared" si="13"/>
        <v>99.799201715253119</v>
      </c>
      <c r="L87" s="19"/>
      <c r="M87" s="19"/>
      <c r="N87" s="19"/>
    </row>
    <row r="88" spans="1:14" s="5" customFormat="1" x14ac:dyDescent="0.2">
      <c r="A88" s="5" t="s">
        <v>105</v>
      </c>
      <c r="D88" s="1" t="s">
        <v>308</v>
      </c>
      <c r="F88" s="8">
        <v>68.593834000000001</v>
      </c>
      <c r="G88" s="8">
        <f>+VLOOKUP($A$11:$A$254,[1]Hoja2!$A$3:$F$751,5,FALSE)</f>
        <v>46.287622040000031</v>
      </c>
      <c r="H88" s="8">
        <f>+VLOOKUP($A$11:$A$254,[1]Hoja2!$A$3:$F$751,6,FALSE)</f>
        <v>46.287622040000024</v>
      </c>
      <c r="I88" s="1"/>
      <c r="J88" s="14">
        <f t="shared" si="12"/>
        <v>67.480733093298184</v>
      </c>
      <c r="K88" s="14">
        <f t="shared" si="13"/>
        <v>99.999999999999986</v>
      </c>
      <c r="L88" s="19"/>
      <c r="M88" s="19"/>
      <c r="N88" s="19"/>
    </row>
    <row r="89" spans="1:14" s="5" customFormat="1" x14ac:dyDescent="0.2">
      <c r="A89" s="5" t="s">
        <v>106</v>
      </c>
      <c r="D89" s="1" t="s">
        <v>310</v>
      </c>
      <c r="F89" s="8">
        <v>7261.0511560000004</v>
      </c>
      <c r="G89" s="8">
        <f>+VLOOKUP($A$11:$A$254,[1]Hoja2!$A$3:$F$751,5,FALSE)</f>
        <v>5483.8419629999999</v>
      </c>
      <c r="H89" s="8">
        <f>+VLOOKUP($A$11:$A$254,[1]Hoja2!$A$3:$F$751,6,FALSE)</f>
        <v>5132.4186853599995</v>
      </c>
      <c r="I89" s="1"/>
      <c r="J89" s="14">
        <f t="shared" si="12"/>
        <v>70.684238068188591</v>
      </c>
      <c r="K89" s="14">
        <f t="shared" si="13"/>
        <v>93.591659278092138</v>
      </c>
      <c r="L89" s="19"/>
      <c r="M89" s="19"/>
      <c r="N89" s="19"/>
    </row>
    <row r="90" spans="1:14" s="5" customFormat="1" x14ac:dyDescent="0.2">
      <c r="A90" s="5" t="s">
        <v>107</v>
      </c>
      <c r="D90" s="1" t="s">
        <v>311</v>
      </c>
      <c r="F90" s="8">
        <v>246.639577</v>
      </c>
      <c r="G90" s="8">
        <f>+VLOOKUP($A$11:$A$254,[1]Hoja2!$A$3:$F$751,5,FALSE)</f>
        <v>31.509520429999998</v>
      </c>
      <c r="H90" s="8">
        <f>+VLOOKUP($A$11:$A$254,[1]Hoja2!$A$3:$F$751,6,FALSE)</f>
        <v>31.509520429999998</v>
      </c>
      <c r="I90" s="1"/>
      <c r="J90" s="14">
        <f t="shared" si="12"/>
        <v>12.775532951064053</v>
      </c>
      <c r="K90" s="14">
        <f t="shared" si="13"/>
        <v>100</v>
      </c>
      <c r="L90" s="19"/>
      <c r="M90" s="19"/>
      <c r="N90" s="19"/>
    </row>
    <row r="91" spans="1:14" s="5" customFormat="1" x14ac:dyDescent="0.2">
      <c r="A91" s="5" t="s">
        <v>108</v>
      </c>
      <c r="D91" s="1" t="s">
        <v>312</v>
      </c>
      <c r="F91" s="8">
        <v>865.36535200000003</v>
      </c>
      <c r="G91" s="8">
        <f>+VLOOKUP($A$11:$A$254,[1]Hoja2!$A$3:$F$751,5,FALSE)</f>
        <v>847.38311361000001</v>
      </c>
      <c r="H91" s="8">
        <f>+VLOOKUP($A$11:$A$254,[1]Hoja2!$A$3:$F$751,6,FALSE)</f>
        <v>847.38214857999992</v>
      </c>
      <c r="I91" s="1"/>
      <c r="J91" s="14">
        <f t="shared" si="12"/>
        <v>97.921894679693608</v>
      </c>
      <c r="K91" s="14">
        <f t="shared" si="13"/>
        <v>99.999886116446675</v>
      </c>
      <c r="L91" s="19"/>
      <c r="M91" s="19"/>
      <c r="N91" s="19"/>
    </row>
    <row r="92" spans="1:14" s="5" customFormat="1" x14ac:dyDescent="0.2">
      <c r="A92" s="5" t="s">
        <v>109</v>
      </c>
      <c r="D92" s="1" t="s">
        <v>313</v>
      </c>
      <c r="F92" s="8">
        <v>307.85212200000001</v>
      </c>
      <c r="G92" s="8">
        <f>+VLOOKUP($A$11:$A$254,[1]Hoja2!$A$3:$F$751,5,FALSE)</f>
        <v>156.48282092000002</v>
      </c>
      <c r="H92" s="8">
        <f>+VLOOKUP($A$11:$A$254,[1]Hoja2!$A$3:$F$751,6,FALSE)</f>
        <v>117.32760964000001</v>
      </c>
      <c r="I92" s="1"/>
      <c r="J92" s="14">
        <f t="shared" si="12"/>
        <v>38.111678060806092</v>
      </c>
      <c r="K92" s="14">
        <f t="shared" si="13"/>
        <v>74.977948985200328</v>
      </c>
      <c r="L92" s="19"/>
      <c r="M92" s="19"/>
      <c r="N92" s="19"/>
    </row>
    <row r="93" spans="1:14" s="5" customFormat="1" x14ac:dyDescent="0.2">
      <c r="A93" s="5">
        <v>11</v>
      </c>
      <c r="C93" s="33" t="s">
        <v>24</v>
      </c>
      <c r="D93" s="33"/>
      <c r="E93" s="34"/>
      <c r="F93" s="35">
        <f>SUM(F94:F126)</f>
        <v>295883.88821</v>
      </c>
      <c r="G93" s="35">
        <f>SUM(G94:G126)</f>
        <v>238199.94918771004</v>
      </c>
      <c r="H93" s="35">
        <f>SUM(H94:H126)</f>
        <v>227758.65884775008</v>
      </c>
      <c r="I93" s="33"/>
      <c r="J93" s="36">
        <f t="shared" si="12"/>
        <v>76.975688073323255</v>
      </c>
      <c r="K93" s="36">
        <f t="shared" si="13"/>
        <v>95.61658582398276</v>
      </c>
      <c r="L93" s="19"/>
      <c r="M93" s="19"/>
      <c r="N93" s="19"/>
    </row>
    <row r="94" spans="1:14" s="5" customFormat="1" x14ac:dyDescent="0.2">
      <c r="A94" s="5" t="s">
        <v>110</v>
      </c>
      <c r="D94" s="1" t="s">
        <v>314</v>
      </c>
      <c r="F94" s="8">
        <v>4636.4085169999998</v>
      </c>
      <c r="G94" s="8">
        <f>+VLOOKUP($A$11:$A$254,[1]Hoja2!$A$3:$F$751,5,FALSE)</f>
        <v>3608.7236213399997</v>
      </c>
      <c r="H94" s="8">
        <f>+VLOOKUP($A$11:$A$254,[1]Hoja2!$A$3:$F$751,6,FALSE)</f>
        <v>3606.6275281799994</v>
      </c>
      <c r="I94" s="1"/>
      <c r="J94" s="14">
        <f t="shared" si="12"/>
        <v>77.789252499123549</v>
      </c>
      <c r="K94" s="14">
        <f t="shared" si="13"/>
        <v>99.941915940927004</v>
      </c>
      <c r="L94" s="19"/>
      <c r="M94" s="19"/>
      <c r="N94" s="19"/>
    </row>
    <row r="95" spans="1:14" s="5" customFormat="1" x14ac:dyDescent="0.2">
      <c r="A95" s="5" t="s">
        <v>111</v>
      </c>
      <c r="D95" s="1" t="s">
        <v>315</v>
      </c>
      <c r="F95" s="8">
        <v>2349.9155730000002</v>
      </c>
      <c r="G95" s="8">
        <f>+VLOOKUP($A$11:$A$254,[1]Hoja2!$A$3:$F$751,5,FALSE)</f>
        <v>2386.6617005199996</v>
      </c>
      <c r="H95" s="8">
        <f>+VLOOKUP($A$11:$A$254,[1]Hoja2!$A$3:$F$751,6,FALSE)</f>
        <v>2382.3847740400001</v>
      </c>
      <c r="I95" s="1"/>
      <c r="J95" s="14">
        <f t="shared" si="12"/>
        <v>101.38171776948346</v>
      </c>
      <c r="K95" s="14">
        <f t="shared" si="13"/>
        <v>99.820798796952758</v>
      </c>
      <c r="L95" s="19"/>
      <c r="M95" s="19"/>
      <c r="N95" s="19"/>
    </row>
    <row r="96" spans="1:14" s="5" customFormat="1" x14ac:dyDescent="0.2">
      <c r="A96" s="5" t="s">
        <v>112</v>
      </c>
      <c r="D96" s="1" t="s">
        <v>316</v>
      </c>
      <c r="F96" s="8">
        <v>282.62341900000001</v>
      </c>
      <c r="G96" s="8">
        <f>+VLOOKUP($A$11:$A$254,[1]Hoja2!$A$3:$F$751,5,FALSE)</f>
        <v>95.558303510000002</v>
      </c>
      <c r="H96" s="8">
        <f>+VLOOKUP($A$11:$A$254,[1]Hoja2!$A$3:$F$751,6,FALSE)</f>
        <v>95.320604050000014</v>
      </c>
      <c r="I96" s="1"/>
      <c r="J96" s="14">
        <f t="shared" si="12"/>
        <v>33.727072012386913</v>
      </c>
      <c r="K96" s="14">
        <f t="shared" si="13"/>
        <v>99.751251904576648</v>
      </c>
      <c r="L96" s="19"/>
      <c r="M96" s="19"/>
      <c r="N96" s="19"/>
    </row>
    <row r="97" spans="1:14" s="5" customFormat="1" x14ac:dyDescent="0.2">
      <c r="A97" s="5" t="s">
        <v>113</v>
      </c>
      <c r="D97" s="1" t="s">
        <v>317</v>
      </c>
      <c r="F97" s="8">
        <v>2718.0710199999999</v>
      </c>
      <c r="G97" s="8">
        <f>+VLOOKUP($A$11:$A$254,[1]Hoja2!$A$3:$F$751,5,FALSE)</f>
        <v>1797.0561765399998</v>
      </c>
      <c r="H97" s="8">
        <f>+VLOOKUP($A$11:$A$254,[1]Hoja2!$A$3:$F$751,6,FALSE)</f>
        <v>1790.6731673100005</v>
      </c>
      <c r="I97" s="1"/>
      <c r="J97" s="14">
        <f t="shared" si="12"/>
        <v>65.880293566059962</v>
      </c>
      <c r="K97" s="14">
        <f t="shared" si="13"/>
        <v>99.644807473838199</v>
      </c>
      <c r="L97" s="19"/>
      <c r="M97" s="19"/>
      <c r="N97" s="19"/>
    </row>
    <row r="98" spans="1:14" s="5" customFormat="1" x14ac:dyDescent="0.2">
      <c r="A98" s="5" t="s">
        <v>114</v>
      </c>
      <c r="D98" s="1" t="s">
        <v>318</v>
      </c>
      <c r="F98" s="8">
        <v>35394.501141000001</v>
      </c>
      <c r="G98" s="8">
        <f>+VLOOKUP($A$11:$A$254,[1]Hoja2!$A$3:$F$751,5,FALSE)</f>
        <v>27868.222393340027</v>
      </c>
      <c r="H98" s="8">
        <f>+VLOOKUP($A$11:$A$254,[1]Hoja2!$A$3:$F$751,6,FALSE)</f>
        <v>27530.284407810021</v>
      </c>
      <c r="I98" s="1"/>
      <c r="J98" s="14">
        <f t="shared" si="12"/>
        <v>77.781247143838712</v>
      </c>
      <c r="K98" s="14">
        <f t="shared" si="13"/>
        <v>98.787371577705045</v>
      </c>
      <c r="L98" s="19"/>
      <c r="M98" s="19"/>
      <c r="N98" s="19"/>
    </row>
    <row r="99" spans="1:14" s="5" customFormat="1" x14ac:dyDescent="0.2">
      <c r="A99" s="5" t="s">
        <v>115</v>
      </c>
      <c r="D99" s="1" t="s">
        <v>319</v>
      </c>
      <c r="F99" s="8">
        <v>45798.679070999999</v>
      </c>
      <c r="G99" s="8">
        <f>+VLOOKUP($A$11:$A$254,[1]Hoja2!$A$3:$F$751,5,FALSE)</f>
        <v>38487.667191590022</v>
      </c>
      <c r="H99" s="8">
        <f>+VLOOKUP($A$11:$A$254,[1]Hoja2!$A$3:$F$751,6,FALSE)</f>
        <v>37616.07539741003</v>
      </c>
      <c r="I99" s="1"/>
      <c r="J99" s="14">
        <f t="shared" si="12"/>
        <v>82.133537823427659</v>
      </c>
      <c r="K99" s="14">
        <f t="shared" si="13"/>
        <v>97.735399784452397</v>
      </c>
      <c r="L99" s="19"/>
      <c r="M99" s="19"/>
      <c r="N99" s="19"/>
    </row>
    <row r="100" spans="1:14" s="5" customFormat="1" x14ac:dyDescent="0.2">
      <c r="A100" s="5" t="s">
        <v>116</v>
      </c>
      <c r="D100" s="1" t="s">
        <v>320</v>
      </c>
      <c r="F100" s="8">
        <v>9015.9375610000006</v>
      </c>
      <c r="G100" s="8">
        <f>+VLOOKUP($A$11:$A$254,[1]Hoja2!$A$3:$F$751,5,FALSE)</f>
        <v>6968.1341021600019</v>
      </c>
      <c r="H100" s="8">
        <f>+VLOOKUP($A$11:$A$254,[1]Hoja2!$A$3:$F$751,6,FALSE)</f>
        <v>6739.3298554700004</v>
      </c>
      <c r="I100" s="1"/>
      <c r="J100" s="14">
        <f t="shared" si="12"/>
        <v>74.749074179729675</v>
      </c>
      <c r="K100" s="14">
        <f t="shared" si="13"/>
        <v>96.716420158746999</v>
      </c>
      <c r="L100" s="19"/>
      <c r="M100" s="19"/>
      <c r="N100" s="19"/>
    </row>
    <row r="101" spans="1:14" s="5" customFormat="1" x14ac:dyDescent="0.2">
      <c r="A101" s="5" t="s">
        <v>117</v>
      </c>
      <c r="D101" s="1" t="s">
        <v>321</v>
      </c>
      <c r="F101" s="8">
        <v>1661.821015</v>
      </c>
      <c r="G101" s="8">
        <f>+VLOOKUP($A$11:$A$254,[1]Hoja2!$A$3:$F$751,5,FALSE)</f>
        <v>1441.0945889999991</v>
      </c>
      <c r="H101" s="8">
        <f>+VLOOKUP($A$11:$A$254,[1]Hoja2!$A$3:$F$751,6,FALSE)</f>
        <v>1441.0753008599988</v>
      </c>
      <c r="I101" s="1"/>
      <c r="J101" s="14">
        <f t="shared" si="12"/>
        <v>86.716637222210053</v>
      </c>
      <c r="K101" s="14">
        <f t="shared" si="13"/>
        <v>99.998661563220935</v>
      </c>
      <c r="L101" s="19"/>
      <c r="M101" s="19"/>
      <c r="N101" s="19"/>
    </row>
    <row r="102" spans="1:14" s="5" customFormat="1" x14ac:dyDescent="0.2">
      <c r="A102" s="5" t="s">
        <v>118</v>
      </c>
      <c r="D102" s="1" t="s">
        <v>322</v>
      </c>
      <c r="F102" s="8">
        <v>1116.858659</v>
      </c>
      <c r="G102" s="8">
        <f>+VLOOKUP($A$11:$A$254,[1]Hoja2!$A$3:$F$751,5,FALSE)</f>
        <v>705.42994200999999</v>
      </c>
      <c r="H102" s="8">
        <f>+VLOOKUP($A$11:$A$254,[1]Hoja2!$A$3:$F$751,6,FALSE)</f>
        <v>672.01368056000047</v>
      </c>
      <c r="I102" s="1"/>
      <c r="J102" s="14">
        <f t="shared" si="12"/>
        <v>60.169984370421616</v>
      </c>
      <c r="K102" s="14">
        <f t="shared" si="13"/>
        <v>95.262993607163068</v>
      </c>
      <c r="L102" s="19"/>
      <c r="M102" s="19"/>
      <c r="N102" s="19"/>
    </row>
    <row r="103" spans="1:14" s="5" customFormat="1" x14ac:dyDescent="0.2">
      <c r="A103" s="5" t="s">
        <v>119</v>
      </c>
      <c r="D103" s="1" t="s">
        <v>323</v>
      </c>
      <c r="F103" s="8">
        <v>14558.379563</v>
      </c>
      <c r="G103" s="8">
        <f>+VLOOKUP($A$11:$A$254,[1]Hoja2!$A$3:$F$751,5,FALSE)</f>
        <v>11727.226107429997</v>
      </c>
      <c r="H103" s="8">
        <f>+VLOOKUP($A$11:$A$254,[1]Hoja2!$A$3:$F$751,6,FALSE)</f>
        <v>11417.479933209997</v>
      </c>
      <c r="I103" s="1"/>
      <c r="J103" s="14">
        <f t="shared" si="12"/>
        <v>78.425486049473719</v>
      </c>
      <c r="K103" s="14">
        <f t="shared" si="13"/>
        <v>97.358743053280477</v>
      </c>
      <c r="L103" s="19"/>
      <c r="M103" s="19"/>
      <c r="N103" s="19"/>
    </row>
    <row r="104" spans="1:14" s="5" customFormat="1" x14ac:dyDescent="0.2">
      <c r="A104" s="5" t="s">
        <v>120</v>
      </c>
      <c r="D104" s="1" t="s">
        <v>324</v>
      </c>
      <c r="F104" s="8">
        <v>201.87059400000001</v>
      </c>
      <c r="G104" s="8">
        <f>+VLOOKUP($A$11:$A$254,[1]Hoja2!$A$3:$F$751,5,FALSE)</f>
        <v>203.55092082000002</v>
      </c>
      <c r="H104" s="8">
        <f>+VLOOKUP($A$11:$A$254,[1]Hoja2!$A$3:$F$751,6,FALSE)</f>
        <v>195.56712324000023</v>
      </c>
      <c r="I104" s="1"/>
      <c r="J104" s="14">
        <f t="shared" si="12"/>
        <v>96.877469553589464</v>
      </c>
      <c r="K104" s="14">
        <f t="shared" si="13"/>
        <v>96.077739394232538</v>
      </c>
      <c r="L104" s="19"/>
      <c r="M104" s="19"/>
      <c r="N104" s="19"/>
    </row>
    <row r="105" spans="1:14" s="5" customFormat="1" x14ac:dyDescent="0.2">
      <c r="A105" s="5" t="s">
        <v>121</v>
      </c>
      <c r="D105" s="1" t="s">
        <v>325</v>
      </c>
      <c r="F105" s="8">
        <v>3144.6783300000002</v>
      </c>
      <c r="G105" s="8">
        <f>+VLOOKUP($A$11:$A$254,[1]Hoja2!$A$3:$F$751,5,FALSE)</f>
        <v>2736.6692485200001</v>
      </c>
      <c r="H105" s="8">
        <f>+VLOOKUP($A$11:$A$254,[1]Hoja2!$A$3:$F$751,6,FALSE)</f>
        <v>2725.5880459099999</v>
      </c>
      <c r="I105" s="1"/>
      <c r="J105" s="14">
        <f t="shared" si="12"/>
        <v>86.673031702736978</v>
      </c>
      <c r="K105" s="14">
        <f t="shared" si="13"/>
        <v>99.59508433048704</v>
      </c>
      <c r="L105" s="19"/>
      <c r="M105" s="19"/>
      <c r="N105" s="19"/>
    </row>
    <row r="106" spans="1:14" s="5" customFormat="1" x14ac:dyDescent="0.2">
      <c r="A106" s="5" t="s">
        <v>122</v>
      </c>
      <c r="D106" s="1" t="s">
        <v>326</v>
      </c>
      <c r="F106" s="8">
        <v>478.11564600000003</v>
      </c>
      <c r="G106" s="8">
        <f>+VLOOKUP($A$11:$A$254,[1]Hoja2!$A$3:$F$751,5,FALSE)</f>
        <v>251.84621446999989</v>
      </c>
      <c r="H106" s="8">
        <f>+VLOOKUP($A$11:$A$254,[1]Hoja2!$A$3:$F$751,6,FALSE)</f>
        <v>250.04199035999994</v>
      </c>
      <c r="I106" s="1"/>
      <c r="J106" s="14">
        <f t="shared" si="12"/>
        <v>52.297387138842957</v>
      </c>
      <c r="K106" s="14">
        <f t="shared" si="13"/>
        <v>99.28360086182083</v>
      </c>
      <c r="L106" s="19"/>
      <c r="M106" s="19"/>
      <c r="N106" s="19"/>
    </row>
    <row r="107" spans="1:14" s="5" customFormat="1" x14ac:dyDescent="0.2">
      <c r="A107" s="5" t="s">
        <v>123</v>
      </c>
      <c r="D107" s="1" t="s">
        <v>327</v>
      </c>
      <c r="F107" s="8">
        <v>682.63293899999996</v>
      </c>
      <c r="G107" s="8">
        <f>+VLOOKUP($A$11:$A$254,[1]Hoja2!$A$3:$F$751,5,FALSE)</f>
        <v>194.28771799</v>
      </c>
      <c r="H107" s="8">
        <f>+VLOOKUP($A$11:$A$254,[1]Hoja2!$A$3:$F$751,6,FALSE)</f>
        <v>189.17690332000004</v>
      </c>
      <c r="I107" s="1"/>
      <c r="J107" s="14">
        <f t="shared" si="12"/>
        <v>27.712829620722424</v>
      </c>
      <c r="K107" s="14">
        <f t="shared" si="13"/>
        <v>97.369460754970106</v>
      </c>
      <c r="L107" s="19"/>
      <c r="M107" s="19"/>
      <c r="N107" s="19"/>
    </row>
    <row r="108" spans="1:14" s="5" customFormat="1" x14ac:dyDescent="0.2">
      <c r="A108" s="5" t="s">
        <v>124</v>
      </c>
      <c r="D108" s="1" t="s">
        <v>328</v>
      </c>
      <c r="F108" s="8">
        <v>597</v>
      </c>
      <c r="G108" s="8">
        <f>+VLOOKUP($A$11:$A$254,[1]Hoja2!$A$3:$F$751,5,FALSE)</f>
        <v>579.43230296000002</v>
      </c>
      <c r="H108" s="8">
        <f>+VLOOKUP($A$11:$A$254,[1]Hoja2!$A$3:$F$751,6,FALSE)</f>
        <v>561.34207322999998</v>
      </c>
      <c r="I108" s="1"/>
      <c r="J108" s="14">
        <f t="shared" si="12"/>
        <v>94.027147944723609</v>
      </c>
      <c r="K108" s="14">
        <f t="shared" si="13"/>
        <v>96.87793903833338</v>
      </c>
      <c r="L108" s="19"/>
      <c r="M108" s="19"/>
      <c r="N108" s="19"/>
    </row>
    <row r="109" spans="1:14" s="5" customFormat="1" x14ac:dyDescent="0.2">
      <c r="A109" s="5" t="s">
        <v>125</v>
      </c>
      <c r="D109" s="1" t="s">
        <v>256</v>
      </c>
      <c r="F109" s="8">
        <v>8593.7331780000004</v>
      </c>
      <c r="G109" s="8">
        <f>+VLOOKUP($A$11:$A$254,[1]Hoja2!$A$3:$F$751,5,FALSE)</f>
        <v>6267.8023728900016</v>
      </c>
      <c r="H109" s="8">
        <f>+VLOOKUP($A$11:$A$254,[1]Hoja2!$A$3:$F$751,6,FALSE)</f>
        <v>6056.0665757400066</v>
      </c>
      <c r="I109" s="1"/>
      <c r="J109" s="14">
        <f t="shared" si="12"/>
        <v>70.470730825615661</v>
      </c>
      <c r="K109" s="14">
        <f t="shared" si="13"/>
        <v>96.621849500778595</v>
      </c>
      <c r="L109" s="19"/>
      <c r="M109" s="19"/>
      <c r="N109" s="19"/>
    </row>
    <row r="110" spans="1:14" s="5" customFormat="1" x14ac:dyDescent="0.2">
      <c r="A110" s="5" t="s">
        <v>126</v>
      </c>
      <c r="D110" s="1" t="s">
        <v>257</v>
      </c>
      <c r="F110" s="8">
        <v>388.97270500000002</v>
      </c>
      <c r="G110" s="8">
        <f>+VLOOKUP($A$11:$A$254,[1]Hoja2!$A$3:$F$751,5,FALSE)</f>
        <v>267.91065077000007</v>
      </c>
      <c r="H110" s="8">
        <f>+VLOOKUP($A$11:$A$254,[1]Hoja2!$A$3:$F$751,6,FALSE)</f>
        <v>266.77004556000003</v>
      </c>
      <c r="I110" s="1"/>
      <c r="J110" s="14">
        <f t="shared" si="12"/>
        <v>68.583230167782588</v>
      </c>
      <c r="K110" s="14">
        <f t="shared" si="13"/>
        <v>99.574259102158933</v>
      </c>
      <c r="L110" s="19"/>
      <c r="M110" s="19"/>
      <c r="N110" s="19"/>
    </row>
    <row r="111" spans="1:14" s="5" customFormat="1" x14ac:dyDescent="0.2">
      <c r="A111" s="5" t="s">
        <v>127</v>
      </c>
      <c r="D111" s="1" t="s">
        <v>329</v>
      </c>
      <c r="F111" s="8">
        <v>2381.0846689999998</v>
      </c>
      <c r="G111" s="8">
        <f>+VLOOKUP($A$11:$A$254,[1]Hoja2!$A$3:$F$751,5,FALSE)</f>
        <v>1952.0928084100001</v>
      </c>
      <c r="H111" s="8">
        <f>+VLOOKUP($A$11:$A$254,[1]Hoja2!$A$3:$F$751,6,FALSE)</f>
        <v>1645.83786618</v>
      </c>
      <c r="I111" s="1"/>
      <c r="J111" s="14">
        <f t="shared" si="12"/>
        <v>69.121349929618987</v>
      </c>
      <c r="K111" s="14">
        <f t="shared" si="13"/>
        <v>84.311455843154917</v>
      </c>
      <c r="L111" s="19"/>
      <c r="M111" s="19"/>
      <c r="N111" s="19"/>
    </row>
    <row r="112" spans="1:14" s="5" customFormat="1" x14ac:dyDescent="0.2">
      <c r="A112" s="5" t="s">
        <v>128</v>
      </c>
      <c r="D112" s="1" t="s">
        <v>330</v>
      </c>
      <c r="F112" s="8">
        <v>87.839377999999996</v>
      </c>
      <c r="G112" s="8">
        <f>+VLOOKUP($A$11:$A$254,[1]Hoja2!$A$3:$F$751,5,FALSE)</f>
        <v>69.878244959999975</v>
      </c>
      <c r="H112" s="8">
        <f>+VLOOKUP($A$11:$A$254,[1]Hoja2!$A$3:$F$751,6,FALSE)</f>
        <v>64.101134909999999</v>
      </c>
      <c r="I112" s="1"/>
      <c r="J112" s="14">
        <f t="shared" si="12"/>
        <v>72.975397104929414</v>
      </c>
      <c r="K112" s="14">
        <f t="shared" si="13"/>
        <v>91.732605686781426</v>
      </c>
      <c r="L112" s="19"/>
      <c r="M112" s="19"/>
      <c r="N112" s="19"/>
    </row>
    <row r="113" spans="1:14" s="5" customFormat="1" x14ac:dyDescent="0.2">
      <c r="A113" s="5" t="s">
        <v>129</v>
      </c>
      <c r="D113" s="1" t="s">
        <v>12</v>
      </c>
      <c r="F113" s="8">
        <v>29152.424804999999</v>
      </c>
      <c r="G113" s="8">
        <f>+VLOOKUP($A$11:$A$254,[1]Hoja2!$A$3:$F$751,5,FALSE)</f>
        <v>29152.424804999999</v>
      </c>
      <c r="H113" s="8">
        <f>+VLOOKUP($A$11:$A$254,[1]Hoja2!$A$3:$F$751,6,FALSE)</f>
        <v>29152.424804999999</v>
      </c>
      <c r="I113" s="1"/>
      <c r="J113" s="14">
        <f t="shared" si="12"/>
        <v>100</v>
      </c>
      <c r="K113" s="14">
        <f t="shared" si="13"/>
        <v>100</v>
      </c>
      <c r="L113" s="19"/>
      <c r="M113" s="19"/>
      <c r="N113" s="19"/>
    </row>
    <row r="114" spans="1:14" s="5" customFormat="1" x14ac:dyDescent="0.2">
      <c r="A114" s="5" t="s">
        <v>130</v>
      </c>
      <c r="D114" s="1" t="s">
        <v>331</v>
      </c>
      <c r="F114" s="8">
        <v>11061.365390000001</v>
      </c>
      <c r="G114" s="8">
        <f>+VLOOKUP($A$11:$A$254,[1]Hoja2!$A$3:$F$751,5,FALSE)</f>
        <v>8056.0778114699997</v>
      </c>
      <c r="H114" s="8">
        <f>+VLOOKUP($A$11:$A$254,[1]Hoja2!$A$3:$F$751,6,FALSE)</f>
        <v>7655.9891230000003</v>
      </c>
      <c r="I114" s="1"/>
      <c r="J114" s="14">
        <f t="shared" si="12"/>
        <v>69.213780153410156</v>
      </c>
      <c r="K114" s="14">
        <f t="shared" si="13"/>
        <v>95.03370377207176</v>
      </c>
      <c r="L114" s="19"/>
      <c r="M114" s="19"/>
      <c r="N114" s="19"/>
    </row>
    <row r="115" spans="1:14" s="5" customFormat="1" x14ac:dyDescent="0.2">
      <c r="A115" s="5" t="s">
        <v>131</v>
      </c>
      <c r="D115" s="1" t="s">
        <v>332</v>
      </c>
      <c r="F115" s="8">
        <v>12651.849521</v>
      </c>
      <c r="G115" s="8">
        <f>+VLOOKUP($A$11:$A$254,[1]Hoja2!$A$3:$F$751,5,FALSE)</f>
        <v>7284.1766501499997</v>
      </c>
      <c r="H115" s="8">
        <f>+VLOOKUP($A$11:$A$254,[1]Hoja2!$A$3:$F$751,6,FALSE)</f>
        <v>7236.2934327899993</v>
      </c>
      <c r="I115" s="1"/>
      <c r="J115" s="14">
        <f t="shared" si="12"/>
        <v>57.195538255327307</v>
      </c>
      <c r="K115" s="14">
        <f t="shared" si="13"/>
        <v>99.342640635177148</v>
      </c>
      <c r="L115" s="19"/>
      <c r="M115" s="19"/>
      <c r="N115" s="19"/>
    </row>
    <row r="116" spans="1:14" s="5" customFormat="1" x14ac:dyDescent="0.2">
      <c r="A116" s="5" t="s">
        <v>132</v>
      </c>
      <c r="D116" s="1" t="s">
        <v>333</v>
      </c>
      <c r="F116" s="8">
        <v>615.01065200000005</v>
      </c>
      <c r="G116" s="8">
        <f>+VLOOKUP($A$11:$A$254,[1]Hoja2!$A$3:$F$751,5,FALSE)</f>
        <v>331.8758358</v>
      </c>
      <c r="H116" s="8">
        <f>+VLOOKUP($A$11:$A$254,[1]Hoja2!$A$3:$F$751,6,FALSE)</f>
        <v>317.62686955000009</v>
      </c>
      <c r="I116" s="1"/>
      <c r="J116" s="14">
        <f t="shared" si="12"/>
        <v>51.645750934083026</v>
      </c>
      <c r="K116" s="14">
        <f t="shared" si="13"/>
        <v>95.706536989759371</v>
      </c>
      <c r="L116" s="19"/>
      <c r="M116" s="19"/>
      <c r="N116" s="19"/>
    </row>
    <row r="117" spans="1:14" s="5" customFormat="1" x14ac:dyDescent="0.2">
      <c r="A117" s="5" t="s">
        <v>133</v>
      </c>
      <c r="D117" s="1" t="s">
        <v>334</v>
      </c>
      <c r="F117" s="8">
        <v>2645.8239640000002</v>
      </c>
      <c r="G117" s="8">
        <f>+VLOOKUP($A$11:$A$254,[1]Hoja2!$A$3:$F$751,5,FALSE)</f>
        <v>828.22700902000008</v>
      </c>
      <c r="H117" s="8">
        <f>+VLOOKUP($A$11:$A$254,[1]Hoja2!$A$3:$F$751,6,FALSE)</f>
        <v>703.71669556999996</v>
      </c>
      <c r="I117" s="1"/>
      <c r="J117" s="14">
        <f t="shared" si="12"/>
        <v>26.597260632038022</v>
      </c>
      <c r="K117" s="14">
        <f t="shared" si="13"/>
        <v>84.96664415746028</v>
      </c>
      <c r="L117" s="19"/>
      <c r="M117" s="19"/>
      <c r="N117" s="19"/>
    </row>
    <row r="118" spans="1:14" s="5" customFormat="1" x14ac:dyDescent="0.2">
      <c r="A118" s="5" t="s">
        <v>435</v>
      </c>
      <c r="D118" s="1" t="s">
        <v>438</v>
      </c>
      <c r="F118" s="8">
        <v>4726.9085539999996</v>
      </c>
      <c r="G118" s="8">
        <f>+VLOOKUP($A$11:$A$254,[1]Hoja2!$A$3:$F$751,5,FALSE)</f>
        <v>2298.8241857899998</v>
      </c>
      <c r="H118" s="8">
        <f>+VLOOKUP($A$11:$A$254,[1]Hoja2!$A$3:$F$751,6,FALSE)</f>
        <v>978.54878410999993</v>
      </c>
      <c r="I118" s="1"/>
      <c r="J118" s="14">
        <f t="shared" si="12"/>
        <v>20.701665220113753</v>
      </c>
      <c r="K118" s="14">
        <f t="shared" si="13"/>
        <v>42.56736074723861</v>
      </c>
      <c r="L118" s="19"/>
      <c r="M118" s="19"/>
      <c r="N118" s="19"/>
    </row>
    <row r="119" spans="1:14" s="5" customFormat="1" x14ac:dyDescent="0.2">
      <c r="A119" s="5" t="s">
        <v>436</v>
      </c>
      <c r="D119" s="1" t="s">
        <v>439</v>
      </c>
      <c r="F119" s="8">
        <v>1978.150977</v>
      </c>
      <c r="G119" s="8">
        <f>+VLOOKUP($A$11:$A$254,[1]Hoja2!$A$3:$F$751,5,FALSE)</f>
        <v>1164.28355766</v>
      </c>
      <c r="H119" s="8">
        <f>+VLOOKUP($A$11:$A$254,[1]Hoja2!$A$3:$F$751,6,FALSE)</f>
        <v>1163.5160576600001</v>
      </c>
      <c r="I119" s="1"/>
      <c r="J119" s="14">
        <f t="shared" si="12"/>
        <v>58.818364785510511</v>
      </c>
      <c r="K119" s="14">
        <f t="shared" si="13"/>
        <v>99.934079632495838</v>
      </c>
      <c r="L119" s="19"/>
      <c r="M119" s="19"/>
      <c r="N119" s="19"/>
    </row>
    <row r="120" spans="1:14" s="5" customFormat="1" x14ac:dyDescent="0.2">
      <c r="A120" s="5" t="s">
        <v>437</v>
      </c>
      <c r="D120" s="1" t="s">
        <v>440</v>
      </c>
      <c r="F120" s="8">
        <v>2067.8459229999999</v>
      </c>
      <c r="G120" s="8">
        <f>+VLOOKUP($A$11:$A$254,[1]Hoja2!$A$3:$F$751,5,FALSE)</f>
        <v>1574.9998185699999</v>
      </c>
      <c r="H120" s="8">
        <f>+VLOOKUP($A$11:$A$254,[1]Hoja2!$A$3:$F$751,6,FALSE)</f>
        <v>1574.9998185699999</v>
      </c>
      <c r="I120" s="1"/>
      <c r="J120" s="14">
        <f t="shared" si="12"/>
        <v>76.166207600468312</v>
      </c>
      <c r="K120" s="14">
        <f t="shared" si="13"/>
        <v>100</v>
      </c>
      <c r="L120" s="19"/>
      <c r="M120" s="19"/>
      <c r="N120" s="19"/>
    </row>
    <row r="121" spans="1:14" s="5" customFormat="1" x14ac:dyDescent="0.2">
      <c r="A121" s="5" t="s">
        <v>134</v>
      </c>
      <c r="D121" s="1" t="s">
        <v>335</v>
      </c>
      <c r="F121" s="8">
        <v>77597.27</v>
      </c>
      <c r="G121" s="8">
        <f>+VLOOKUP($A$11:$A$254,[1]Hoja2!$A$3:$F$751,5,FALSE)</f>
        <v>65451.340632689986</v>
      </c>
      <c r="H121" s="8">
        <f>+VLOOKUP($A$11:$A$254,[1]Hoja2!$A$3:$F$751,6,FALSE)</f>
        <v>62140.045513409968</v>
      </c>
      <c r="I121" s="1"/>
      <c r="J121" s="14">
        <f t="shared" si="12"/>
        <v>80.080195493230576</v>
      </c>
      <c r="K121" s="14">
        <f t="shared" si="13"/>
        <v>94.940829191165292</v>
      </c>
      <c r="L121" s="19"/>
      <c r="M121" s="19"/>
      <c r="N121" s="19"/>
    </row>
    <row r="122" spans="1:14" s="5" customFormat="1" x14ac:dyDescent="0.2">
      <c r="A122" s="5" t="s">
        <v>135</v>
      </c>
      <c r="D122" s="1" t="s">
        <v>336</v>
      </c>
      <c r="F122" s="8">
        <v>1641.965792</v>
      </c>
      <c r="G122" s="8">
        <f>+VLOOKUP($A$11:$A$254,[1]Hoja2!$A$3:$F$751,5,FALSE)</f>
        <v>61.531077540000005</v>
      </c>
      <c r="H122" s="8">
        <f>+VLOOKUP($A$11:$A$254,[1]Hoja2!$A$3:$F$751,6,FALSE)</f>
        <v>61.531077540000005</v>
      </c>
      <c r="I122" s="1"/>
      <c r="J122" s="14">
        <f t="shared" si="12"/>
        <v>3.747403133475268</v>
      </c>
      <c r="K122" s="14">
        <f t="shared" si="13"/>
        <v>100</v>
      </c>
      <c r="L122" s="19"/>
      <c r="M122" s="19"/>
      <c r="N122" s="19"/>
    </row>
    <row r="123" spans="1:14" s="5" customFormat="1" x14ac:dyDescent="0.2">
      <c r="A123" s="5" t="s">
        <v>136</v>
      </c>
      <c r="D123" s="1" t="s">
        <v>337</v>
      </c>
      <c r="F123" s="8">
        <v>6373.398072</v>
      </c>
      <c r="G123" s="8">
        <f>+VLOOKUP($A$11:$A$254,[1]Hoja2!$A$3:$F$751,5,FALSE)</f>
        <v>1908.8723675700012</v>
      </c>
      <c r="H123" s="8">
        <f>+VLOOKUP($A$11:$A$254,[1]Hoja2!$A$3:$F$751,6,FALSE)</f>
        <v>1727.1756247200008</v>
      </c>
      <c r="I123" s="1"/>
      <c r="J123" s="14">
        <f t="shared" si="12"/>
        <v>27.099760680380751</v>
      </c>
      <c r="K123" s="14">
        <f t="shared" si="13"/>
        <v>90.481461938636542</v>
      </c>
      <c r="L123" s="19"/>
      <c r="M123" s="19"/>
      <c r="N123" s="19"/>
    </row>
    <row r="124" spans="1:14" s="5" customFormat="1" x14ac:dyDescent="0.2">
      <c r="A124" s="5" t="s">
        <v>137</v>
      </c>
      <c r="D124" s="1" t="s">
        <v>338</v>
      </c>
      <c r="F124" s="8">
        <v>961.91941599999996</v>
      </c>
      <c r="G124" s="8">
        <f>+VLOOKUP($A$11:$A$254,[1]Hoja2!$A$3:$F$751,5,FALSE)</f>
        <v>7679.0001357900001</v>
      </c>
      <c r="H124" s="8">
        <f>+VLOOKUP($A$11:$A$254,[1]Hoja2!$A$3:$F$751,6,FALSE)</f>
        <v>7676.6318287900003</v>
      </c>
      <c r="I124" s="1"/>
      <c r="J124" s="14">
        <f t="shared" si="12"/>
        <v>798.05352726033357</v>
      </c>
      <c r="K124" s="14">
        <f t="shared" si="13"/>
        <v>99.969158654015885</v>
      </c>
      <c r="L124" s="19"/>
      <c r="M124" s="19"/>
      <c r="N124" s="19"/>
    </row>
    <row r="125" spans="1:14" s="5" customFormat="1" x14ac:dyDescent="0.2">
      <c r="A125" s="5" t="s">
        <v>138</v>
      </c>
      <c r="D125" s="1" t="s">
        <v>339</v>
      </c>
      <c r="F125" s="8">
        <v>2713.0573639999998</v>
      </c>
      <c r="G125" s="8">
        <f>+VLOOKUP($A$11:$A$254,[1]Hoja2!$A$3:$F$751,5,FALSE)</f>
        <v>1990.17116366</v>
      </c>
      <c r="H125" s="8">
        <f>+VLOOKUP($A$11:$A$254,[1]Hoja2!$A$3:$F$751,6,FALSE)</f>
        <v>1854.2121155299999</v>
      </c>
      <c r="I125" s="1"/>
      <c r="J125" s="14">
        <f t="shared" si="12"/>
        <v>68.344007028153641</v>
      </c>
      <c r="K125" s="14">
        <f t="shared" si="13"/>
        <v>93.168474621048858</v>
      </c>
      <c r="L125" s="19"/>
      <c r="M125" s="19"/>
      <c r="N125" s="19"/>
    </row>
    <row r="126" spans="1:14" s="5" customFormat="1" x14ac:dyDescent="0.2">
      <c r="A126" s="5" t="s">
        <v>441</v>
      </c>
      <c r="D126" s="1" t="s">
        <v>442</v>
      </c>
      <c r="F126" s="8">
        <v>7607.7748019999999</v>
      </c>
      <c r="G126" s="8">
        <f>+VLOOKUP($A$11:$A$254,[1]Hoja2!$A$3:$F$751,5,FALSE)</f>
        <v>2808.8995277700001</v>
      </c>
      <c r="H126" s="8">
        <f>+VLOOKUP($A$11:$A$254,[1]Hoja2!$A$3:$F$751,6,FALSE)</f>
        <v>270.19069416000002</v>
      </c>
      <c r="I126" s="1"/>
      <c r="J126" s="14">
        <f t="shared" si="12"/>
        <v>3.5515075195045189</v>
      </c>
      <c r="K126" s="14">
        <f t="shared" si="13"/>
        <v>9.6190942925789091</v>
      </c>
      <c r="L126" s="19"/>
      <c r="M126" s="19"/>
      <c r="N126" s="19"/>
    </row>
    <row r="127" spans="1:14" s="5" customFormat="1" x14ac:dyDescent="0.2">
      <c r="A127" s="5" t="s">
        <v>139</v>
      </c>
      <c r="C127" s="33" t="s">
        <v>25</v>
      </c>
      <c r="D127" s="33"/>
      <c r="E127" s="34"/>
      <c r="F127" s="35">
        <f>+F128+SUM(F133:F152)</f>
        <v>127139.63820799999</v>
      </c>
      <c r="G127" s="35">
        <f>+G128+SUM(G133:G152)</f>
        <v>93806.084117479986</v>
      </c>
      <c r="H127" s="35">
        <f>+H128+SUM(H133:H152)</f>
        <v>92503.607447259972</v>
      </c>
      <c r="I127" s="33"/>
      <c r="J127" s="36">
        <f t="shared" si="12"/>
        <v>72.757488342010546</v>
      </c>
      <c r="K127" s="36">
        <f t="shared" si="13"/>
        <v>98.611522181664853</v>
      </c>
      <c r="L127" s="19"/>
      <c r="M127" s="19"/>
      <c r="N127" s="19"/>
    </row>
    <row r="128" spans="1:14" s="5" customFormat="1" x14ac:dyDescent="0.2">
      <c r="A128" s="5" t="s">
        <v>139</v>
      </c>
      <c r="D128" s="2" t="s">
        <v>26</v>
      </c>
      <c r="F128" s="3">
        <f>+SUM(F129:F132)</f>
        <v>79869.410239999997</v>
      </c>
      <c r="G128" s="3">
        <f>+SUM(G129:G132)</f>
        <v>60808.143241430007</v>
      </c>
      <c r="H128" s="3">
        <f>+SUM(H129:H132)</f>
        <v>60316.064551989999</v>
      </c>
      <c r="I128" s="2"/>
      <c r="J128" s="16">
        <f t="shared" si="12"/>
        <v>75.518354737747472</v>
      </c>
      <c r="K128" s="16">
        <f t="shared" si="13"/>
        <v>99.190768434605417</v>
      </c>
      <c r="L128" s="19"/>
      <c r="M128" s="19"/>
      <c r="N128" s="19"/>
    </row>
    <row r="129" spans="1:14" s="5" customFormat="1" x14ac:dyDescent="0.2">
      <c r="A129" s="5" t="s">
        <v>140</v>
      </c>
      <c r="E129" s="1" t="s">
        <v>340</v>
      </c>
      <c r="F129" s="8">
        <v>75437.199414000002</v>
      </c>
      <c r="G129" s="8">
        <f>+VLOOKUP($A$11:$A$254,[1]Hoja2!$A$3:$F$751,5,FALSE)</f>
        <v>58225.285929550002</v>
      </c>
      <c r="H129" s="8">
        <f>+VLOOKUP($A$11:$A$254,[1]Hoja2!$A$3:$F$751,6,FALSE)</f>
        <v>57751.693715280002</v>
      </c>
      <c r="I129" s="1"/>
      <c r="J129" s="14">
        <f t="shared" si="12"/>
        <v>76.555988509512673</v>
      </c>
      <c r="K129" s="14">
        <f t="shared" si="13"/>
        <v>99.186621058687422</v>
      </c>
      <c r="L129" s="19"/>
      <c r="M129" s="19"/>
      <c r="N129" s="19"/>
    </row>
    <row r="130" spans="1:14" s="5" customFormat="1" x14ac:dyDescent="0.2">
      <c r="A130" s="5" t="s">
        <v>152</v>
      </c>
      <c r="E130" s="1" t="s">
        <v>349</v>
      </c>
      <c r="F130" s="8">
        <v>1316.3651</v>
      </c>
      <c r="G130" s="8">
        <f>+VLOOKUP($A$11:$A$254,[1]Hoja2!$A$3:$F$751,5,FALSE)</f>
        <v>1092.3953707300006</v>
      </c>
      <c r="H130" s="8">
        <f>+VLOOKUP($A$11:$A$254,[1]Hoja2!$A$3:$F$751,6,FALSE)</f>
        <v>1077.7995011199998</v>
      </c>
      <c r="I130" s="1"/>
      <c r="J130" s="14">
        <f t="shared" si="12"/>
        <v>81.876942887653271</v>
      </c>
      <c r="K130" s="14">
        <f t="shared" si="13"/>
        <v>98.663865666123513</v>
      </c>
      <c r="L130" s="19"/>
      <c r="M130" s="19"/>
      <c r="N130" s="19"/>
    </row>
    <row r="131" spans="1:14" s="5" customFormat="1" x14ac:dyDescent="0.2">
      <c r="A131" s="5" t="s">
        <v>142</v>
      </c>
      <c r="B131" s="5" t="s">
        <v>141</v>
      </c>
      <c r="E131" s="1" t="s">
        <v>256</v>
      </c>
      <c r="F131" s="8">
        <v>430.00164799999999</v>
      </c>
      <c r="G131" s="8">
        <v>224.93606560000009</v>
      </c>
      <c r="H131" s="8">
        <v>223.74546007000004</v>
      </c>
      <c r="I131" s="1"/>
      <c r="J131" s="14">
        <f t="shared" si="12"/>
        <v>52.033628501349384</v>
      </c>
      <c r="K131" s="14">
        <f t="shared" si="13"/>
        <v>99.470691582150593</v>
      </c>
      <c r="L131" s="19"/>
      <c r="M131" s="19"/>
      <c r="N131" s="19"/>
    </row>
    <row r="132" spans="1:14" s="5" customFormat="1" x14ac:dyDescent="0.2">
      <c r="A132" s="5" t="s">
        <v>143</v>
      </c>
      <c r="E132" s="1" t="s">
        <v>341</v>
      </c>
      <c r="F132" s="8">
        <v>2685.8440780000001</v>
      </c>
      <c r="G132" s="8">
        <f>+VLOOKUP($A$11:$A$254,[1]Hoja2!$A$3:$F$751,5,FALSE)</f>
        <v>1265.5258755500001</v>
      </c>
      <c r="H132" s="8">
        <f>+VLOOKUP($A$11:$A$254,[1]Hoja2!$A$3:$F$751,6,FALSE)</f>
        <v>1262.82587552</v>
      </c>
      <c r="I132" s="1"/>
      <c r="J132" s="14">
        <f t="shared" si="12"/>
        <v>47.01784015922312</v>
      </c>
      <c r="K132" s="14">
        <f t="shared" si="13"/>
        <v>99.786649954602723</v>
      </c>
      <c r="L132" s="19"/>
      <c r="M132" s="19"/>
      <c r="N132" s="19"/>
    </row>
    <row r="133" spans="1:14" s="5" customFormat="1" x14ac:dyDescent="0.2">
      <c r="A133" s="5" t="s">
        <v>144</v>
      </c>
      <c r="D133" s="1" t="s">
        <v>342</v>
      </c>
      <c r="F133" s="8">
        <v>860.28077199999996</v>
      </c>
      <c r="G133" s="8">
        <f>+VLOOKUP($A$11:$A$254,[1]Hoja2!$A$3:$F$751,5,FALSE)</f>
        <v>794.38594274999991</v>
      </c>
      <c r="H133" s="8">
        <f>+VLOOKUP($A$11:$A$254,[1]Hoja2!$A$3:$F$751,6,FALSE)</f>
        <v>849.69373072999986</v>
      </c>
      <c r="I133" s="1"/>
      <c r="J133" s="14">
        <f t="shared" si="12"/>
        <v>98.769350470848366</v>
      </c>
      <c r="K133" s="14">
        <f t="shared" si="13"/>
        <v>106.96233216168653</v>
      </c>
      <c r="L133" s="19"/>
      <c r="M133" s="19"/>
      <c r="N133" s="19"/>
    </row>
    <row r="134" spans="1:14" s="5" customFormat="1" x14ac:dyDescent="0.2">
      <c r="A134" s="5" t="s">
        <v>142</v>
      </c>
      <c r="B134" s="5" t="s">
        <v>145</v>
      </c>
      <c r="D134" s="1" t="s">
        <v>256</v>
      </c>
      <c r="F134" s="8">
        <v>2974.9518670000002</v>
      </c>
      <c r="G134" s="8">
        <v>1875.1771907900004</v>
      </c>
      <c r="H134" s="8">
        <v>1870.1853613700002</v>
      </c>
      <c r="I134" s="1"/>
      <c r="J134" s="14">
        <f t="shared" si="12"/>
        <v>62.864390584441011</v>
      </c>
      <c r="K134" s="14">
        <f t="shared" si="13"/>
        <v>99.733794254510045</v>
      </c>
      <c r="L134" s="19"/>
      <c r="M134" s="19"/>
      <c r="N134" s="19"/>
    </row>
    <row r="135" spans="1:14" s="5" customFormat="1" x14ac:dyDescent="0.2">
      <c r="A135" s="5" t="s">
        <v>146</v>
      </c>
      <c r="D135" s="1" t="s">
        <v>343</v>
      </c>
      <c r="F135" s="8">
        <v>3783.6023810000002</v>
      </c>
      <c r="G135" s="8">
        <f>+VLOOKUP($A$11:$A$254,[1]Hoja2!$A$3:$F$751,5,FALSE)</f>
        <v>2146.7019910300023</v>
      </c>
      <c r="H135" s="8">
        <f>+VLOOKUP($A$11:$A$254,[1]Hoja2!$A$3:$F$751,6,FALSE)</f>
        <v>2140.9212275600025</v>
      </c>
      <c r="I135" s="1"/>
      <c r="J135" s="14">
        <f t="shared" si="12"/>
        <v>56.584202354639615</v>
      </c>
      <c r="K135" s="14">
        <f t="shared" si="13"/>
        <v>99.730714207460807</v>
      </c>
      <c r="L135" s="19"/>
      <c r="M135" s="19"/>
      <c r="N135" s="19"/>
    </row>
    <row r="136" spans="1:14" s="5" customFormat="1" x14ac:dyDescent="0.2">
      <c r="A136" s="5" t="s">
        <v>147</v>
      </c>
      <c r="D136" s="1" t="s">
        <v>344</v>
      </c>
      <c r="F136" s="8">
        <v>2057.0983150000002</v>
      </c>
      <c r="G136" s="8">
        <f>+VLOOKUP($A$11:$A$254,[1]Hoja2!$A$3:$F$751,5,FALSE)</f>
        <v>1485.11051337</v>
      </c>
      <c r="H136" s="8">
        <f>+VLOOKUP($A$11:$A$254,[1]Hoja2!$A$3:$F$751,6,FALSE)</f>
        <v>1477.4052165300002</v>
      </c>
      <c r="I136" s="1"/>
      <c r="J136" s="14">
        <f t="shared" si="12"/>
        <v>71.819864211497347</v>
      </c>
      <c r="K136" s="14">
        <f t="shared" si="13"/>
        <v>99.481163403623412</v>
      </c>
      <c r="L136" s="19"/>
      <c r="M136" s="19"/>
      <c r="N136" s="19"/>
    </row>
    <row r="137" spans="1:14" s="5" customFormat="1" x14ac:dyDescent="0.2">
      <c r="A137" s="5" t="s">
        <v>148</v>
      </c>
      <c r="D137" s="1" t="s">
        <v>345</v>
      </c>
      <c r="F137" s="8">
        <v>19983.656105999999</v>
      </c>
      <c r="G137" s="8">
        <f>+VLOOKUP($A$11:$A$254,[1]Hoja2!$A$3:$F$751,5,FALSE)</f>
        <v>13531.58983896998</v>
      </c>
      <c r="H137" s="8">
        <f>+VLOOKUP($A$11:$A$254,[1]Hoja2!$A$3:$F$751,6,FALSE)</f>
        <v>13426.318954469976</v>
      </c>
      <c r="I137" s="1"/>
      <c r="J137" s="14">
        <f t="shared" si="12"/>
        <v>67.186499223426821</v>
      </c>
      <c r="K137" s="14">
        <f t="shared" si="13"/>
        <v>99.222036096624578</v>
      </c>
      <c r="L137" s="19"/>
      <c r="M137" s="19"/>
      <c r="N137" s="19"/>
    </row>
    <row r="138" spans="1:14" s="5" customFormat="1" x14ac:dyDescent="0.2">
      <c r="A138" s="5" t="s">
        <v>149</v>
      </c>
      <c r="D138" s="1" t="s">
        <v>346</v>
      </c>
      <c r="F138" s="8">
        <v>1405.0269880000001</v>
      </c>
      <c r="G138" s="8">
        <f>+VLOOKUP($A$11:$A$254,[1]Hoja2!$A$3:$F$751,5,FALSE)</f>
        <v>763.63698893999992</v>
      </c>
      <c r="H138" s="8">
        <f>+VLOOKUP($A$11:$A$254,[1]Hoja2!$A$3:$F$751,6,FALSE)</f>
        <v>762.11753020999981</v>
      </c>
      <c r="I138" s="1"/>
      <c r="J138" s="14">
        <f t="shared" ref="J138:J200" si="15">+IF(H138=0,"0.0",(IF(F138=0,"n.a.",(H138/F138)*100)))</f>
        <v>54.242198670848573</v>
      </c>
      <c r="K138" s="14">
        <f t="shared" ref="K138:K200" si="16">+IF(G138=0,"0.0",(IF(H138=0,"n.a.",(H138/G138)*100)))</f>
        <v>99.801023424479567</v>
      </c>
      <c r="L138" s="19"/>
      <c r="M138" s="19"/>
      <c r="N138" s="19"/>
    </row>
    <row r="139" spans="1:14" s="5" customFormat="1" x14ac:dyDescent="0.2">
      <c r="A139" s="5" t="s">
        <v>150</v>
      </c>
      <c r="D139" s="1" t="s">
        <v>347</v>
      </c>
      <c r="F139" s="8">
        <v>1919.9353309999999</v>
      </c>
      <c r="G139" s="8">
        <f>+VLOOKUP($A$11:$A$254,[1]Hoja2!$A$3:$F$751,5,FALSE)</f>
        <v>1169.4440217599997</v>
      </c>
      <c r="H139" s="8">
        <f>+VLOOKUP($A$11:$A$254,[1]Hoja2!$A$3:$F$751,6,FALSE)</f>
        <v>975.93669765999994</v>
      </c>
      <c r="I139" s="1"/>
      <c r="J139" s="14">
        <f t="shared" si="15"/>
        <v>50.831748439760339</v>
      </c>
      <c r="K139" s="14">
        <f t="shared" si="16"/>
        <v>83.453049440641593</v>
      </c>
      <c r="L139" s="19"/>
      <c r="M139" s="19"/>
      <c r="N139" s="19"/>
    </row>
    <row r="140" spans="1:14" s="5" customFormat="1" x14ac:dyDescent="0.2">
      <c r="A140" s="5" t="s">
        <v>151</v>
      </c>
      <c r="D140" s="1" t="s">
        <v>348</v>
      </c>
      <c r="F140" s="8">
        <v>801.071189</v>
      </c>
      <c r="G140" s="8">
        <f>+VLOOKUP($A$11:$A$254,[1]Hoja2!$A$3:$F$751,5,FALSE)</f>
        <v>661.56208624999988</v>
      </c>
      <c r="H140" s="8">
        <f>+VLOOKUP($A$11:$A$254,[1]Hoja2!$A$3:$F$751,6,FALSE)</f>
        <v>353.77387823000004</v>
      </c>
      <c r="I140" s="1"/>
      <c r="J140" s="14">
        <f t="shared" si="15"/>
        <v>44.162601662359876</v>
      </c>
      <c r="K140" s="14">
        <f t="shared" si="16"/>
        <v>53.475537002933883</v>
      </c>
      <c r="L140" s="19"/>
      <c r="M140" s="19"/>
      <c r="N140" s="19"/>
    </row>
    <row r="141" spans="1:14" s="5" customFormat="1" x14ac:dyDescent="0.2">
      <c r="A141" s="5" t="s">
        <v>153</v>
      </c>
      <c r="D141" s="1" t="s">
        <v>350</v>
      </c>
      <c r="F141" s="8">
        <v>716.344335</v>
      </c>
      <c r="G141" s="8">
        <f>+VLOOKUP($A$11:$A$254,[1]Hoja2!$A$3:$F$751,5,FALSE)</f>
        <v>434.69619883999962</v>
      </c>
      <c r="H141" s="8">
        <f>+VLOOKUP($A$11:$A$254,[1]Hoja2!$A$3:$F$751,6,FALSE)</f>
        <v>427.4964758299995</v>
      </c>
      <c r="I141" s="1"/>
      <c r="J141" s="14">
        <f t="shared" si="15"/>
        <v>59.6775119091295</v>
      </c>
      <c r="K141" s="14">
        <f t="shared" si="16"/>
        <v>98.343734537082952</v>
      </c>
      <c r="L141" s="19"/>
      <c r="M141" s="19"/>
      <c r="N141" s="19"/>
    </row>
    <row r="142" spans="1:14" s="5" customFormat="1" x14ac:dyDescent="0.2">
      <c r="A142" s="5" t="s">
        <v>154</v>
      </c>
      <c r="D142" s="1" t="s">
        <v>351</v>
      </c>
      <c r="F142" s="8">
        <v>429.99194199999999</v>
      </c>
      <c r="G142" s="8">
        <f>+VLOOKUP($A$11:$A$254,[1]Hoja2!$A$3:$F$751,5,FALSE)</f>
        <v>223.33628490000004</v>
      </c>
      <c r="H142" s="8">
        <f>+VLOOKUP($A$11:$A$254,[1]Hoja2!$A$3:$F$751,6,FALSE)</f>
        <v>172.48662590000004</v>
      </c>
      <c r="I142" s="1"/>
      <c r="J142" s="14">
        <f t="shared" si="15"/>
        <v>40.113920530166595</v>
      </c>
      <c r="K142" s="14">
        <f t="shared" si="16"/>
        <v>77.231796874042118</v>
      </c>
      <c r="L142" s="19"/>
      <c r="M142" s="19"/>
      <c r="N142" s="19"/>
    </row>
    <row r="143" spans="1:14" s="5" customFormat="1" x14ac:dyDescent="0.2">
      <c r="A143" s="5" t="s">
        <v>443</v>
      </c>
      <c r="D143" s="1" t="s">
        <v>444</v>
      </c>
      <c r="F143" s="8">
        <v>940.64885000000004</v>
      </c>
      <c r="G143" s="8">
        <f>+VLOOKUP($A$11:$A$254,[1]Hoja2!$A$3:$F$751,5,FALSE)</f>
        <v>415.31239895000004</v>
      </c>
      <c r="H143" s="8">
        <f>+VLOOKUP($A$11:$A$254,[1]Hoja2!$A$3:$F$751,6,FALSE)</f>
        <v>405.60761935999994</v>
      </c>
      <c r="I143" s="1"/>
      <c r="J143" s="14">
        <f t="shared" si="15"/>
        <v>43.119982484430821</v>
      </c>
      <c r="K143" s="14">
        <f t="shared" si="16"/>
        <v>97.663257919933073</v>
      </c>
      <c r="L143" s="19"/>
      <c r="M143" s="19"/>
      <c r="N143" s="19"/>
    </row>
    <row r="144" spans="1:14" s="5" customFormat="1" x14ac:dyDescent="0.2">
      <c r="A144" s="5" t="s">
        <v>445</v>
      </c>
      <c r="D144" s="1" t="s">
        <v>446</v>
      </c>
      <c r="F144" s="8">
        <v>2345.0660720000001</v>
      </c>
      <c r="G144" s="8">
        <f>+VLOOKUP($A$11:$A$254,[1]Hoja2!$A$3:$F$751,5,FALSE)</f>
        <v>1847.7252091199998</v>
      </c>
      <c r="H144" s="8">
        <f>+VLOOKUP($A$11:$A$254,[1]Hoja2!$A$3:$F$751,6,FALSE)</f>
        <v>1721.89580198</v>
      </c>
      <c r="I144" s="1"/>
      <c r="J144" s="14">
        <f t="shared" si="15"/>
        <v>73.426323570980387</v>
      </c>
      <c r="K144" s="14">
        <f t="shared" si="16"/>
        <v>93.190036780418907</v>
      </c>
      <c r="L144" s="19"/>
      <c r="M144" s="19"/>
      <c r="N144" s="19"/>
    </row>
    <row r="145" spans="1:14" s="5" customFormat="1" x14ac:dyDescent="0.2">
      <c r="A145" s="5" t="s">
        <v>155</v>
      </c>
      <c r="D145" s="1" t="s">
        <v>352</v>
      </c>
      <c r="F145" s="8">
        <v>41.759341999999997</v>
      </c>
      <c r="G145" s="8">
        <f>+VLOOKUP($A$11:$A$254,[1]Hoja2!$A$3:$F$751,5,FALSE)</f>
        <v>43.778568820000004</v>
      </c>
      <c r="H145" s="8">
        <f>+VLOOKUP($A$11:$A$254,[1]Hoja2!$A$3:$F$751,6,FALSE)</f>
        <v>39.156951619999994</v>
      </c>
      <c r="I145" s="1"/>
      <c r="J145" s="14">
        <f t="shared" si="15"/>
        <v>93.768124076284536</v>
      </c>
      <c r="K145" s="14">
        <f t="shared" si="16"/>
        <v>89.443197152007741</v>
      </c>
      <c r="L145" s="19"/>
      <c r="M145" s="19"/>
      <c r="N145" s="19"/>
    </row>
    <row r="146" spans="1:14" s="5" customFormat="1" x14ac:dyDescent="0.2">
      <c r="A146" s="5" t="s">
        <v>156</v>
      </c>
      <c r="D146" s="1" t="s">
        <v>12</v>
      </c>
      <c r="F146" s="8">
        <v>6209.9091609999996</v>
      </c>
      <c r="G146" s="8">
        <f>+VLOOKUP($A$11:$A$254,[1]Hoja2!$A$3:$F$751,5,FALSE)</f>
        <v>5497.105613910001</v>
      </c>
      <c r="H146" s="8">
        <f>+VLOOKUP($A$11:$A$254,[1]Hoja2!$A$3:$F$751,6,FALSE)</f>
        <v>5494.1056026700007</v>
      </c>
      <c r="I146" s="1"/>
      <c r="J146" s="14">
        <f t="shared" si="15"/>
        <v>88.47320403935295</v>
      </c>
      <c r="K146" s="14">
        <f t="shared" si="16"/>
        <v>99.945425621214028</v>
      </c>
      <c r="L146" s="19"/>
      <c r="M146" s="19"/>
      <c r="N146" s="19"/>
    </row>
    <row r="147" spans="1:14" s="5" customFormat="1" x14ac:dyDescent="0.2">
      <c r="A147" s="5" t="s">
        <v>157</v>
      </c>
      <c r="D147" s="1" t="s">
        <v>353</v>
      </c>
      <c r="F147" s="8">
        <v>224.22613000000001</v>
      </c>
      <c r="G147" s="8">
        <f>+VLOOKUP($A$11:$A$254,[1]Hoja2!$A$3:$F$751,5,FALSE)</f>
        <v>104.46851896000003</v>
      </c>
      <c r="H147" s="8">
        <f>+VLOOKUP($A$11:$A$254,[1]Hoja2!$A$3:$F$751,6,FALSE)</f>
        <v>100.66123902</v>
      </c>
      <c r="I147" s="1"/>
      <c r="J147" s="14">
        <f t="shared" si="15"/>
        <v>44.892733518613547</v>
      </c>
      <c r="K147" s="14">
        <f t="shared" si="16"/>
        <v>96.355572015472148</v>
      </c>
      <c r="L147" s="19"/>
      <c r="M147" s="19"/>
      <c r="N147" s="19"/>
    </row>
    <row r="148" spans="1:14" s="5" customFormat="1" x14ac:dyDescent="0.2">
      <c r="A148" s="5" t="s">
        <v>158</v>
      </c>
      <c r="D148" s="1" t="s">
        <v>354</v>
      </c>
      <c r="F148" s="8">
        <v>857.83434499999998</v>
      </c>
      <c r="G148" s="8">
        <f>+VLOOKUP($A$11:$A$254,[1]Hoja2!$A$3:$F$751,5,FALSE)</f>
        <v>511.0614159000001</v>
      </c>
      <c r="H148" s="8">
        <f>+VLOOKUP($A$11:$A$254,[1]Hoja2!$A$3:$F$751,6,FALSE)</f>
        <v>510.27910997000004</v>
      </c>
      <c r="I148" s="1"/>
      <c r="J148" s="14">
        <f t="shared" si="15"/>
        <v>59.484574492060005</v>
      </c>
      <c r="K148" s="14">
        <f t="shared" si="16"/>
        <v>99.846925260710123</v>
      </c>
      <c r="L148" s="19"/>
      <c r="M148" s="19"/>
      <c r="N148" s="19"/>
    </row>
    <row r="149" spans="1:14" s="5" customFormat="1" x14ac:dyDescent="0.2">
      <c r="A149" s="5" t="s">
        <v>159</v>
      </c>
      <c r="D149" s="1" t="s">
        <v>355</v>
      </c>
      <c r="F149" s="8">
        <v>104.800257</v>
      </c>
      <c r="G149" s="8">
        <f>+VLOOKUP($A$11:$A$254,[1]Hoja2!$A$3:$F$751,5,FALSE)</f>
        <v>75.207456140000005</v>
      </c>
      <c r="H149" s="8">
        <f>+VLOOKUP($A$11:$A$254,[1]Hoja2!$A$3:$F$751,6,FALSE)</f>
        <v>75.207456140000005</v>
      </c>
      <c r="I149" s="1"/>
      <c r="J149" s="14">
        <f t="shared" si="15"/>
        <v>71.762663845375869</v>
      </c>
      <c r="K149" s="14">
        <f t="shared" si="16"/>
        <v>100</v>
      </c>
      <c r="L149" s="19"/>
      <c r="M149" s="19"/>
      <c r="N149" s="19"/>
    </row>
    <row r="150" spans="1:14" s="5" customFormat="1" x14ac:dyDescent="0.2">
      <c r="A150" s="5" t="s">
        <v>447</v>
      </c>
      <c r="D150" s="1" t="s">
        <v>448</v>
      </c>
      <c r="F150" s="8">
        <v>289.68246399999998</v>
      </c>
      <c r="G150" s="8">
        <f>+VLOOKUP($A$11:$A$254,[1]Hoja2!$A$3:$F$751,5,FALSE)</f>
        <v>182.14635825999997</v>
      </c>
      <c r="H150" s="8">
        <f>+VLOOKUP($A$11:$A$254,[1]Hoja2!$A$3:$F$751,6,FALSE)</f>
        <v>150.23988032000003</v>
      </c>
      <c r="I150" s="1"/>
      <c r="J150" s="14">
        <f t="shared" si="15"/>
        <v>51.863643468594645</v>
      </c>
      <c r="K150" s="14">
        <f t="shared" si="16"/>
        <v>82.483054701288125</v>
      </c>
      <c r="L150" s="19"/>
      <c r="M150" s="19"/>
      <c r="N150" s="19"/>
    </row>
    <row r="151" spans="1:14" s="5" customFormat="1" x14ac:dyDescent="0.2">
      <c r="A151" s="5" t="s">
        <v>160</v>
      </c>
      <c r="D151" s="1" t="s">
        <v>356</v>
      </c>
      <c r="F151" s="8">
        <v>589.12924799999996</v>
      </c>
      <c r="G151" s="8">
        <f>+VLOOKUP($A$11:$A$254,[1]Hoja2!$A$3:$F$751,5,FALSE)</f>
        <v>557.40251135000017</v>
      </c>
      <c r="H151" s="8">
        <f>+VLOOKUP($A$11:$A$254,[1]Hoja2!$A$3:$F$751,6,FALSE)</f>
        <v>556.72560748000012</v>
      </c>
      <c r="I151" s="1"/>
      <c r="J151" s="14">
        <f t="shared" si="15"/>
        <v>94.499739975564779</v>
      </c>
      <c r="K151" s="14">
        <f t="shared" si="16"/>
        <v>99.878561029737625</v>
      </c>
      <c r="L151" s="19"/>
      <c r="M151" s="19"/>
      <c r="N151" s="19"/>
    </row>
    <row r="152" spans="1:14" s="5" customFormat="1" x14ac:dyDescent="0.2">
      <c r="A152" s="5" t="s">
        <v>161</v>
      </c>
      <c r="D152" s="1" t="s">
        <v>357</v>
      </c>
      <c r="F152" s="8">
        <v>735.21287299999995</v>
      </c>
      <c r="G152" s="8">
        <f>+VLOOKUP($A$11:$A$254,[1]Hoja2!$A$3:$F$751,5,FALSE)</f>
        <v>678.09176704000015</v>
      </c>
      <c r="H152" s="8">
        <f>+VLOOKUP($A$11:$A$254,[1]Hoja2!$A$3:$F$751,6,FALSE)</f>
        <v>677.32792821999999</v>
      </c>
      <c r="I152" s="1"/>
      <c r="J152" s="14">
        <f t="shared" si="15"/>
        <v>92.126777576159242</v>
      </c>
      <c r="K152" s="14">
        <f t="shared" si="16"/>
        <v>99.887354653584055</v>
      </c>
      <c r="L152" s="19"/>
      <c r="M152" s="19"/>
      <c r="N152" s="19"/>
    </row>
    <row r="153" spans="1:14" s="5" customFormat="1" x14ac:dyDescent="0.2">
      <c r="A153" s="5" t="s">
        <v>162</v>
      </c>
      <c r="C153" s="33" t="s">
        <v>27</v>
      </c>
      <c r="D153" s="33"/>
      <c r="E153" s="34"/>
      <c r="F153" s="35">
        <f>+F154</f>
        <v>362.46</v>
      </c>
      <c r="G153" s="35">
        <f>+G154</f>
        <v>387.87255637000004</v>
      </c>
      <c r="H153" s="35">
        <f t="shared" ref="H153" si="17">+H154</f>
        <v>387.87255637000004</v>
      </c>
      <c r="I153" s="33"/>
      <c r="J153" s="36">
        <f t="shared" si="15"/>
        <v>107.0111340203057</v>
      </c>
      <c r="K153" s="36">
        <f t="shared" si="16"/>
        <v>100</v>
      </c>
      <c r="L153" s="19"/>
      <c r="M153" s="19"/>
      <c r="N153" s="19"/>
    </row>
    <row r="154" spans="1:14" s="5" customFormat="1" x14ac:dyDescent="0.2">
      <c r="A154" s="5" t="s">
        <v>163</v>
      </c>
      <c r="D154" s="1" t="s">
        <v>358</v>
      </c>
      <c r="F154" s="8">
        <v>362.46</v>
      </c>
      <c r="G154" s="8">
        <f>+VLOOKUP($A$11:$A$254,[1]Hoja2!$A$3:$F$751,5,FALSE)</f>
        <v>387.87255637000004</v>
      </c>
      <c r="H154" s="8">
        <f>+VLOOKUP($A$11:$A$254,[1]Hoja2!$A$3:$F$751,6,FALSE)</f>
        <v>387.87255637000004</v>
      </c>
      <c r="I154" s="1"/>
      <c r="J154" s="14">
        <f t="shared" si="15"/>
        <v>107.0111340203057</v>
      </c>
      <c r="K154" s="14">
        <f t="shared" si="16"/>
        <v>100</v>
      </c>
      <c r="L154" s="19"/>
      <c r="M154" s="19"/>
      <c r="N154" s="19"/>
    </row>
    <row r="155" spans="1:14" s="5" customFormat="1" x14ac:dyDescent="0.2">
      <c r="A155" s="5" t="s">
        <v>164</v>
      </c>
      <c r="C155" s="33" t="s">
        <v>28</v>
      </c>
      <c r="D155" s="33"/>
      <c r="E155" s="34"/>
      <c r="F155" s="35">
        <f>+F156+SUM(F158:F162)</f>
        <v>3980.8159729999998</v>
      </c>
      <c r="G155" s="35">
        <f>+G156+SUM(G158:G162)</f>
        <v>3070.700743299999</v>
      </c>
      <c r="H155" s="35">
        <f>+H156+SUM(H158:H162)</f>
        <v>3014.0056936799997</v>
      </c>
      <c r="I155" s="33"/>
      <c r="J155" s="36">
        <f t="shared" si="15"/>
        <v>75.713263665604771</v>
      </c>
      <c r="K155" s="36">
        <f t="shared" si="16"/>
        <v>98.153677145397424</v>
      </c>
      <c r="L155" s="19"/>
      <c r="M155" s="19"/>
      <c r="N155" s="19"/>
    </row>
    <row r="156" spans="1:14" s="5" customFormat="1" x14ac:dyDescent="0.2">
      <c r="A156" s="5" t="s">
        <v>164</v>
      </c>
      <c r="D156" s="2" t="s">
        <v>29</v>
      </c>
      <c r="F156" s="3">
        <f>+F157</f>
        <v>1726.6029000000001</v>
      </c>
      <c r="G156" s="3">
        <f>+G157</f>
        <v>1312.4081542399997</v>
      </c>
      <c r="H156" s="3">
        <f t="shared" ref="H156" si="18">+H157</f>
        <v>1275.0119280699996</v>
      </c>
      <c r="I156" s="2"/>
      <c r="J156" s="16">
        <f t="shared" si="15"/>
        <v>73.845116793791988</v>
      </c>
      <c r="K156" s="16">
        <f t="shared" si="16"/>
        <v>97.150564323363568</v>
      </c>
      <c r="L156" s="19"/>
      <c r="M156" s="19"/>
      <c r="N156" s="19"/>
    </row>
    <row r="157" spans="1:14" s="5" customFormat="1" x14ac:dyDescent="0.2">
      <c r="A157" s="5" t="s">
        <v>165</v>
      </c>
      <c r="E157" s="1" t="s">
        <v>359</v>
      </c>
      <c r="F157" s="8">
        <v>1726.6029000000001</v>
      </c>
      <c r="G157" s="8">
        <f>+VLOOKUP($A$11:$A$254,[1]Hoja2!$A$3:$F$751,5,FALSE)</f>
        <v>1312.4081542399997</v>
      </c>
      <c r="H157" s="8">
        <f>+VLOOKUP($A$11:$A$254,[1]Hoja2!$A$3:$F$751,6,FALSE)</f>
        <v>1275.0119280699996</v>
      </c>
      <c r="I157" s="1"/>
      <c r="J157" s="14">
        <f t="shared" si="15"/>
        <v>73.845116793791988</v>
      </c>
      <c r="K157" s="14">
        <f t="shared" si="16"/>
        <v>97.150564323363568</v>
      </c>
      <c r="L157" s="19"/>
      <c r="M157" s="19"/>
      <c r="N157" s="19"/>
    </row>
    <row r="158" spans="1:14" s="5" customFormat="1" x14ac:dyDescent="0.2">
      <c r="A158" s="5" t="s">
        <v>166</v>
      </c>
      <c r="D158" s="1" t="s">
        <v>360</v>
      </c>
      <c r="F158" s="8">
        <v>907.11289299999999</v>
      </c>
      <c r="G158" s="8">
        <f>+VLOOKUP($A$11:$A$254,[1]Hoja2!$A$3:$F$751,5,FALSE)</f>
        <v>692.45598730000017</v>
      </c>
      <c r="H158" s="8">
        <f>+VLOOKUP($A$11:$A$254,[1]Hoja2!$A$3:$F$751,6,FALSE)</f>
        <v>688.3582331800003</v>
      </c>
      <c r="I158" s="1"/>
      <c r="J158" s="14">
        <f t="shared" si="15"/>
        <v>75.884516524008916</v>
      </c>
      <c r="K158" s="14">
        <f t="shared" si="16"/>
        <v>99.408228942321998</v>
      </c>
      <c r="L158" s="19"/>
      <c r="M158" s="19"/>
      <c r="N158" s="19"/>
    </row>
    <row r="159" spans="1:14" s="5" customFormat="1" x14ac:dyDescent="0.2">
      <c r="A159" s="5" t="s">
        <v>167</v>
      </c>
      <c r="D159" s="1" t="s">
        <v>361</v>
      </c>
      <c r="F159" s="8">
        <v>190.23459600000001</v>
      </c>
      <c r="G159" s="8">
        <f>+VLOOKUP($A$11:$A$254,[1]Hoja2!$A$3:$F$751,5,FALSE)</f>
        <v>131.70792095000002</v>
      </c>
      <c r="H159" s="8">
        <f>+VLOOKUP($A$11:$A$254,[1]Hoja2!$A$3:$F$751,6,FALSE)</f>
        <v>129.44921156000004</v>
      </c>
      <c r="I159" s="1"/>
      <c r="J159" s="14">
        <f t="shared" si="15"/>
        <v>68.047145094470636</v>
      </c>
      <c r="K159" s="14">
        <f t="shared" si="16"/>
        <v>98.285061844642257</v>
      </c>
      <c r="L159" s="19"/>
      <c r="M159" s="19"/>
      <c r="N159" s="19"/>
    </row>
    <row r="160" spans="1:14" s="5" customFormat="1" x14ac:dyDescent="0.2">
      <c r="A160" s="5" t="s">
        <v>168</v>
      </c>
      <c r="D160" s="1" t="s">
        <v>362</v>
      </c>
      <c r="F160" s="8">
        <v>578.537194</v>
      </c>
      <c r="G160" s="8">
        <f>+VLOOKUP($A$11:$A$254,[1]Hoja2!$A$3:$F$751,5,FALSE)</f>
        <v>402.47835103999967</v>
      </c>
      <c r="H160" s="8">
        <f>+VLOOKUP($A$11:$A$254,[1]Hoja2!$A$3:$F$751,6,FALSE)</f>
        <v>397.02834673999996</v>
      </c>
      <c r="I160" s="1"/>
      <c r="J160" s="14">
        <f t="shared" si="15"/>
        <v>68.626244061328222</v>
      </c>
      <c r="K160" s="14">
        <f t="shared" si="16"/>
        <v>98.645888832053458</v>
      </c>
      <c r="L160" s="19"/>
      <c r="M160" s="19"/>
      <c r="N160" s="19"/>
    </row>
    <row r="161" spans="1:14" s="5" customFormat="1" x14ac:dyDescent="0.2">
      <c r="A161" s="5" t="s">
        <v>169</v>
      </c>
      <c r="D161" s="1" t="s">
        <v>363</v>
      </c>
      <c r="F161" s="8">
        <v>84.522075000000001</v>
      </c>
      <c r="G161" s="8">
        <f>+VLOOKUP($A$11:$A$254,[1]Hoja2!$A$3:$F$751,5,FALSE)</f>
        <v>33.505399289999993</v>
      </c>
      <c r="H161" s="8">
        <f>+VLOOKUP($A$11:$A$254,[1]Hoja2!$A$3:$F$751,6,FALSE)</f>
        <v>30.378736569999997</v>
      </c>
      <c r="I161" s="1"/>
      <c r="J161" s="14">
        <f t="shared" si="15"/>
        <v>35.941778014796725</v>
      </c>
      <c r="K161" s="14">
        <f t="shared" si="16"/>
        <v>90.668182483253744</v>
      </c>
      <c r="L161" s="19"/>
      <c r="M161" s="19"/>
      <c r="N161" s="19"/>
    </row>
    <row r="162" spans="1:14" s="5" customFormat="1" x14ac:dyDescent="0.2">
      <c r="A162" s="5" t="s">
        <v>170</v>
      </c>
      <c r="D162" s="1" t="s">
        <v>364</v>
      </c>
      <c r="F162" s="8">
        <v>493.80631499999998</v>
      </c>
      <c r="G162" s="8">
        <f>+VLOOKUP($A$11:$A$254,[1]Hoja2!$A$3:$F$751,5,FALSE)</f>
        <v>498.14493047999963</v>
      </c>
      <c r="H162" s="8">
        <f>+VLOOKUP($A$11:$A$254,[1]Hoja2!$A$3:$F$751,6,FALSE)</f>
        <v>493.77923755999967</v>
      </c>
      <c r="I162" s="1"/>
      <c r="J162" s="14">
        <f t="shared" si="15"/>
        <v>99.994516586933429</v>
      </c>
      <c r="K162" s="14">
        <f t="shared" si="16"/>
        <v>99.123609886826856</v>
      </c>
      <c r="L162" s="19"/>
      <c r="M162" s="19"/>
      <c r="N162" s="19"/>
    </row>
    <row r="163" spans="1:14" s="5" customFormat="1" x14ac:dyDescent="0.2">
      <c r="A163" s="5" t="s">
        <v>171</v>
      </c>
      <c r="C163" s="33" t="s">
        <v>30</v>
      </c>
      <c r="D163" s="33"/>
      <c r="E163" s="34"/>
      <c r="F163" s="35">
        <f>+SUM(F164:F175)</f>
        <v>24775.937284</v>
      </c>
      <c r="G163" s="35">
        <f>+SUM(G164:G175)</f>
        <v>19461.742529590003</v>
      </c>
      <c r="H163" s="35">
        <f>+SUM(H164:H175)</f>
        <v>17947.894112419996</v>
      </c>
      <c r="I163" s="33"/>
      <c r="J163" s="36">
        <f t="shared" si="15"/>
        <v>72.440827996487258</v>
      </c>
      <c r="K163" s="36">
        <f t="shared" si="16"/>
        <v>92.221413807790725</v>
      </c>
      <c r="L163" s="19"/>
      <c r="M163" s="19"/>
      <c r="N163" s="19"/>
    </row>
    <row r="164" spans="1:14" s="5" customFormat="1" x14ac:dyDescent="0.2">
      <c r="A164" s="5" t="s">
        <v>172</v>
      </c>
      <c r="D164" s="1" t="s">
        <v>365</v>
      </c>
      <c r="F164" s="8">
        <v>708.42046400000004</v>
      </c>
      <c r="G164" s="8">
        <f>+VLOOKUP($A$11:$A$254,[1]Hoja2!$A$3:$F$751,5,FALSE)</f>
        <v>561.77610795999999</v>
      </c>
      <c r="H164" s="8">
        <f>+VLOOKUP($A$11:$A$254,[1]Hoja2!$A$3:$F$751,6,FALSE)</f>
        <v>556.46608471000002</v>
      </c>
      <c r="I164" s="1"/>
      <c r="J164" s="14">
        <f t="shared" si="15"/>
        <v>78.550255531579339</v>
      </c>
      <c r="K164" s="14">
        <f t="shared" si="16"/>
        <v>99.054779444201984</v>
      </c>
      <c r="L164" s="19"/>
      <c r="M164" s="19"/>
      <c r="N164" s="19"/>
    </row>
    <row r="165" spans="1:14" s="5" customFormat="1" x14ac:dyDescent="0.2">
      <c r="A165" s="5" t="s">
        <v>173</v>
      </c>
      <c r="D165" s="1" t="s">
        <v>366</v>
      </c>
      <c r="F165" s="8">
        <v>400</v>
      </c>
      <c r="G165" s="8">
        <f>+VLOOKUP($A$11:$A$254,[1]Hoja2!$A$3:$F$751,5,FALSE)</f>
        <v>333.44197596000004</v>
      </c>
      <c r="H165" s="8">
        <f>+VLOOKUP($A$11:$A$254,[1]Hoja2!$A$3:$F$751,6,FALSE)</f>
        <v>325.87633211000002</v>
      </c>
      <c r="I165" s="1"/>
      <c r="J165" s="14">
        <f t="shared" si="15"/>
        <v>81.469083027500005</v>
      </c>
      <c r="K165" s="14">
        <f t="shared" si="16"/>
        <v>97.731046360249621</v>
      </c>
      <c r="L165" s="19"/>
      <c r="M165" s="19"/>
      <c r="N165" s="19"/>
    </row>
    <row r="166" spans="1:14" s="5" customFormat="1" x14ac:dyDescent="0.2">
      <c r="A166" s="5" t="s">
        <v>174</v>
      </c>
      <c r="D166" s="1" t="s">
        <v>367</v>
      </c>
      <c r="F166" s="8">
        <v>148.08170000000001</v>
      </c>
      <c r="G166" s="8">
        <f>+VLOOKUP($A$11:$A$254,[1]Hoja2!$A$3:$F$751,5,FALSE)</f>
        <v>293.19092907999999</v>
      </c>
      <c r="H166" s="8">
        <f>+VLOOKUP($A$11:$A$254,[1]Hoja2!$A$3:$F$751,6,FALSE)</f>
        <v>293.19092907999999</v>
      </c>
      <c r="I166" s="1"/>
      <c r="J166" s="14">
        <f t="shared" si="15"/>
        <v>197.9926817966028</v>
      </c>
      <c r="K166" s="14">
        <f t="shared" si="16"/>
        <v>100</v>
      </c>
      <c r="L166" s="19"/>
      <c r="M166" s="19"/>
      <c r="N166" s="19"/>
    </row>
    <row r="167" spans="1:14" s="5" customFormat="1" x14ac:dyDescent="0.2">
      <c r="A167" s="5" t="s">
        <v>175</v>
      </c>
      <c r="D167" s="1" t="s">
        <v>368</v>
      </c>
      <c r="F167" s="8">
        <v>184.59238999999999</v>
      </c>
      <c r="G167" s="8">
        <f>+VLOOKUP($A$11:$A$254,[1]Hoja2!$A$3:$F$751,5,FALSE)</f>
        <v>128.05656354999999</v>
      </c>
      <c r="H167" s="8">
        <f>+VLOOKUP($A$11:$A$254,[1]Hoja2!$A$3:$F$751,6,FALSE)</f>
        <v>118.60794964999999</v>
      </c>
      <c r="I167" s="1"/>
      <c r="J167" s="14">
        <f t="shared" si="15"/>
        <v>64.253975827497541</v>
      </c>
      <c r="K167" s="14">
        <f t="shared" si="16"/>
        <v>92.621530956270931</v>
      </c>
      <c r="L167" s="19"/>
      <c r="M167" s="19"/>
      <c r="N167" s="19"/>
    </row>
    <row r="168" spans="1:14" s="5" customFormat="1" x14ac:dyDescent="0.2">
      <c r="A168" s="5" t="s">
        <v>449</v>
      </c>
      <c r="D168" s="1" t="s">
        <v>450</v>
      </c>
      <c r="F168" s="8">
        <v>897.92483200000004</v>
      </c>
      <c r="G168" s="8">
        <f>+VLOOKUP($A$11:$A$254,[1]Hoja2!$A$3:$F$751,5,FALSE)</f>
        <v>711.31640009999978</v>
      </c>
      <c r="H168" s="8">
        <f>+VLOOKUP($A$11:$A$254,[1]Hoja2!$A$3:$F$751,6,FALSE)</f>
        <v>685.8954167200003</v>
      </c>
      <c r="I168" s="1"/>
      <c r="J168" s="14">
        <f t="shared" si="15"/>
        <v>76.386729966278537</v>
      </c>
      <c r="K168" s="14">
        <f t="shared" si="16"/>
        <v>96.426205922367927</v>
      </c>
      <c r="L168" s="19"/>
      <c r="M168" s="19"/>
      <c r="N168" s="19"/>
    </row>
    <row r="169" spans="1:14" s="5" customFormat="1" x14ac:dyDescent="0.2">
      <c r="A169" s="5" t="s">
        <v>176</v>
      </c>
      <c r="D169" s="1" t="s">
        <v>369</v>
      </c>
      <c r="F169" s="8">
        <v>9624.5226490000005</v>
      </c>
      <c r="G169" s="8">
        <f>+VLOOKUP($A$11:$A$254,[1]Hoja2!$A$3:$F$751,5,FALSE)</f>
        <v>8266.0680608999992</v>
      </c>
      <c r="H169" s="8">
        <f>+VLOOKUP($A$11:$A$254,[1]Hoja2!$A$3:$F$751,6,FALSE)</f>
        <v>8250.5950655199977</v>
      </c>
      <c r="I169" s="1"/>
      <c r="J169" s="14">
        <f t="shared" si="15"/>
        <v>85.724719722876273</v>
      </c>
      <c r="K169" s="14">
        <f t="shared" si="16"/>
        <v>99.8128131142158</v>
      </c>
      <c r="L169" s="19"/>
      <c r="M169" s="19"/>
      <c r="N169" s="19"/>
    </row>
    <row r="170" spans="1:14" s="5" customFormat="1" x14ac:dyDescent="0.2">
      <c r="A170" s="5" t="s">
        <v>177</v>
      </c>
      <c r="D170" s="1" t="s">
        <v>370</v>
      </c>
      <c r="F170" s="8">
        <v>193.15320600000001</v>
      </c>
      <c r="G170" s="8">
        <f>+VLOOKUP($A$11:$A$254,[1]Hoja2!$A$3:$F$751,5,FALSE)</f>
        <v>188.54400662</v>
      </c>
      <c r="H170" s="8">
        <f>+VLOOKUP($A$11:$A$254,[1]Hoja2!$A$3:$F$751,6,FALSE)</f>
        <v>187.3121294</v>
      </c>
      <c r="I170" s="1"/>
      <c r="J170" s="14">
        <f t="shared" si="15"/>
        <v>96.975935983169748</v>
      </c>
      <c r="K170" s="14">
        <f t="shared" si="16"/>
        <v>99.346636765557449</v>
      </c>
      <c r="L170" s="19"/>
      <c r="M170" s="19"/>
      <c r="N170" s="19"/>
    </row>
    <row r="171" spans="1:14" s="5" customFormat="1" x14ac:dyDescent="0.2">
      <c r="A171" s="5" t="s">
        <v>451</v>
      </c>
      <c r="D171" s="1" t="s">
        <v>454</v>
      </c>
      <c r="F171" s="8">
        <v>125.709424</v>
      </c>
      <c r="G171" s="8">
        <f>+VLOOKUP($A$11:$A$254,[1]Hoja2!$A$3:$F$751,5,FALSE)</f>
        <v>110.83646404000002</v>
      </c>
      <c r="H171" s="8">
        <f>+VLOOKUP($A$11:$A$254,[1]Hoja2!$A$3:$F$751,6,FALSE)</f>
        <v>54.324226050000007</v>
      </c>
      <c r="I171" s="1"/>
      <c r="J171" s="14">
        <f t="shared" si="15"/>
        <v>43.214123747794766</v>
      </c>
      <c r="K171" s="14">
        <f t="shared" si="16"/>
        <v>49.012954825403682</v>
      </c>
      <c r="L171" s="19"/>
      <c r="M171" s="19"/>
      <c r="N171" s="19"/>
    </row>
    <row r="172" spans="1:14" s="5" customFormat="1" x14ac:dyDescent="0.2">
      <c r="A172" s="5" t="s">
        <v>452</v>
      </c>
      <c r="D172" s="1" t="s">
        <v>455</v>
      </c>
      <c r="F172" s="8">
        <v>9362.5826699999998</v>
      </c>
      <c r="G172" s="8">
        <f>+VLOOKUP($A$11:$A$254,[1]Hoja2!$A$3:$F$751,5,FALSE)</f>
        <v>6192.1885412799993</v>
      </c>
      <c r="H172" s="8">
        <f>+VLOOKUP($A$11:$A$254,[1]Hoja2!$A$3:$F$751,6,FALSE)</f>
        <v>4892.2306912900003</v>
      </c>
      <c r="I172" s="1"/>
      <c r="J172" s="14">
        <f t="shared" si="15"/>
        <v>52.25300393838873</v>
      </c>
      <c r="K172" s="14">
        <f t="shared" si="16"/>
        <v>79.006487910956253</v>
      </c>
      <c r="L172" s="19"/>
      <c r="M172" s="19"/>
      <c r="N172" s="19"/>
    </row>
    <row r="173" spans="1:14" s="5" customFormat="1" x14ac:dyDescent="0.2">
      <c r="A173" s="5" t="s">
        <v>453</v>
      </c>
      <c r="D173" s="1" t="s">
        <v>456</v>
      </c>
      <c r="F173" s="8">
        <v>2562.3858180000002</v>
      </c>
      <c r="G173" s="8">
        <f>+VLOOKUP($A$11:$A$254,[1]Hoja2!$A$3:$F$751,5,FALSE)</f>
        <v>2222.1574451500001</v>
      </c>
      <c r="H173" s="8">
        <f>+VLOOKUP($A$11:$A$254,[1]Hoja2!$A$3:$F$751,6,FALSE)</f>
        <v>2138.7700567399997</v>
      </c>
      <c r="I173" s="1"/>
      <c r="J173" s="14">
        <f t="shared" si="15"/>
        <v>83.467916568838874</v>
      </c>
      <c r="K173" s="14">
        <f t="shared" si="16"/>
        <v>96.247458136146093</v>
      </c>
      <c r="L173" s="19"/>
      <c r="M173" s="19"/>
      <c r="N173" s="19"/>
    </row>
    <row r="174" spans="1:14" s="5" customFormat="1" x14ac:dyDescent="0.2">
      <c r="A174" s="5" t="s">
        <v>178</v>
      </c>
      <c r="D174" s="1" t="s">
        <v>371</v>
      </c>
      <c r="F174" s="8">
        <v>315.017785</v>
      </c>
      <c r="G174" s="8">
        <f>+VLOOKUP($A$11:$A$254,[1]Hoja2!$A$3:$F$751,5,FALSE)</f>
        <v>216.69546292999999</v>
      </c>
      <c r="H174" s="8">
        <f>+VLOOKUP($A$11:$A$254,[1]Hoja2!$A$3:$F$751,6,FALSE)</f>
        <v>216.54190401999998</v>
      </c>
      <c r="I174" s="1"/>
      <c r="J174" s="14">
        <f t="shared" si="15"/>
        <v>68.739580535111685</v>
      </c>
      <c r="K174" s="14">
        <f t="shared" si="16"/>
        <v>99.929136075151874</v>
      </c>
      <c r="L174" s="19"/>
      <c r="M174" s="19"/>
      <c r="N174" s="19"/>
    </row>
    <row r="175" spans="1:14" s="5" customFormat="1" x14ac:dyDescent="0.2">
      <c r="A175" s="5" t="s">
        <v>179</v>
      </c>
      <c r="D175" s="1" t="s">
        <v>372</v>
      </c>
      <c r="F175" s="8">
        <v>253.546346</v>
      </c>
      <c r="G175" s="8">
        <f>+VLOOKUP($A$11:$A$254,[1]Hoja2!$A$3:$F$751,5,FALSE)</f>
        <v>237.47057202000002</v>
      </c>
      <c r="H175" s="8">
        <f>+VLOOKUP($A$11:$A$254,[1]Hoja2!$A$3:$F$751,6,FALSE)</f>
        <v>228.08332712999996</v>
      </c>
      <c r="I175" s="1"/>
      <c r="J175" s="14">
        <f t="shared" si="15"/>
        <v>89.957252679161058</v>
      </c>
      <c r="K175" s="14">
        <f t="shared" si="16"/>
        <v>96.046986028563794</v>
      </c>
      <c r="L175" s="19"/>
      <c r="M175" s="19"/>
      <c r="N175" s="19"/>
    </row>
    <row r="176" spans="1:14" s="5" customFormat="1" x14ac:dyDescent="0.2">
      <c r="A176" s="5" t="s">
        <v>180</v>
      </c>
      <c r="C176" s="33" t="s">
        <v>31</v>
      </c>
      <c r="D176" s="33"/>
      <c r="E176" s="34"/>
      <c r="F176" s="35">
        <f>+F177+SUM(F180:F196)</f>
        <v>48103.863832999989</v>
      </c>
      <c r="G176" s="35">
        <f>+G177+SUM(G180:G196)</f>
        <v>35545.639627299999</v>
      </c>
      <c r="H176" s="35">
        <f>+H177+SUM(H180:H196)</f>
        <v>30176.299938109994</v>
      </c>
      <c r="I176" s="33"/>
      <c r="J176" s="36">
        <f t="shared" si="15"/>
        <v>62.73155113458597</v>
      </c>
      <c r="K176" s="36">
        <f t="shared" si="16"/>
        <v>84.894519424919253</v>
      </c>
      <c r="L176" s="19"/>
      <c r="M176" s="19"/>
      <c r="N176" s="19"/>
    </row>
    <row r="177" spans="1:14" s="5" customFormat="1" x14ac:dyDescent="0.2">
      <c r="A177" s="5" t="s">
        <v>180</v>
      </c>
      <c r="D177" s="2" t="s">
        <v>32</v>
      </c>
      <c r="F177" s="3">
        <f>SUM(F178:F179)</f>
        <v>5235.1591859999999</v>
      </c>
      <c r="G177" s="3">
        <f>SUM(G178:G179)</f>
        <v>4677.8548657599995</v>
      </c>
      <c r="H177" s="3">
        <f>SUM(H178:H179)</f>
        <v>4274.6288919600001</v>
      </c>
      <c r="I177" s="2"/>
      <c r="J177" s="16">
        <f t="shared" si="15"/>
        <v>81.652319253086418</v>
      </c>
      <c r="K177" s="16">
        <f t="shared" si="16"/>
        <v>91.380109358427291</v>
      </c>
      <c r="L177" s="19"/>
      <c r="M177" s="19"/>
      <c r="N177" s="19"/>
    </row>
    <row r="178" spans="1:14" s="5" customFormat="1" x14ac:dyDescent="0.2">
      <c r="A178" s="5" t="s">
        <v>182</v>
      </c>
      <c r="B178" s="5" t="s">
        <v>181</v>
      </c>
      <c r="E178" s="1" t="s">
        <v>373</v>
      </c>
      <c r="F178" s="8">
        <v>5178.0374899999997</v>
      </c>
      <c r="G178" s="8">
        <f>+VLOOKUP($A$11:$A$254,[1]Hoja2!$A$3:$F$751,5,FALSE)</f>
        <v>4628.9192297099999</v>
      </c>
      <c r="H178" s="8">
        <f>+VLOOKUP($A$11:$A$254,[1]Hoja2!$A$3:$F$751,6,FALSE)</f>
        <v>4240.2428625600005</v>
      </c>
      <c r="I178" s="1"/>
      <c r="J178" s="14">
        <f t="shared" si="15"/>
        <v>81.888995024638206</v>
      </c>
      <c r="K178" s="14">
        <f t="shared" si="16"/>
        <v>91.603302026629891</v>
      </c>
      <c r="L178" s="19"/>
      <c r="M178" s="19"/>
      <c r="N178" s="19"/>
    </row>
    <row r="179" spans="1:14" s="5" customFormat="1" x14ac:dyDescent="0.2">
      <c r="A179" s="5" t="s">
        <v>183</v>
      </c>
      <c r="C179" s="1"/>
      <c r="E179" s="1" t="s">
        <v>374</v>
      </c>
      <c r="F179" s="8">
        <v>57.121696</v>
      </c>
      <c r="G179" s="8">
        <f>+VLOOKUP($A$11:$A$254,[1]Hoja2!$A$3:$F$751,5,FALSE)</f>
        <v>48.935636049999999</v>
      </c>
      <c r="H179" s="8">
        <f>+VLOOKUP($A$11:$A$254,[1]Hoja2!$A$3:$F$751,6,FALSE)</f>
        <v>34.386029399999998</v>
      </c>
      <c r="I179" s="1"/>
      <c r="J179" s="14">
        <f t="shared" si="15"/>
        <v>60.197843915558799</v>
      </c>
      <c r="K179" s="14">
        <f t="shared" si="16"/>
        <v>70.2678705654629</v>
      </c>
      <c r="L179" s="19"/>
      <c r="M179" s="19"/>
      <c r="N179" s="19"/>
    </row>
    <row r="180" spans="1:14" s="5" customFormat="1" x14ac:dyDescent="0.2">
      <c r="A180" s="5" t="s">
        <v>184</v>
      </c>
      <c r="D180" s="1" t="s">
        <v>375</v>
      </c>
      <c r="F180" s="8">
        <v>2568.1081340000001</v>
      </c>
      <c r="G180" s="8">
        <f>+VLOOKUP($A$11:$A$254,[1]Hoja2!$A$3:$F$751,5,FALSE)</f>
        <v>2266.8053371600013</v>
      </c>
      <c r="H180" s="8">
        <f>+VLOOKUP($A$11:$A$254,[1]Hoja2!$A$3:$F$751,6,FALSE)</f>
        <v>1551.3134998400003</v>
      </c>
      <c r="I180" s="1"/>
      <c r="J180" s="14">
        <f t="shared" si="15"/>
        <v>60.406860571860967</v>
      </c>
      <c r="K180" s="14">
        <f t="shared" si="16"/>
        <v>68.436114668036964</v>
      </c>
      <c r="L180" s="19"/>
      <c r="M180" s="19"/>
      <c r="N180" s="19"/>
    </row>
    <row r="181" spans="1:14" s="5" customFormat="1" x14ac:dyDescent="0.2">
      <c r="A181" s="5" t="s">
        <v>185</v>
      </c>
      <c r="D181" s="1" t="s">
        <v>376</v>
      </c>
      <c r="F181" s="8">
        <v>447.20788700000003</v>
      </c>
      <c r="G181" s="8">
        <f>+VLOOKUP($A$11:$A$254,[1]Hoja2!$A$3:$F$751,5,FALSE)</f>
        <v>272.66045444000031</v>
      </c>
      <c r="H181" s="8">
        <f>+VLOOKUP($A$11:$A$254,[1]Hoja2!$A$3:$F$751,6,FALSE)</f>
        <v>235.4000936500002</v>
      </c>
      <c r="I181" s="1"/>
      <c r="J181" s="14">
        <f t="shared" si="15"/>
        <v>52.637733030410573</v>
      </c>
      <c r="K181" s="14">
        <f t="shared" si="16"/>
        <v>86.334519662366603</v>
      </c>
      <c r="L181" s="19"/>
      <c r="M181" s="19"/>
      <c r="N181" s="19"/>
    </row>
    <row r="182" spans="1:14" s="5" customFormat="1" x14ac:dyDescent="0.2">
      <c r="A182" s="5" t="s">
        <v>186</v>
      </c>
      <c r="D182" s="1" t="s">
        <v>377</v>
      </c>
      <c r="F182" s="8">
        <v>993.14000899999996</v>
      </c>
      <c r="G182" s="8">
        <f>+VLOOKUP($A$11:$A$254,[1]Hoja2!$A$3:$F$751,5,FALSE)</f>
        <v>591.98718887999996</v>
      </c>
      <c r="H182" s="8">
        <f>+VLOOKUP($A$11:$A$254,[1]Hoja2!$A$3:$F$751,6,FALSE)</f>
        <v>484.91460632999974</v>
      </c>
      <c r="I182" s="1"/>
      <c r="J182" s="14">
        <f t="shared" si="15"/>
        <v>48.82640936178413</v>
      </c>
      <c r="K182" s="14">
        <f t="shared" si="16"/>
        <v>81.913023700297572</v>
      </c>
      <c r="L182" s="19"/>
      <c r="M182" s="19"/>
      <c r="N182" s="19"/>
    </row>
    <row r="183" spans="1:14" s="5" customFormat="1" x14ac:dyDescent="0.2">
      <c r="A183" s="5" t="s">
        <v>187</v>
      </c>
      <c r="D183" s="1" t="s">
        <v>378</v>
      </c>
      <c r="F183" s="8">
        <v>5736.9090340000002</v>
      </c>
      <c r="G183" s="8">
        <f>+VLOOKUP($A$11:$A$254,[1]Hoja2!$A$3:$F$751,5,FALSE)</f>
        <v>5313.6425196100045</v>
      </c>
      <c r="H183" s="8">
        <f>+VLOOKUP($A$11:$A$254,[1]Hoja2!$A$3:$F$751,6,FALSE)</f>
        <v>5076.5087883299957</v>
      </c>
      <c r="I183" s="1"/>
      <c r="J183" s="14">
        <f t="shared" si="15"/>
        <v>88.488570382480901</v>
      </c>
      <c r="K183" s="14">
        <f t="shared" si="16"/>
        <v>95.53726600152595</v>
      </c>
      <c r="L183" s="19"/>
      <c r="M183" s="19"/>
      <c r="N183" s="19"/>
    </row>
    <row r="184" spans="1:14" s="5" customFormat="1" x14ac:dyDescent="0.2">
      <c r="A184" s="5" t="s">
        <v>188</v>
      </c>
      <c r="D184" s="1" t="s">
        <v>379</v>
      </c>
      <c r="F184" s="8">
        <v>193.42530500000001</v>
      </c>
      <c r="G184" s="8">
        <f>+VLOOKUP($A$11:$A$254,[1]Hoja2!$A$3:$F$751,5,FALSE)</f>
        <v>87.377053579999938</v>
      </c>
      <c r="H184" s="8">
        <f>+VLOOKUP($A$11:$A$254,[1]Hoja2!$A$3:$F$751,6,FALSE)</f>
        <v>83.824220919999973</v>
      </c>
      <c r="I184" s="1"/>
      <c r="J184" s="14">
        <f t="shared" si="15"/>
        <v>43.336739688739264</v>
      </c>
      <c r="K184" s="14">
        <f t="shared" si="16"/>
        <v>95.933906541324276</v>
      </c>
      <c r="L184" s="19"/>
      <c r="M184" s="19"/>
      <c r="N184" s="19"/>
    </row>
    <row r="185" spans="1:14" s="5" customFormat="1" x14ac:dyDescent="0.2">
      <c r="A185" s="5" t="s">
        <v>189</v>
      </c>
      <c r="D185" s="1" t="s">
        <v>380</v>
      </c>
      <c r="F185" s="8">
        <v>6547.9667659999996</v>
      </c>
      <c r="G185" s="8">
        <f>+VLOOKUP($A$11:$A$254,[1]Hoja2!$A$3:$F$751,5,FALSE)</f>
        <v>2814.9770047599991</v>
      </c>
      <c r="H185" s="8">
        <f>+VLOOKUP($A$11:$A$254,[1]Hoja2!$A$3:$F$751,6,FALSE)</f>
        <v>2425.8958068500006</v>
      </c>
      <c r="I185" s="1"/>
      <c r="J185" s="14">
        <f t="shared" si="15"/>
        <v>37.048077571901359</v>
      </c>
      <c r="K185" s="14">
        <f t="shared" si="16"/>
        <v>86.178174910413844</v>
      </c>
      <c r="L185" s="19"/>
      <c r="M185" s="19"/>
      <c r="N185" s="19"/>
    </row>
    <row r="186" spans="1:14" s="5" customFormat="1" x14ac:dyDescent="0.2">
      <c r="A186" s="5" t="s">
        <v>190</v>
      </c>
      <c r="D186" s="1" t="s">
        <v>381</v>
      </c>
      <c r="F186" s="8">
        <v>4516.1019969999998</v>
      </c>
      <c r="G186" s="8">
        <f>+VLOOKUP($A$11:$A$254,[1]Hoja2!$A$3:$F$751,5,FALSE)</f>
        <v>2769.729938429999</v>
      </c>
      <c r="H186" s="8">
        <f>+VLOOKUP($A$11:$A$254,[1]Hoja2!$A$3:$F$751,6,FALSE)</f>
        <v>1545.5364664399999</v>
      </c>
      <c r="I186" s="1"/>
      <c r="J186" s="14">
        <f t="shared" si="15"/>
        <v>34.222798056082084</v>
      </c>
      <c r="K186" s="14">
        <f t="shared" si="16"/>
        <v>55.800980629760453</v>
      </c>
      <c r="L186" s="19"/>
      <c r="M186" s="19"/>
      <c r="N186" s="19"/>
    </row>
    <row r="187" spans="1:14" s="5" customFormat="1" x14ac:dyDescent="0.2">
      <c r="A187" s="5" t="s">
        <v>457</v>
      </c>
      <c r="D187" s="1" t="s">
        <v>458</v>
      </c>
      <c r="F187" s="8">
        <v>3430.9228320000002</v>
      </c>
      <c r="G187" s="8">
        <f>+VLOOKUP($A$11:$A$254,[1]Hoja2!$A$3:$F$751,5,FALSE)</f>
        <v>1773.5930733</v>
      </c>
      <c r="H187" s="8">
        <f>+VLOOKUP($A$11:$A$254,[1]Hoja2!$A$3:$F$751,6,FALSE)</f>
        <v>1359.390664</v>
      </c>
      <c r="I187" s="1"/>
      <c r="J187" s="14">
        <f t="shared" si="15"/>
        <v>39.621720760404436</v>
      </c>
      <c r="K187" s="14">
        <f t="shared" si="16"/>
        <v>76.646141917473614</v>
      </c>
      <c r="L187" s="19"/>
      <c r="M187" s="19"/>
      <c r="N187" s="19"/>
    </row>
    <row r="188" spans="1:14" s="5" customFormat="1" x14ac:dyDescent="0.2">
      <c r="A188" s="5" t="s">
        <v>191</v>
      </c>
      <c r="D188" s="1" t="s">
        <v>382</v>
      </c>
      <c r="F188" s="8">
        <v>679.38762799999995</v>
      </c>
      <c r="G188" s="8">
        <f>+VLOOKUP($A$11:$A$254,[1]Hoja2!$A$3:$F$751,5,FALSE)</f>
        <v>872.48401150999996</v>
      </c>
      <c r="H188" s="8">
        <f>+VLOOKUP($A$11:$A$254,[1]Hoja2!$A$3:$F$751,6,FALSE)</f>
        <v>360.00959606000004</v>
      </c>
      <c r="I188" s="1"/>
      <c r="J188" s="14">
        <f t="shared" si="15"/>
        <v>52.990307921827515</v>
      </c>
      <c r="K188" s="14">
        <f t="shared" si="16"/>
        <v>41.262600954364167</v>
      </c>
      <c r="L188" s="19"/>
      <c r="M188" s="19"/>
      <c r="N188" s="19"/>
    </row>
    <row r="189" spans="1:14" s="5" customFormat="1" x14ac:dyDescent="0.2">
      <c r="A189" s="5" t="s">
        <v>192</v>
      </c>
      <c r="D189" s="1" t="s">
        <v>383</v>
      </c>
      <c r="F189" s="8">
        <v>240.50178199999999</v>
      </c>
      <c r="G189" s="8">
        <f>+VLOOKUP($A$11:$A$254,[1]Hoja2!$A$3:$F$751,5,FALSE)</f>
        <v>257.94293621000003</v>
      </c>
      <c r="H189" s="8">
        <f>+VLOOKUP($A$11:$A$254,[1]Hoja2!$A$3:$F$751,6,FALSE)</f>
        <v>218.90026598000003</v>
      </c>
      <c r="I189" s="1"/>
      <c r="J189" s="14">
        <f t="shared" si="15"/>
        <v>91.018147208572458</v>
      </c>
      <c r="K189" s="14">
        <f t="shared" si="16"/>
        <v>84.863834302400107</v>
      </c>
      <c r="L189" s="19"/>
      <c r="M189" s="19"/>
      <c r="N189" s="19"/>
    </row>
    <row r="190" spans="1:14" s="5" customFormat="1" x14ac:dyDescent="0.2">
      <c r="A190" s="5" t="s">
        <v>193</v>
      </c>
      <c r="D190" s="1" t="s">
        <v>7</v>
      </c>
      <c r="F190" s="8">
        <v>647.22696800000006</v>
      </c>
      <c r="G190" s="8">
        <f>+VLOOKUP($A$11:$A$254,[1]Hoja2!$A$3:$F$751,5,FALSE)</f>
        <v>579.14475518999996</v>
      </c>
      <c r="H190" s="8">
        <f>+VLOOKUP($A$11:$A$254,[1]Hoja2!$A$3:$F$751,6,FALSE)</f>
        <v>477.33821856999987</v>
      </c>
      <c r="I190" s="1"/>
      <c r="J190" s="14">
        <f t="shared" si="15"/>
        <v>73.751286978202643</v>
      </c>
      <c r="K190" s="14">
        <f t="shared" si="16"/>
        <v>82.421227904135918</v>
      </c>
      <c r="L190" s="19"/>
      <c r="M190" s="19"/>
      <c r="N190" s="19"/>
    </row>
    <row r="191" spans="1:14" s="5" customFormat="1" x14ac:dyDescent="0.2">
      <c r="A191" s="5" t="s">
        <v>194</v>
      </c>
      <c r="D191" s="1" t="s">
        <v>384</v>
      </c>
      <c r="F191" s="8">
        <v>9990.8807589999997</v>
      </c>
      <c r="G191" s="8">
        <f>+VLOOKUP($A$11:$A$254,[1]Hoja2!$A$3:$F$751,5,FALSE)</f>
        <v>7731.9892047099975</v>
      </c>
      <c r="H191" s="8">
        <f>+VLOOKUP($A$11:$A$254,[1]Hoja2!$A$3:$F$751,6,FALSE)</f>
        <v>6993.7028337699985</v>
      </c>
      <c r="I191" s="1"/>
      <c r="J191" s="14">
        <f t="shared" si="15"/>
        <v>70.000863812431362</v>
      </c>
      <c r="K191" s="14">
        <f t="shared" si="16"/>
        <v>90.451533862847782</v>
      </c>
      <c r="L191" s="19"/>
      <c r="M191" s="19"/>
      <c r="N191" s="19"/>
    </row>
    <row r="192" spans="1:14" s="5" customFormat="1" x14ac:dyDescent="0.2">
      <c r="A192" s="5" t="s">
        <v>195</v>
      </c>
      <c r="D192" s="1" t="s">
        <v>385</v>
      </c>
      <c r="F192" s="8">
        <v>2974.1011429999999</v>
      </c>
      <c r="G192" s="8">
        <f>+VLOOKUP($A$11:$A$254,[1]Hoja2!$A$3:$F$751,5,FALSE)</f>
        <v>3137.15077157</v>
      </c>
      <c r="H192" s="8">
        <f>+VLOOKUP($A$11:$A$254,[1]Hoja2!$A$3:$F$751,6,FALSE)</f>
        <v>2986.3077200800003</v>
      </c>
      <c r="I192" s="1"/>
      <c r="J192" s="14">
        <f t="shared" si="15"/>
        <v>100.41042911767579</v>
      </c>
      <c r="K192" s="14">
        <f t="shared" si="16"/>
        <v>95.191718139370479</v>
      </c>
      <c r="L192" s="19"/>
      <c r="M192" s="19"/>
      <c r="N192" s="19"/>
    </row>
    <row r="193" spans="1:14" s="5" customFormat="1" x14ac:dyDescent="0.2">
      <c r="A193" s="5" t="s">
        <v>196</v>
      </c>
      <c r="D193" s="1" t="s">
        <v>386</v>
      </c>
      <c r="F193" s="8">
        <v>2462.7489559999999</v>
      </c>
      <c r="G193" s="8">
        <f>+VLOOKUP($A$11:$A$254,[1]Hoja2!$A$3:$F$751,5,FALSE)</f>
        <v>1606.18882676</v>
      </c>
      <c r="H193" s="8">
        <f>+VLOOKUP($A$11:$A$254,[1]Hoja2!$A$3:$F$751,6,FALSE)</f>
        <v>1551.2855928800002</v>
      </c>
      <c r="I193" s="1"/>
      <c r="J193" s="14">
        <f t="shared" si="15"/>
        <v>62.990001035249662</v>
      </c>
      <c r="K193" s="14">
        <f t="shared" si="16"/>
        <v>96.58176965464574</v>
      </c>
      <c r="L193" s="19"/>
      <c r="M193" s="19"/>
      <c r="N193" s="19"/>
    </row>
    <row r="194" spans="1:14" s="5" customFormat="1" x14ac:dyDescent="0.2">
      <c r="A194" s="5" t="s">
        <v>197</v>
      </c>
      <c r="D194" s="1" t="s">
        <v>387</v>
      </c>
      <c r="F194" s="8">
        <v>730.78796899999998</v>
      </c>
      <c r="G194" s="8">
        <f>+VLOOKUP($A$11:$A$254,[1]Hoja2!$A$3:$F$751,5,FALSE)</f>
        <v>223.07877223</v>
      </c>
      <c r="H194" s="8">
        <f>+VLOOKUP($A$11:$A$254,[1]Hoja2!$A$3:$F$751,6,FALSE)</f>
        <v>56.70624866</v>
      </c>
      <c r="I194" s="1"/>
      <c r="J194" s="14">
        <f t="shared" si="15"/>
        <v>7.7596034780917424</v>
      </c>
      <c r="K194" s="14">
        <f t="shared" si="16"/>
        <v>25.419831789971653</v>
      </c>
      <c r="L194" s="19"/>
      <c r="M194" s="19"/>
      <c r="N194" s="19"/>
    </row>
    <row r="195" spans="1:14" s="5" customFormat="1" x14ac:dyDescent="0.2">
      <c r="A195" s="5" t="s">
        <v>198</v>
      </c>
      <c r="D195" s="1" t="s">
        <v>388</v>
      </c>
      <c r="F195" s="8">
        <v>188.57093699999999</v>
      </c>
      <c r="G195" s="8">
        <f>+VLOOKUP($A$11:$A$254,[1]Hoja2!$A$3:$F$751,5,FALSE)</f>
        <v>115.53826365</v>
      </c>
      <c r="H195" s="8">
        <f>+VLOOKUP($A$11:$A$254,[1]Hoja2!$A$3:$F$751,6,FALSE)</f>
        <v>44.60044657000001</v>
      </c>
      <c r="I195" s="1"/>
      <c r="J195" s="14">
        <f t="shared" si="15"/>
        <v>23.651813624917192</v>
      </c>
      <c r="K195" s="14">
        <f t="shared" si="16"/>
        <v>38.602316809181168</v>
      </c>
      <c r="L195" s="19"/>
      <c r="M195" s="19"/>
      <c r="N195" s="19"/>
    </row>
    <row r="196" spans="1:14" s="5" customFormat="1" x14ac:dyDescent="0.2">
      <c r="A196" s="5" t="s">
        <v>199</v>
      </c>
      <c r="D196" s="1" t="s">
        <v>389</v>
      </c>
      <c r="F196" s="8">
        <v>520.71654100000001</v>
      </c>
      <c r="G196" s="8">
        <f>+VLOOKUP($A$11:$A$254,[1]Hoja2!$A$3:$F$751,5,FALSE)</f>
        <v>453.49464955000002</v>
      </c>
      <c r="H196" s="8">
        <f>+VLOOKUP($A$11:$A$254,[1]Hoja2!$A$3:$F$751,6,FALSE)</f>
        <v>450.03597722000001</v>
      </c>
      <c r="I196" s="1"/>
      <c r="J196" s="14">
        <f t="shared" si="15"/>
        <v>86.426287967679514</v>
      </c>
      <c r="K196" s="14">
        <f t="shared" si="16"/>
        <v>99.23732896663013</v>
      </c>
      <c r="L196" s="19"/>
      <c r="M196" s="19"/>
      <c r="N196" s="19"/>
    </row>
    <row r="197" spans="1:14" s="5" customFormat="1" x14ac:dyDescent="0.2">
      <c r="A197" s="5" t="s">
        <v>200</v>
      </c>
      <c r="C197" s="33" t="s">
        <v>33</v>
      </c>
      <c r="D197" s="33"/>
      <c r="E197" s="34"/>
      <c r="F197" s="35">
        <f>+F198+F199</f>
        <v>11767.993836</v>
      </c>
      <c r="G197" s="35">
        <f>+G198+G199</f>
        <v>6994.8827889399927</v>
      </c>
      <c r="H197" s="35">
        <f t="shared" ref="H197" si="19">+H198+H199</f>
        <v>6961.3477966499904</v>
      </c>
      <c r="I197" s="33"/>
      <c r="J197" s="36">
        <f t="shared" si="15"/>
        <v>59.154923886467529</v>
      </c>
      <c r="K197" s="36">
        <f t="shared" si="16"/>
        <v>99.520578209787502</v>
      </c>
      <c r="L197" s="19"/>
      <c r="M197" s="19"/>
      <c r="N197" s="19"/>
    </row>
    <row r="198" spans="1:14" s="5" customFormat="1" x14ac:dyDescent="0.2">
      <c r="A198" s="5" t="s">
        <v>201</v>
      </c>
      <c r="D198" s="1" t="s">
        <v>390</v>
      </c>
      <c r="F198" s="8">
        <v>9787.4665100000002</v>
      </c>
      <c r="G198" s="8">
        <f>+VLOOKUP($A$11:$A$254,[1]Hoja2!$A$3:$F$751,5,FALSE)</f>
        <v>5807.8724403799933</v>
      </c>
      <c r="H198" s="8">
        <f>+VLOOKUP($A$11:$A$254,[1]Hoja2!$A$3:$F$751,6,FALSE)</f>
        <v>5774.8855288799905</v>
      </c>
      <c r="I198" s="1"/>
      <c r="J198" s="14">
        <f t="shared" si="15"/>
        <v>59.002863743949504</v>
      </c>
      <c r="K198" s="14">
        <f t="shared" si="16"/>
        <v>99.432031060622876</v>
      </c>
      <c r="L198" s="19"/>
      <c r="M198" s="19"/>
      <c r="N198" s="19"/>
    </row>
    <row r="199" spans="1:14" s="5" customFormat="1" x14ac:dyDescent="0.2">
      <c r="A199" s="5" t="s">
        <v>202</v>
      </c>
      <c r="D199" s="1" t="s">
        <v>391</v>
      </c>
      <c r="F199" s="8">
        <v>1980.5273259999999</v>
      </c>
      <c r="G199" s="8">
        <f>+VLOOKUP($A$11:$A$254,[1]Hoja2!$A$3:$F$751,5,FALSE)</f>
        <v>1187.0103485599996</v>
      </c>
      <c r="H199" s="8">
        <f>+VLOOKUP($A$11:$A$254,[1]Hoja2!$A$3:$F$751,6,FALSE)</f>
        <v>1186.4622677699999</v>
      </c>
      <c r="I199" s="1"/>
      <c r="J199" s="14">
        <f t="shared" si="15"/>
        <v>59.906382113204934</v>
      </c>
      <c r="K199" s="14">
        <f t="shared" si="16"/>
        <v>99.953826789238647</v>
      </c>
      <c r="L199" s="19"/>
      <c r="M199" s="19"/>
      <c r="N199" s="19"/>
    </row>
    <row r="200" spans="1:14" s="5" customFormat="1" x14ac:dyDescent="0.2">
      <c r="A200" s="5" t="s">
        <v>203</v>
      </c>
      <c r="C200" s="33" t="s">
        <v>34</v>
      </c>
      <c r="D200" s="33"/>
      <c r="E200" s="34"/>
      <c r="F200" s="35">
        <f>+F201+F202</f>
        <v>10551.3</v>
      </c>
      <c r="G200" s="35">
        <f>+G201+G202</f>
        <v>7338.58</v>
      </c>
      <c r="H200" s="35">
        <f t="shared" ref="H200" si="20">+H201+H202</f>
        <v>7317.6903686799997</v>
      </c>
      <c r="I200" s="35"/>
      <c r="J200" s="36">
        <f t="shared" si="15"/>
        <v>69.353448093410293</v>
      </c>
      <c r="K200" s="36">
        <f t="shared" si="16"/>
        <v>99.715345048769649</v>
      </c>
      <c r="L200" s="19"/>
      <c r="M200" s="19"/>
      <c r="N200" s="19"/>
    </row>
    <row r="201" spans="1:14" s="5" customFormat="1" x14ac:dyDescent="0.2">
      <c r="A201" s="5" t="s">
        <v>204</v>
      </c>
      <c r="D201" s="1" t="s">
        <v>392</v>
      </c>
      <c r="F201" s="8">
        <v>10201.299999999999</v>
      </c>
      <c r="G201" s="8">
        <f>+VLOOKUP($A$11:$A$254,[1]Hoja2!$A$3:$F$751,5,FALSE)</f>
        <v>7038.58</v>
      </c>
      <c r="H201" s="8">
        <f>+VLOOKUP($A$11:$A$254,[1]Hoja2!$A$3:$F$751,6,FALSE)</f>
        <v>7038.58</v>
      </c>
      <c r="I201" s="1"/>
      <c r="J201" s="14">
        <f t="shared" ref="J201:J254" si="21">+IF(H201=0,"0.0",(IF(F201=0,"n.a.",(H201/F201)*100)))</f>
        <v>68.996892552909927</v>
      </c>
      <c r="K201" s="14">
        <f t="shared" ref="K201:K254" si="22">+IF(G201=0,"0.0",(IF(H201=0,"n.a.",(H201/G201)*100)))</f>
        <v>100</v>
      </c>
      <c r="L201" s="19"/>
      <c r="M201" s="19"/>
      <c r="N201" s="19"/>
    </row>
    <row r="202" spans="1:14" s="5" customFormat="1" x14ac:dyDescent="0.2">
      <c r="A202" s="5" t="s">
        <v>205</v>
      </c>
      <c r="D202" s="1" t="s">
        <v>393</v>
      </c>
      <c r="F202" s="8">
        <v>350</v>
      </c>
      <c r="G202" s="8">
        <f>+VLOOKUP($A$11:$A$254,[1]Hoja2!$A$3:$F$751,5,FALSE)</f>
        <v>300</v>
      </c>
      <c r="H202" s="8">
        <f>+VLOOKUP($A$11:$A$254,[1]Hoja2!$A$3:$F$751,6,FALSE)</f>
        <v>279.11036868000002</v>
      </c>
      <c r="I202" s="1"/>
      <c r="J202" s="14">
        <f t="shared" si="21"/>
        <v>79.745819622857155</v>
      </c>
      <c r="K202" s="14">
        <f t="shared" si="22"/>
        <v>93.036789560000017</v>
      </c>
      <c r="L202" s="19"/>
      <c r="M202" s="19"/>
      <c r="N202" s="19"/>
    </row>
    <row r="203" spans="1:14" s="5" customFormat="1" x14ac:dyDescent="0.2">
      <c r="A203" s="5" t="s">
        <v>206</v>
      </c>
      <c r="C203" s="33" t="s">
        <v>35</v>
      </c>
      <c r="D203" s="33"/>
      <c r="E203" s="34"/>
      <c r="F203" s="35">
        <f>+F204+SUM(F208:F221)</f>
        <v>102729.491507</v>
      </c>
      <c r="G203" s="35">
        <f>+G204+SUM(G208:G221)</f>
        <v>78396.157841939988</v>
      </c>
      <c r="H203" s="35">
        <f>+H204+SUM(H208:H221)</f>
        <v>77689.661205700017</v>
      </c>
      <c r="I203" s="33"/>
      <c r="J203" s="36">
        <f t="shared" si="21"/>
        <v>75.625470413631163</v>
      </c>
      <c r="K203" s="36">
        <f t="shared" si="22"/>
        <v>99.098812166707987</v>
      </c>
      <c r="L203" s="19"/>
      <c r="M203" s="19"/>
      <c r="N203" s="19"/>
    </row>
    <row r="204" spans="1:14" s="5" customFormat="1" x14ac:dyDescent="0.2">
      <c r="A204" s="5" t="s">
        <v>206</v>
      </c>
      <c r="B204" s="5" t="s">
        <v>207</v>
      </c>
      <c r="D204" s="2" t="s">
        <v>12</v>
      </c>
      <c r="F204" s="3">
        <f>+SUM(F205:F207)</f>
        <v>46804.407931999995</v>
      </c>
      <c r="G204" s="3">
        <f>+SUM(G205:G207)</f>
        <v>35787.151964679986</v>
      </c>
      <c r="H204" s="3">
        <f t="shared" ref="H204" si="23">+SUM(H205:H207)</f>
        <v>35698.101582340001</v>
      </c>
      <c r="I204" s="2"/>
      <c r="J204" s="16">
        <f t="shared" si="21"/>
        <v>76.270811147112809</v>
      </c>
      <c r="K204" s="16">
        <f t="shared" si="22"/>
        <v>99.751166613012757</v>
      </c>
      <c r="L204" s="19"/>
      <c r="M204" s="19"/>
      <c r="N204" s="19"/>
    </row>
    <row r="205" spans="1:14" s="5" customFormat="1" x14ac:dyDescent="0.2">
      <c r="A205" s="5" t="s">
        <v>208</v>
      </c>
      <c r="B205" s="5" t="s">
        <v>207</v>
      </c>
      <c r="E205" s="1" t="s">
        <v>12</v>
      </c>
      <c r="F205" s="8">
        <v>46327.572254999999</v>
      </c>
      <c r="G205" s="8">
        <f>+VLOOKUP($A$11:$A$254,[1]Hoja2!$A$3:$F$751,5,FALSE)</f>
        <v>35517.065382169989</v>
      </c>
      <c r="H205" s="8">
        <f>+VLOOKUP($A$11:$A$254,[1]Hoja2!$A$3:$F$751,6,FALSE)</f>
        <v>35438.423987809998</v>
      </c>
      <c r="I205" s="1"/>
      <c r="J205" s="14">
        <f t="shared" si="21"/>
        <v>76.495318582089595</v>
      </c>
      <c r="K205" s="14">
        <f t="shared" si="22"/>
        <v>99.77858138471241</v>
      </c>
      <c r="L205" s="19"/>
      <c r="M205" s="19"/>
      <c r="N205" s="19"/>
    </row>
    <row r="206" spans="1:14" s="5" customFormat="1" x14ac:dyDescent="0.2">
      <c r="A206" s="5" t="s">
        <v>209</v>
      </c>
      <c r="B206" s="5" t="s">
        <v>207</v>
      </c>
      <c r="E206" s="1" t="s">
        <v>256</v>
      </c>
      <c r="F206" s="8">
        <v>446.238494</v>
      </c>
      <c r="G206" s="8">
        <v>257.58999363000004</v>
      </c>
      <c r="H206" s="8">
        <v>248.298496</v>
      </c>
      <c r="I206" s="1"/>
      <c r="J206" s="14">
        <f t="shared" si="21"/>
        <v>55.642554225723075</v>
      </c>
      <c r="K206" s="14">
        <f t="shared" si="22"/>
        <v>96.392912046363776</v>
      </c>
      <c r="L206" s="19"/>
      <c r="M206" s="19"/>
      <c r="N206" s="19"/>
    </row>
    <row r="207" spans="1:14" s="5" customFormat="1" x14ac:dyDescent="0.2">
      <c r="A207" s="5" t="s">
        <v>210</v>
      </c>
      <c r="B207" s="5" t="s">
        <v>207</v>
      </c>
      <c r="E207" s="1" t="s">
        <v>257</v>
      </c>
      <c r="F207" s="8">
        <v>30.597183000000001</v>
      </c>
      <c r="G207" s="8">
        <v>12.496588880000001</v>
      </c>
      <c r="H207" s="8">
        <v>11.379098530000006</v>
      </c>
      <c r="I207" s="1"/>
      <c r="J207" s="14">
        <f t="shared" si="21"/>
        <v>37.19002017277213</v>
      </c>
      <c r="K207" s="14">
        <f t="shared" si="22"/>
        <v>91.057636922116657</v>
      </c>
      <c r="L207" s="19"/>
      <c r="M207" s="19"/>
      <c r="N207" s="19"/>
    </row>
    <row r="208" spans="1:14" s="5" customFormat="1" x14ac:dyDescent="0.2">
      <c r="A208" s="5" t="s">
        <v>211</v>
      </c>
      <c r="D208" s="1" t="s">
        <v>394</v>
      </c>
      <c r="F208" s="8">
        <v>1641.736615</v>
      </c>
      <c r="G208" s="8">
        <f>+VLOOKUP($A$11:$A$254,[1]Hoja2!$A$3:$F$751,5,FALSE)</f>
        <v>1641.736615</v>
      </c>
      <c r="H208" s="8">
        <f>+VLOOKUP($A$11:$A$254,[1]Hoja2!$A$3:$F$751,6,FALSE)</f>
        <v>1641.736615</v>
      </c>
      <c r="I208" s="1"/>
      <c r="J208" s="14">
        <f t="shared" si="21"/>
        <v>100</v>
      </c>
      <c r="K208" s="14">
        <f t="shared" si="22"/>
        <v>100</v>
      </c>
      <c r="L208" s="19"/>
      <c r="M208" s="19"/>
      <c r="N208" s="19"/>
    </row>
    <row r="209" spans="1:14" s="5" customFormat="1" x14ac:dyDescent="0.2">
      <c r="A209" s="5" t="s">
        <v>212</v>
      </c>
      <c r="D209" s="1" t="s">
        <v>395</v>
      </c>
      <c r="F209" s="8">
        <v>321.70108800000003</v>
      </c>
      <c r="G209" s="8">
        <f>+VLOOKUP($A$11:$A$254,[1]Hoja2!$A$3:$F$751,5,FALSE)</f>
        <v>234.28675929000011</v>
      </c>
      <c r="H209" s="8">
        <f>+VLOOKUP($A$11:$A$254,[1]Hoja2!$A$3:$F$751,6,FALSE)</f>
        <v>228.89658991000007</v>
      </c>
      <c r="I209" s="1"/>
      <c r="J209" s="14">
        <f t="shared" si="21"/>
        <v>71.151947708053768</v>
      </c>
      <c r="K209" s="14">
        <f t="shared" si="22"/>
        <v>97.699328209440935</v>
      </c>
      <c r="L209" s="19"/>
      <c r="M209" s="19"/>
      <c r="N209" s="19"/>
    </row>
    <row r="210" spans="1:14" s="5" customFormat="1" x14ac:dyDescent="0.2">
      <c r="A210" s="5" t="s">
        <v>459</v>
      </c>
      <c r="D210" s="1" t="s">
        <v>309</v>
      </c>
      <c r="F210" s="8">
        <v>2966.5530180000001</v>
      </c>
      <c r="G210" s="8">
        <f>+VLOOKUP($A$11:$A$254,[1]Hoja2!$A$3:$F$751,5,FALSE)</f>
        <v>2350.6454626499999</v>
      </c>
      <c r="H210" s="8">
        <f>+VLOOKUP($A$11:$A$254,[1]Hoja2!$A$3:$F$751,6,FALSE)</f>
        <v>2214.9005306600002</v>
      </c>
      <c r="I210" s="1"/>
      <c r="J210" s="14">
        <f t="shared" si="21"/>
        <v>74.662428657797889</v>
      </c>
      <c r="K210" s="14">
        <f t="shared" si="22"/>
        <v>94.22520604885402</v>
      </c>
      <c r="L210" s="19"/>
      <c r="M210" s="19"/>
      <c r="N210" s="19"/>
    </row>
    <row r="211" spans="1:14" s="5" customFormat="1" x14ac:dyDescent="0.2">
      <c r="A211" s="5" t="s">
        <v>213</v>
      </c>
      <c r="D211" s="1" t="s">
        <v>396</v>
      </c>
      <c r="F211" s="8">
        <v>1202.538266</v>
      </c>
      <c r="G211" s="8">
        <f>+VLOOKUP($A$11:$A$254,[1]Hoja2!$A$3:$F$751,5,FALSE)</f>
        <v>1202.538266</v>
      </c>
      <c r="H211" s="8">
        <f>+VLOOKUP($A$11:$A$254,[1]Hoja2!$A$3:$F$751,6,FALSE)</f>
        <v>1202.538266</v>
      </c>
      <c r="I211" s="1"/>
      <c r="J211" s="14">
        <f t="shared" si="21"/>
        <v>100</v>
      </c>
      <c r="K211" s="14">
        <f t="shared" si="22"/>
        <v>100</v>
      </c>
      <c r="L211" s="19"/>
      <c r="M211" s="19"/>
      <c r="N211" s="19"/>
    </row>
    <row r="212" spans="1:14" s="5" customFormat="1" x14ac:dyDescent="0.2">
      <c r="A212" s="5" t="s">
        <v>214</v>
      </c>
      <c r="D212" s="1" t="s">
        <v>397</v>
      </c>
      <c r="F212" s="8">
        <v>2056.8799990000002</v>
      </c>
      <c r="G212" s="8">
        <f>+VLOOKUP($A$11:$A$254,[1]Hoja2!$A$3:$F$751,5,FALSE)</f>
        <v>2056.8799990000002</v>
      </c>
      <c r="H212" s="8">
        <f>+VLOOKUP($A$11:$A$254,[1]Hoja2!$A$3:$F$751,6,FALSE)</f>
        <v>2056.8799990000002</v>
      </c>
      <c r="I212" s="1"/>
      <c r="J212" s="14">
        <f t="shared" si="21"/>
        <v>100</v>
      </c>
      <c r="K212" s="14">
        <f t="shared" si="22"/>
        <v>100</v>
      </c>
      <c r="L212" s="19"/>
      <c r="M212" s="19"/>
      <c r="N212" s="19"/>
    </row>
    <row r="213" spans="1:14" s="5" customFormat="1" x14ac:dyDescent="0.2">
      <c r="A213" s="5" t="s">
        <v>215</v>
      </c>
      <c r="D213" s="1" t="s">
        <v>398</v>
      </c>
      <c r="F213" s="8">
        <v>226.05532500000001</v>
      </c>
      <c r="G213" s="8">
        <f>+VLOOKUP($A$11:$A$254,[1]Hoja2!$A$3:$F$751,5,FALSE)</f>
        <v>148.23700662000002</v>
      </c>
      <c r="H213" s="8">
        <f>+VLOOKUP($A$11:$A$254,[1]Hoja2!$A$3:$F$751,6,FALSE)</f>
        <v>141.03481099999999</v>
      </c>
      <c r="I213" s="1"/>
      <c r="J213" s="14">
        <f t="shared" si="21"/>
        <v>62.38951062090662</v>
      </c>
      <c r="K213" s="14">
        <f t="shared" si="22"/>
        <v>95.141432099703295</v>
      </c>
      <c r="L213" s="19"/>
      <c r="M213" s="19"/>
      <c r="N213" s="19"/>
    </row>
    <row r="214" spans="1:14" s="5" customFormat="1" x14ac:dyDescent="0.2">
      <c r="A214" s="5" t="s">
        <v>216</v>
      </c>
      <c r="D214" s="1" t="s">
        <v>399</v>
      </c>
      <c r="F214" s="8">
        <v>685.84529599999996</v>
      </c>
      <c r="G214" s="8">
        <f>+VLOOKUP($A$11:$A$254,[1]Hoja2!$A$3:$F$751,5,FALSE)</f>
        <v>410.32312536000006</v>
      </c>
      <c r="H214" s="8">
        <f>+VLOOKUP($A$11:$A$254,[1]Hoja2!$A$3:$F$751,6,FALSE)</f>
        <v>352.99749659000003</v>
      </c>
      <c r="I214" s="1"/>
      <c r="J214" s="14">
        <f t="shared" si="21"/>
        <v>51.468968096560374</v>
      </c>
      <c r="K214" s="14">
        <f t="shared" si="22"/>
        <v>86.029149899922174</v>
      </c>
      <c r="L214" s="19"/>
      <c r="M214" s="19"/>
      <c r="N214" s="19"/>
    </row>
    <row r="215" spans="1:14" s="5" customFormat="1" x14ac:dyDescent="0.2">
      <c r="A215" s="5" t="s">
        <v>217</v>
      </c>
      <c r="D215" s="1" t="s">
        <v>400</v>
      </c>
      <c r="F215" s="8">
        <v>332.945043</v>
      </c>
      <c r="G215" s="8">
        <f>+VLOOKUP($A$11:$A$254,[1]Hoja2!$A$3:$F$751,5,FALSE)</f>
        <v>161.80763712999999</v>
      </c>
      <c r="H215" s="8">
        <f>+VLOOKUP($A$11:$A$254,[1]Hoja2!$A$3:$F$751,6,FALSE)</f>
        <v>127.89299677000001</v>
      </c>
      <c r="I215" s="1"/>
      <c r="J215" s="14">
        <f t="shared" si="21"/>
        <v>38.412644806968942</v>
      </c>
      <c r="K215" s="14">
        <f t="shared" si="22"/>
        <v>79.040148560631792</v>
      </c>
      <c r="L215" s="19"/>
      <c r="M215" s="19"/>
      <c r="N215" s="19"/>
    </row>
    <row r="216" spans="1:14" s="5" customFormat="1" x14ac:dyDescent="0.2">
      <c r="A216" s="5" t="s">
        <v>218</v>
      </c>
      <c r="D216" s="1" t="s">
        <v>401</v>
      </c>
      <c r="F216" s="8">
        <v>251.99025399999999</v>
      </c>
      <c r="G216" s="8">
        <f>+VLOOKUP($A$11:$A$254,[1]Hoja2!$A$3:$F$751,5,FALSE)</f>
        <v>201.81573888999995</v>
      </c>
      <c r="H216" s="8">
        <f>+VLOOKUP($A$11:$A$254,[1]Hoja2!$A$3:$F$751,6,FALSE)</f>
        <v>201.39069467999994</v>
      </c>
      <c r="I216" s="1"/>
      <c r="J216" s="14">
        <f t="shared" si="21"/>
        <v>79.920033208903362</v>
      </c>
      <c r="K216" s="14">
        <f t="shared" si="22"/>
        <v>99.789389959208435</v>
      </c>
      <c r="L216" s="19"/>
      <c r="M216" s="19"/>
      <c r="N216" s="19"/>
    </row>
    <row r="217" spans="1:14" s="5" customFormat="1" x14ac:dyDescent="0.2">
      <c r="A217" s="5" t="s">
        <v>219</v>
      </c>
      <c r="D217" s="1" t="s">
        <v>7</v>
      </c>
      <c r="F217" s="8">
        <v>1429.478799</v>
      </c>
      <c r="G217" s="8">
        <f>+VLOOKUP($A$11:$A$254,[1]Hoja2!$A$3:$F$751,5,FALSE)</f>
        <v>1017.7478198599999</v>
      </c>
      <c r="H217" s="8">
        <f>+VLOOKUP($A$11:$A$254,[1]Hoja2!$A$3:$F$751,6,FALSE)</f>
        <v>791.49446709999984</v>
      </c>
      <c r="I217" s="1"/>
      <c r="J217" s="14">
        <f t="shared" si="21"/>
        <v>55.369444279530015</v>
      </c>
      <c r="K217" s="14">
        <f t="shared" si="22"/>
        <v>77.769212731782304</v>
      </c>
      <c r="L217" s="19"/>
      <c r="M217" s="19"/>
      <c r="N217" s="19"/>
    </row>
    <row r="218" spans="1:14" s="5" customFormat="1" x14ac:dyDescent="0.2">
      <c r="A218" s="5" t="s">
        <v>220</v>
      </c>
      <c r="D218" s="1" t="s">
        <v>402</v>
      </c>
      <c r="F218" s="8">
        <v>315.02347500000002</v>
      </c>
      <c r="G218" s="8">
        <f>+VLOOKUP($A$11:$A$254,[1]Hoja2!$A$3:$F$751,5,FALSE)</f>
        <v>301.62900246999999</v>
      </c>
      <c r="H218" s="8">
        <f>+VLOOKUP($A$11:$A$254,[1]Hoja2!$A$3:$F$751,6,FALSE)</f>
        <v>299.02383638999999</v>
      </c>
      <c r="I218" s="1"/>
      <c r="J218" s="14">
        <f t="shared" si="21"/>
        <v>94.921128144497786</v>
      </c>
      <c r="K218" s="14">
        <f t="shared" si="22"/>
        <v>99.13630119827117</v>
      </c>
      <c r="L218" s="19"/>
      <c r="M218" s="19"/>
      <c r="N218" s="19"/>
    </row>
    <row r="219" spans="1:14" s="5" customFormat="1" x14ac:dyDescent="0.2">
      <c r="A219" s="5" t="s">
        <v>221</v>
      </c>
      <c r="D219" s="1" t="s">
        <v>353</v>
      </c>
      <c r="F219" s="8">
        <v>3925.587176</v>
      </c>
      <c r="G219" s="8">
        <f>+VLOOKUP($A$11:$A$254,[1]Hoja2!$A$3:$F$751,5,FALSE)</f>
        <v>2576.756120900001</v>
      </c>
      <c r="H219" s="8">
        <f>+VLOOKUP($A$11:$A$254,[1]Hoja2!$A$3:$F$751,6,FALSE)</f>
        <v>2526.1202911400014</v>
      </c>
      <c r="I219" s="1"/>
      <c r="J219" s="14">
        <f t="shared" si="21"/>
        <v>64.350125927250616</v>
      </c>
      <c r="K219" s="14">
        <f t="shared" si="22"/>
        <v>98.034900185186586</v>
      </c>
      <c r="L219" s="19"/>
      <c r="M219" s="19"/>
      <c r="N219" s="19"/>
    </row>
    <row r="220" spans="1:14" s="5" customFormat="1" x14ac:dyDescent="0.2">
      <c r="A220" s="5" t="s">
        <v>222</v>
      </c>
      <c r="D220" s="1" t="s">
        <v>403</v>
      </c>
      <c r="F220" s="8">
        <v>39486.540524999997</v>
      </c>
      <c r="G220" s="8">
        <f>+VLOOKUP($A$11:$A$254,[1]Hoja2!$A$3:$F$751,5,FALSE)</f>
        <v>29251.19023525</v>
      </c>
      <c r="H220" s="8">
        <f>+VLOOKUP($A$11:$A$254,[1]Hoja2!$A$3:$F$751,6,FALSE)</f>
        <v>29153.701603590001</v>
      </c>
      <c r="I220" s="1"/>
      <c r="J220" s="14">
        <f t="shared" si="21"/>
        <v>73.831997475524616</v>
      </c>
      <c r="K220" s="14">
        <f t="shared" si="22"/>
        <v>99.666719094587421</v>
      </c>
      <c r="L220" s="19"/>
      <c r="M220" s="19"/>
      <c r="N220" s="19"/>
    </row>
    <row r="221" spans="1:14" s="5" customFormat="1" x14ac:dyDescent="0.2">
      <c r="A221" s="5" t="s">
        <v>223</v>
      </c>
      <c r="D221" s="1" t="s">
        <v>404</v>
      </c>
      <c r="F221" s="8">
        <v>1082.2086959999999</v>
      </c>
      <c r="G221" s="8">
        <f>+VLOOKUP($A$11:$A$254,[1]Hoja2!$A$3:$F$751,5,FALSE)</f>
        <v>1053.41208884</v>
      </c>
      <c r="H221" s="8">
        <f>+VLOOKUP($A$11:$A$254,[1]Hoja2!$A$3:$F$751,6,FALSE)</f>
        <v>1052.9514255300001</v>
      </c>
      <c r="I221" s="1"/>
      <c r="J221" s="14">
        <f t="shared" si="21"/>
        <v>97.296522327150115</v>
      </c>
      <c r="K221" s="14">
        <f t="shared" si="22"/>
        <v>99.956269411099385</v>
      </c>
      <c r="L221" s="19"/>
      <c r="M221" s="19"/>
      <c r="N221" s="19"/>
    </row>
    <row r="222" spans="1:14" s="5" customFormat="1" x14ac:dyDescent="0.2">
      <c r="A222" s="5" t="s">
        <v>224</v>
      </c>
      <c r="C222" s="33" t="s">
        <v>36</v>
      </c>
      <c r="D222" s="33"/>
      <c r="E222" s="34"/>
      <c r="F222" s="35">
        <f>+SUM(F223:F229)</f>
        <v>3927.3217020000002</v>
      </c>
      <c r="G222" s="35">
        <f>+SUM(G223:G229)</f>
        <v>5483.9333253700006</v>
      </c>
      <c r="H222" s="35">
        <f>+SUM(H223:H229)</f>
        <v>4728.9791033099991</v>
      </c>
      <c r="I222" s="33"/>
      <c r="J222" s="36">
        <f t="shared" si="21"/>
        <v>120.41231816842894</v>
      </c>
      <c r="K222" s="36">
        <f t="shared" si="22"/>
        <v>86.233344257352641</v>
      </c>
      <c r="L222" s="19"/>
      <c r="M222" s="19"/>
      <c r="N222" s="19"/>
    </row>
    <row r="223" spans="1:14" s="5" customFormat="1" x14ac:dyDescent="0.2">
      <c r="A223" s="5" t="s">
        <v>225</v>
      </c>
      <c r="D223" s="1" t="s">
        <v>405</v>
      </c>
      <c r="F223" s="8">
        <v>205.68201400000001</v>
      </c>
      <c r="G223" s="8">
        <f>+VLOOKUP($A$11:$A$254,[1]Hoja2!$A$3:$F$751,5,FALSE)</f>
        <v>153.06773557999998</v>
      </c>
      <c r="H223" s="8">
        <f>+VLOOKUP($A$11:$A$254,[1]Hoja2!$A$3:$F$751,6,FALSE)</f>
        <v>144.11491418</v>
      </c>
      <c r="I223" s="1"/>
      <c r="J223" s="14">
        <f t="shared" si="21"/>
        <v>70.066852894585125</v>
      </c>
      <c r="K223" s="14">
        <f t="shared" si="22"/>
        <v>94.151072160258849</v>
      </c>
      <c r="L223" s="19"/>
      <c r="M223" s="19"/>
      <c r="N223" s="19"/>
    </row>
    <row r="224" spans="1:14" s="5" customFormat="1" x14ac:dyDescent="0.2">
      <c r="A224" s="5" t="s">
        <v>226</v>
      </c>
      <c r="D224" s="1" t="s">
        <v>406</v>
      </c>
      <c r="F224" s="8">
        <v>186.55986799999999</v>
      </c>
      <c r="G224" s="8">
        <f>+VLOOKUP($A$11:$A$254,[1]Hoja2!$A$3:$F$751,5,FALSE)</f>
        <v>147.91415153999998</v>
      </c>
      <c r="H224" s="8">
        <f>+VLOOKUP($A$11:$A$254,[1]Hoja2!$A$3:$F$751,6,FALSE)</f>
        <v>146.65645376999998</v>
      </c>
      <c r="I224" s="1"/>
      <c r="J224" s="14">
        <f t="shared" si="21"/>
        <v>78.610933499374042</v>
      </c>
      <c r="K224" s="14">
        <f t="shared" si="22"/>
        <v>99.149710993231182</v>
      </c>
      <c r="L224" s="19"/>
      <c r="M224" s="19"/>
      <c r="N224" s="19"/>
    </row>
    <row r="225" spans="1:14" s="5" customFormat="1" x14ac:dyDescent="0.2">
      <c r="A225" s="5" t="s">
        <v>227</v>
      </c>
      <c r="D225" s="1" t="s">
        <v>407</v>
      </c>
      <c r="F225" s="8">
        <v>867.278997</v>
      </c>
      <c r="G225" s="8">
        <f>+VLOOKUP($A$11:$A$254,[1]Hoja2!$A$3:$F$751,5,FALSE)</f>
        <v>3582.5677040400005</v>
      </c>
      <c r="H225" s="8">
        <f>+VLOOKUP($A$11:$A$254,[1]Hoja2!$A$3:$F$751,6,FALSE)</f>
        <v>3045.8467657699998</v>
      </c>
      <c r="I225" s="1"/>
      <c r="J225" s="14">
        <f t="shared" si="21"/>
        <v>351.195725516918</v>
      </c>
      <c r="K225" s="14">
        <f t="shared" si="22"/>
        <v>85.018540259134539</v>
      </c>
      <c r="L225" s="19"/>
      <c r="M225" s="19"/>
      <c r="N225" s="19"/>
    </row>
    <row r="226" spans="1:14" s="5" customFormat="1" x14ac:dyDescent="0.2">
      <c r="A226" s="5" t="s">
        <v>460</v>
      </c>
      <c r="D226" s="1" t="s">
        <v>461</v>
      </c>
      <c r="F226" s="8">
        <v>89.555620000000005</v>
      </c>
      <c r="G226" s="8">
        <f>+VLOOKUP($A$11:$A$254,[1]Hoja2!$A$3:$F$751,5,FALSE)</f>
        <v>62.537540239999963</v>
      </c>
      <c r="H226" s="8">
        <f>+VLOOKUP($A$11:$A$254,[1]Hoja2!$A$3:$F$751,6,FALSE)</f>
        <v>52.073396169999988</v>
      </c>
      <c r="I226" s="1"/>
      <c r="J226" s="14">
        <f t="shared" si="21"/>
        <v>58.14643030777966</v>
      </c>
      <c r="K226" s="14">
        <f t="shared" si="22"/>
        <v>83.267419809218936</v>
      </c>
      <c r="L226" s="19"/>
      <c r="M226" s="19"/>
      <c r="N226" s="19"/>
    </row>
    <row r="227" spans="1:14" s="5" customFormat="1" x14ac:dyDescent="0.2">
      <c r="A227" s="5" t="s">
        <v>228</v>
      </c>
      <c r="D227" s="1" t="s">
        <v>408</v>
      </c>
      <c r="F227" s="8">
        <v>1000.7</v>
      </c>
      <c r="G227" s="8">
        <f>+VLOOKUP($A$11:$A$254,[1]Hoja2!$A$3:$F$751,5,FALSE)</f>
        <v>196.87253177000002</v>
      </c>
      <c r="H227" s="8">
        <f>+VLOOKUP($A$11:$A$254,[1]Hoja2!$A$3:$F$751,6,FALSE)</f>
        <v>131.27833969000002</v>
      </c>
      <c r="I227" s="1"/>
      <c r="J227" s="14">
        <f t="shared" si="21"/>
        <v>13.11865091336065</v>
      </c>
      <c r="K227" s="14">
        <f t="shared" si="22"/>
        <v>66.68189742354123</v>
      </c>
      <c r="L227" s="19"/>
      <c r="M227" s="19"/>
      <c r="N227" s="19"/>
    </row>
    <row r="228" spans="1:14" s="5" customFormat="1" x14ac:dyDescent="0.2">
      <c r="A228" s="5" t="s">
        <v>229</v>
      </c>
      <c r="D228" s="1" t="s">
        <v>328</v>
      </c>
      <c r="F228" s="8">
        <v>5.8311359999999999</v>
      </c>
      <c r="G228" s="8">
        <f>+VLOOKUP($A$11:$A$254,[1]Hoja2!$A$3:$F$751,5,FALSE)</f>
        <v>287.64347172000004</v>
      </c>
      <c r="H228" s="8">
        <f>+VLOOKUP($A$11:$A$254,[1]Hoja2!$A$3:$F$751,6,FALSE)</f>
        <v>223.87906604000003</v>
      </c>
      <c r="I228" s="1"/>
      <c r="J228" s="14">
        <f t="shared" si="21"/>
        <v>3839.3730833923278</v>
      </c>
      <c r="K228" s="14">
        <f t="shared" si="22"/>
        <v>77.83213875889038</v>
      </c>
      <c r="L228" s="19"/>
      <c r="M228" s="19"/>
      <c r="N228" s="19"/>
    </row>
    <row r="229" spans="1:14" s="5" customFormat="1" x14ac:dyDescent="0.2">
      <c r="A229" s="5" t="s">
        <v>230</v>
      </c>
      <c r="D229" s="1" t="s">
        <v>409</v>
      </c>
      <c r="F229" s="8">
        <v>1571.7140669999999</v>
      </c>
      <c r="G229" s="8">
        <f>+VLOOKUP($A$11:$A$254,[1]Hoja2!$A$3:$F$751,5,FALSE)</f>
        <v>1053.3301904800001</v>
      </c>
      <c r="H229" s="8">
        <f>+VLOOKUP($A$11:$A$254,[1]Hoja2!$A$3:$F$751,6,FALSE)</f>
        <v>985.13016769000012</v>
      </c>
      <c r="I229" s="1"/>
      <c r="J229" s="14">
        <f t="shared" si="21"/>
        <v>62.678714174160291</v>
      </c>
      <c r="K229" s="14">
        <f t="shared" si="22"/>
        <v>93.525294973371899</v>
      </c>
      <c r="L229" s="19"/>
      <c r="M229" s="19"/>
      <c r="N229" s="19"/>
    </row>
    <row r="230" spans="1:14" s="5" customFormat="1" x14ac:dyDescent="0.2">
      <c r="A230" s="5" t="s">
        <v>231</v>
      </c>
      <c r="C230" s="33" t="s">
        <v>37</v>
      </c>
      <c r="D230" s="33"/>
      <c r="E230" s="34"/>
      <c r="F230" s="35">
        <f>+SUM(F231:F232)</f>
        <v>7492.666338</v>
      </c>
      <c r="G230" s="35">
        <f>+SUM(G231:G232)</f>
        <v>301.05355538999999</v>
      </c>
      <c r="H230" s="35">
        <f>+SUM(H231:H232)</f>
        <v>301.05355538999999</v>
      </c>
      <c r="I230" s="33"/>
      <c r="J230" s="36">
        <f t="shared" si="21"/>
        <v>4.0179762691842962</v>
      </c>
      <c r="K230" s="36">
        <f t="shared" si="22"/>
        <v>100</v>
      </c>
      <c r="L230" s="19"/>
      <c r="M230" s="19"/>
      <c r="N230" s="19"/>
    </row>
    <row r="231" spans="1:14" s="5" customFormat="1" x14ac:dyDescent="0.2">
      <c r="A231" s="5" t="s">
        <v>232</v>
      </c>
      <c r="D231" s="1" t="s">
        <v>410</v>
      </c>
      <c r="F231" s="8">
        <v>7192.666338</v>
      </c>
      <c r="G231" s="8">
        <f>+VLOOKUP($A$11:$A$254,[1]Hoja2!$A$3:$F$751,5,FALSE)</f>
        <v>255.84588930999999</v>
      </c>
      <c r="H231" s="8">
        <f>+VLOOKUP($A$11:$A$254,[1]Hoja2!$A$3:$F$751,6,FALSE)</f>
        <v>255.84588930999999</v>
      </c>
      <c r="I231" s="1"/>
      <c r="J231" s="14">
        <f t="shared" si="21"/>
        <v>3.5570382009565145</v>
      </c>
      <c r="K231" s="14">
        <f t="shared" si="22"/>
        <v>100</v>
      </c>
      <c r="L231" s="19"/>
      <c r="M231" s="19"/>
      <c r="N231" s="19"/>
    </row>
    <row r="232" spans="1:14" s="5" customFormat="1" x14ac:dyDescent="0.2">
      <c r="A232" s="5" t="s">
        <v>233</v>
      </c>
      <c r="D232" s="1" t="s">
        <v>411</v>
      </c>
      <c r="F232" s="8">
        <v>300</v>
      </c>
      <c r="G232" s="8">
        <f>+VLOOKUP($A$11:$A$254,[1]Hoja2!$A$3:$F$751,5,FALSE)</f>
        <v>45.207666079999996</v>
      </c>
      <c r="H232" s="8">
        <f>+VLOOKUP($A$11:$A$254,[1]Hoja2!$A$3:$F$751,6,FALSE)</f>
        <v>45.207666079999996</v>
      </c>
      <c r="I232" s="1"/>
      <c r="J232" s="14">
        <f t="shared" si="21"/>
        <v>15.069222026666665</v>
      </c>
      <c r="K232" s="14">
        <f t="shared" si="22"/>
        <v>100</v>
      </c>
      <c r="L232" s="19"/>
      <c r="M232" s="19"/>
      <c r="N232" s="19"/>
    </row>
    <row r="233" spans="1:14" s="5" customFormat="1" x14ac:dyDescent="0.2">
      <c r="A233" s="5" t="s">
        <v>234</v>
      </c>
      <c r="C233" s="33" t="s">
        <v>38</v>
      </c>
      <c r="D233" s="33"/>
      <c r="E233" s="34"/>
      <c r="F233" s="35">
        <f>+F234+F235</f>
        <v>19.214314999999999</v>
      </c>
      <c r="G233" s="35">
        <f>+G234+G235</f>
        <v>14.485856999999999</v>
      </c>
      <c r="H233" s="35">
        <f t="shared" ref="H233" si="24">+H234+H235</f>
        <v>13.46559948</v>
      </c>
      <c r="I233" s="33"/>
      <c r="J233" s="36">
        <f t="shared" si="21"/>
        <v>70.081080069729268</v>
      </c>
      <c r="K233" s="36">
        <f t="shared" si="22"/>
        <v>92.956871519579408</v>
      </c>
      <c r="L233" s="19"/>
      <c r="M233" s="19"/>
      <c r="N233" s="19"/>
    </row>
    <row r="234" spans="1:14" s="5" customFormat="1" x14ac:dyDescent="0.2">
      <c r="A234" s="5" t="s">
        <v>235</v>
      </c>
      <c r="D234" s="1" t="s">
        <v>412</v>
      </c>
      <c r="F234" s="8">
        <v>7.0066100000000002</v>
      </c>
      <c r="G234" s="8">
        <f>+VLOOKUP($A$11:$A$254,[1]Hoja2!$A$3:$F$751,5,FALSE)</f>
        <v>4.9721599999999997</v>
      </c>
      <c r="H234" s="8">
        <f>+VLOOKUP($A$11:$A$254,[1]Hoja2!$A$3:$F$751,6,FALSE)</f>
        <v>4.2438699699999987</v>
      </c>
      <c r="I234" s="1"/>
      <c r="J234" s="14">
        <f t="shared" si="21"/>
        <v>60.569518925700137</v>
      </c>
      <c r="K234" s="14">
        <f t="shared" si="22"/>
        <v>85.352642915754899</v>
      </c>
      <c r="L234" s="19"/>
      <c r="M234" s="19"/>
      <c r="N234" s="19"/>
    </row>
    <row r="235" spans="1:14" s="5" customFormat="1" x14ac:dyDescent="0.2">
      <c r="A235" s="5" t="s">
        <v>236</v>
      </c>
      <c r="D235" s="1" t="s">
        <v>413</v>
      </c>
      <c r="F235" s="8">
        <v>12.207705000000001</v>
      </c>
      <c r="G235" s="8">
        <f>+VLOOKUP($A$11:$A$254,[1]Hoja2!$A$3:$F$751,5,FALSE)</f>
        <v>9.5136970000000005</v>
      </c>
      <c r="H235" s="8">
        <f>+VLOOKUP($A$11:$A$254,[1]Hoja2!$A$3:$F$751,6,FALSE)</f>
        <v>9.2217295100000012</v>
      </c>
      <c r="I235" s="1"/>
      <c r="J235" s="14">
        <f t="shared" si="21"/>
        <v>75.540238808195326</v>
      </c>
      <c r="K235" s="14">
        <f t="shared" si="22"/>
        <v>96.931082732611742</v>
      </c>
      <c r="L235" s="19"/>
      <c r="M235" s="19"/>
      <c r="N235" s="19"/>
    </row>
    <row r="236" spans="1:14" s="5" customFormat="1" x14ac:dyDescent="0.2">
      <c r="A236" s="5" t="s">
        <v>237</v>
      </c>
      <c r="C236" s="33" t="s">
        <v>39</v>
      </c>
      <c r="D236" s="33"/>
      <c r="E236" s="34"/>
      <c r="F236" s="35">
        <f>+SUM(F237:F244)</f>
        <v>31418.852043999999</v>
      </c>
      <c r="G236" s="35">
        <f>+SUM(G237:G244)</f>
        <v>24798.287638379996</v>
      </c>
      <c r="H236" s="35">
        <f>+SUM(H237:H244)</f>
        <v>24691.53221325</v>
      </c>
      <c r="I236" s="33"/>
      <c r="J236" s="36">
        <f t="shared" si="21"/>
        <v>78.588269802700509</v>
      </c>
      <c r="K236" s="36">
        <f t="shared" si="22"/>
        <v>99.569504851759319</v>
      </c>
      <c r="L236" s="19"/>
      <c r="M236" s="19"/>
      <c r="N236" s="19"/>
    </row>
    <row r="237" spans="1:14" s="5" customFormat="1" x14ac:dyDescent="0.2">
      <c r="A237" s="17" t="s">
        <v>462</v>
      </c>
      <c r="D237" s="1" t="s">
        <v>463</v>
      </c>
      <c r="F237" s="8">
        <v>5702.4056430000001</v>
      </c>
      <c r="G237" s="8">
        <f>+VLOOKUP($A$11:$A$254,[1]Hoja2!$A$3:$F$751,5,FALSE)</f>
        <v>4281.9608004799975</v>
      </c>
      <c r="H237" s="8">
        <f>+VLOOKUP($A$11:$A$254,[1]Hoja2!$A$3:$F$751,6,FALSE)</f>
        <v>4175.6618025099979</v>
      </c>
      <c r="I237" s="1"/>
      <c r="J237" s="14">
        <f t="shared" si="21"/>
        <v>73.226319976654764</v>
      </c>
      <c r="K237" s="14">
        <f t="shared" si="22"/>
        <v>97.517515854930664</v>
      </c>
      <c r="L237" s="19"/>
      <c r="M237" s="19"/>
      <c r="N237" s="19"/>
    </row>
    <row r="238" spans="1:14" s="5" customFormat="1" x14ac:dyDescent="0.2">
      <c r="A238" s="5" t="s">
        <v>238</v>
      </c>
      <c r="D238" s="1" t="s">
        <v>414</v>
      </c>
      <c r="F238" s="8">
        <v>4111.0138189999998</v>
      </c>
      <c r="G238" s="8">
        <f>+VLOOKUP($A$11:$A$254,[1]Hoja2!$A$3:$F$751,5,FALSE)</f>
        <v>3039.8781760000002</v>
      </c>
      <c r="H238" s="8">
        <f>+VLOOKUP($A$11:$A$254,[1]Hoja2!$A$3:$F$751,6,FALSE)</f>
        <v>3039.8781760000002</v>
      </c>
      <c r="I238" s="1"/>
      <c r="J238" s="14">
        <f t="shared" si="21"/>
        <v>73.944732609520827</v>
      </c>
      <c r="K238" s="14">
        <f t="shared" si="22"/>
        <v>100</v>
      </c>
      <c r="L238" s="19"/>
      <c r="M238" s="19"/>
      <c r="N238" s="19"/>
    </row>
    <row r="239" spans="1:14" s="5" customFormat="1" x14ac:dyDescent="0.2">
      <c r="A239" s="5" t="s">
        <v>239</v>
      </c>
      <c r="D239" s="1" t="s">
        <v>415</v>
      </c>
      <c r="F239" s="8">
        <v>9114.8618069999993</v>
      </c>
      <c r="G239" s="8">
        <f>+VLOOKUP($A$11:$A$254,[1]Hoja2!$A$3:$F$751,5,FALSE)</f>
        <v>7031.1033948999993</v>
      </c>
      <c r="H239" s="8">
        <f>+VLOOKUP($A$11:$A$254,[1]Hoja2!$A$3:$F$751,6,FALSE)</f>
        <v>7030.9559269400006</v>
      </c>
      <c r="I239" s="1"/>
      <c r="J239" s="14">
        <f t="shared" si="21"/>
        <v>77.137274001679231</v>
      </c>
      <c r="K239" s="14">
        <f t="shared" si="22"/>
        <v>99.997902634171112</v>
      </c>
      <c r="L239" s="19"/>
      <c r="M239" s="19"/>
      <c r="N239" s="19"/>
    </row>
    <row r="240" spans="1:14" s="5" customFormat="1" x14ac:dyDescent="0.2">
      <c r="A240" s="5" t="s">
        <v>240</v>
      </c>
      <c r="D240" s="1" t="s">
        <v>416</v>
      </c>
      <c r="F240" s="8">
        <v>4084.625583</v>
      </c>
      <c r="G240" s="8">
        <f>+VLOOKUP($A$11:$A$254,[1]Hoja2!$A$3:$F$751,5,FALSE)</f>
        <v>3343.0000749999999</v>
      </c>
      <c r="H240" s="8">
        <f>+VLOOKUP($A$11:$A$254,[1]Hoja2!$A$3:$F$751,6,FALSE)</f>
        <v>3342.6911157999994</v>
      </c>
      <c r="I240" s="1"/>
      <c r="J240" s="14">
        <f t="shared" si="21"/>
        <v>81.835924685780412</v>
      </c>
      <c r="K240" s="14">
        <f t="shared" si="22"/>
        <v>99.99075802593272</v>
      </c>
      <c r="L240" s="19"/>
      <c r="M240" s="19"/>
      <c r="N240" s="19"/>
    </row>
    <row r="241" spans="1:14" s="5" customFormat="1" x14ac:dyDescent="0.2">
      <c r="A241" s="5" t="s">
        <v>241</v>
      </c>
      <c r="D241" s="1" t="s">
        <v>417</v>
      </c>
      <c r="F241" s="8">
        <v>792.662688</v>
      </c>
      <c r="G241" s="8">
        <f>+VLOOKUP($A$11:$A$254,[1]Hoja2!$A$3:$F$751,5,FALSE)</f>
        <v>792.662688</v>
      </c>
      <c r="H241" s="8">
        <f>+VLOOKUP($A$11:$A$254,[1]Hoja2!$A$3:$F$751,6,FALSE)</f>
        <v>792.662688</v>
      </c>
      <c r="I241" s="1"/>
      <c r="J241" s="14">
        <f t="shared" si="21"/>
        <v>100</v>
      </c>
      <c r="K241" s="14">
        <f t="shared" si="22"/>
        <v>100</v>
      </c>
      <c r="L241" s="19"/>
      <c r="M241" s="19"/>
      <c r="N241" s="19"/>
    </row>
    <row r="242" spans="1:14" s="5" customFormat="1" x14ac:dyDescent="0.2">
      <c r="A242" s="5" t="s">
        <v>242</v>
      </c>
      <c r="D242" s="1" t="s">
        <v>418</v>
      </c>
      <c r="F242" s="8">
        <v>1161.2999400000001</v>
      </c>
      <c r="G242" s="8">
        <f>+VLOOKUP($A$11:$A$254,[1]Hoja2!$A$3:$F$751,5,FALSE)</f>
        <v>911.29993999999999</v>
      </c>
      <c r="H242" s="8">
        <f>+VLOOKUP($A$11:$A$254,[1]Hoja2!$A$3:$F$751,6,FALSE)</f>
        <v>911.29993999999999</v>
      </c>
      <c r="I242" s="1"/>
      <c r="J242" s="14">
        <f t="shared" si="21"/>
        <v>78.472400506625348</v>
      </c>
      <c r="K242" s="14">
        <f t="shared" si="22"/>
        <v>100</v>
      </c>
      <c r="L242" s="19"/>
      <c r="M242" s="19"/>
      <c r="N242" s="19"/>
    </row>
    <row r="243" spans="1:14" s="5" customFormat="1" x14ac:dyDescent="0.2">
      <c r="A243" s="5" t="s">
        <v>464</v>
      </c>
      <c r="D243" s="1" t="s">
        <v>465</v>
      </c>
      <c r="F243" s="8">
        <v>1649.582564</v>
      </c>
      <c r="G243" s="8">
        <f>+VLOOKUP($A$11:$A$254,[1]Hoja2!$A$3:$F$751,5,FALSE)</f>
        <v>1069.582564</v>
      </c>
      <c r="H243" s="8">
        <f>+VLOOKUP($A$11:$A$254,[1]Hoja2!$A$3:$F$751,6,FALSE)</f>
        <v>1069.582564</v>
      </c>
      <c r="I243" s="1"/>
      <c r="J243" s="14">
        <f t="shared" si="21"/>
        <v>64.839589562975036</v>
      </c>
      <c r="K243" s="14">
        <f t="shared" si="22"/>
        <v>100</v>
      </c>
      <c r="L243" s="19"/>
      <c r="M243" s="19"/>
      <c r="N243" s="19"/>
    </row>
    <row r="244" spans="1:14" s="5" customFormat="1" x14ac:dyDescent="0.2">
      <c r="A244" s="5" t="s">
        <v>243</v>
      </c>
      <c r="D244" s="1" t="s">
        <v>419</v>
      </c>
      <c r="F244" s="8">
        <v>4802.3999999999996</v>
      </c>
      <c r="G244" s="8">
        <f>+VLOOKUP($A$11:$A$254,[1]Hoja2!$A$3:$F$751,5,FALSE)</f>
        <v>4328.8</v>
      </c>
      <c r="H244" s="8">
        <f>+VLOOKUP($A$11:$A$254,[1]Hoja2!$A$3:$F$751,6,FALSE)</f>
        <v>4328.8</v>
      </c>
      <c r="I244" s="1"/>
      <c r="J244" s="14">
        <f t="shared" si="21"/>
        <v>90.13826420123273</v>
      </c>
      <c r="K244" s="14">
        <f t="shared" si="22"/>
        <v>100</v>
      </c>
      <c r="L244" s="19"/>
      <c r="M244" s="19"/>
      <c r="N244" s="19"/>
    </row>
    <row r="245" spans="1:14" s="5" customFormat="1" x14ac:dyDescent="0.2">
      <c r="A245" s="5">
        <v>47</v>
      </c>
      <c r="C245" s="12" t="s">
        <v>424</v>
      </c>
      <c r="D245" s="12"/>
      <c r="E245" s="11"/>
      <c r="F245" s="13">
        <f>+F246+F254</f>
        <v>12224.358472</v>
      </c>
      <c r="G245" s="13">
        <f>+G246+G254</f>
        <v>7396.3078372399987</v>
      </c>
      <c r="H245" s="13">
        <f>+H246+H254</f>
        <v>6908.4378008000012</v>
      </c>
      <c r="I245" s="12"/>
      <c r="J245" s="15">
        <f t="shared" si="21"/>
        <v>56.513704311141055</v>
      </c>
      <c r="K245" s="15">
        <f t="shared" si="22"/>
        <v>93.40387059089673</v>
      </c>
      <c r="L245" s="19"/>
      <c r="M245" s="19"/>
      <c r="N245" s="19"/>
    </row>
    <row r="246" spans="1:14" s="5" customFormat="1" x14ac:dyDescent="0.2">
      <c r="C246" s="2"/>
      <c r="D246" s="2" t="s">
        <v>16</v>
      </c>
      <c r="F246" s="3">
        <f>SUM(F247:F253)</f>
        <v>11900.50345</v>
      </c>
      <c r="G246" s="3">
        <f>SUM(G247:G253)</f>
        <v>7084.5833719399989</v>
      </c>
      <c r="H246" s="3">
        <f>SUM(H247:H253)</f>
        <v>6597.8180137800009</v>
      </c>
      <c r="I246" s="2"/>
      <c r="J246" s="14">
        <f t="shared" si="21"/>
        <v>55.441503306988253</v>
      </c>
      <c r="K246" s="14">
        <f t="shared" si="22"/>
        <v>93.129230999130655</v>
      </c>
      <c r="L246" s="19"/>
      <c r="M246" s="19"/>
      <c r="N246" s="19"/>
    </row>
    <row r="247" spans="1:14" s="5" customFormat="1" x14ac:dyDescent="0.2">
      <c r="A247" s="5" t="s">
        <v>466</v>
      </c>
      <c r="B247" s="5" t="s">
        <v>54</v>
      </c>
      <c r="E247" s="1" t="s">
        <v>256</v>
      </c>
      <c r="F247" s="8">
        <v>210.429179</v>
      </c>
      <c r="G247" s="8">
        <v>81.009259380000032</v>
      </c>
      <c r="H247" s="8">
        <v>80.462992190000008</v>
      </c>
      <c r="I247" s="1"/>
      <c r="J247" s="14">
        <f t="shared" si="21"/>
        <v>38.237564092763016</v>
      </c>
      <c r="K247" s="14">
        <f t="shared" si="22"/>
        <v>99.325673146278774</v>
      </c>
      <c r="L247" s="19"/>
      <c r="M247" s="19"/>
      <c r="N247" s="19"/>
    </row>
    <row r="248" spans="1:14" s="5" customFormat="1" x14ac:dyDescent="0.2">
      <c r="A248" s="5" t="s">
        <v>467</v>
      </c>
      <c r="B248" s="5" t="s">
        <v>54</v>
      </c>
      <c r="E248" s="1" t="s">
        <v>257</v>
      </c>
      <c r="F248" s="8">
        <v>12.517564</v>
      </c>
      <c r="G248" s="8">
        <v>10.64102177</v>
      </c>
      <c r="H248" s="8">
        <v>10.641021770000004</v>
      </c>
      <c r="I248" s="1"/>
      <c r="J248" s="14">
        <f t="shared" si="21"/>
        <v>85.008726697942222</v>
      </c>
      <c r="K248" s="14">
        <f t="shared" si="22"/>
        <v>100.00000000000004</v>
      </c>
      <c r="L248" s="19"/>
      <c r="M248" s="19"/>
      <c r="N248" s="19"/>
    </row>
    <row r="249" spans="1:14" s="5" customFormat="1" x14ac:dyDescent="0.2">
      <c r="A249" s="5" t="s">
        <v>468</v>
      </c>
      <c r="E249" s="1" t="s">
        <v>258</v>
      </c>
      <c r="F249" s="8">
        <v>991.40989200000001</v>
      </c>
      <c r="G249" s="8">
        <f>+VLOOKUP($A$11:$A$254,[1]Hoja2!$A$3:$F$751,5,FALSE)</f>
        <v>913.28680135999991</v>
      </c>
      <c r="H249" s="8">
        <f>+VLOOKUP($A$11:$A$254,[1]Hoja2!$A$3:$F$751,6,FALSE)</f>
        <v>907.26807128999997</v>
      </c>
      <c r="I249" s="1"/>
      <c r="J249" s="14">
        <f t="shared" si="21"/>
        <v>91.512912934501969</v>
      </c>
      <c r="K249" s="14">
        <f t="shared" si="22"/>
        <v>99.340981380543624</v>
      </c>
      <c r="L249" s="19"/>
      <c r="M249" s="19"/>
      <c r="N249" s="19"/>
    </row>
    <row r="250" spans="1:14" s="5" customFormat="1" x14ac:dyDescent="0.2">
      <c r="A250" s="5" t="s">
        <v>470</v>
      </c>
      <c r="E250" s="1" t="s">
        <v>259</v>
      </c>
      <c r="F250" s="8">
        <v>1233.039675</v>
      </c>
      <c r="G250" s="8">
        <f>+VLOOKUP($A$11:$A$254,[1]Hoja2!$A$3:$F$751,5,FALSE)</f>
        <v>703.00969363999991</v>
      </c>
      <c r="H250" s="8">
        <f>+VLOOKUP($A$11:$A$254,[1]Hoja2!$A$3:$F$751,6,FALSE)</f>
        <v>661.21103580999977</v>
      </c>
      <c r="I250" s="1"/>
      <c r="J250" s="14">
        <f t="shared" si="21"/>
        <v>53.624473665861551</v>
      </c>
      <c r="K250" s="14">
        <f t="shared" si="22"/>
        <v>94.054326959052631</v>
      </c>
      <c r="L250" s="19"/>
      <c r="M250" s="19"/>
      <c r="N250" s="19"/>
    </row>
    <row r="251" spans="1:14" s="5" customFormat="1" x14ac:dyDescent="0.2">
      <c r="A251" s="5" t="s">
        <v>471</v>
      </c>
      <c r="E251" s="1" t="s">
        <v>260</v>
      </c>
      <c r="F251" s="8">
        <v>7590.6739680000001</v>
      </c>
      <c r="G251" s="8">
        <f>+VLOOKUP($A$11:$A$254,[1]Hoja2!$A$3:$F$751,5,FALSE)</f>
        <v>3820.0457199199996</v>
      </c>
      <c r="H251" s="8">
        <f>+VLOOKUP($A$11:$A$254,[1]Hoja2!$A$3:$F$751,6,FALSE)</f>
        <v>3404.2166854800007</v>
      </c>
      <c r="I251" s="1"/>
      <c r="J251" s="14">
        <f t="shared" si="21"/>
        <v>44.847357426114662</v>
      </c>
      <c r="K251" s="14">
        <f t="shared" si="22"/>
        <v>89.114553465378236</v>
      </c>
      <c r="L251" s="19"/>
      <c r="M251" s="19"/>
      <c r="N251" s="19"/>
    </row>
    <row r="252" spans="1:14" s="5" customFormat="1" x14ac:dyDescent="0.2">
      <c r="A252" s="5" t="s">
        <v>472</v>
      </c>
      <c r="E252" s="1" t="s">
        <v>261</v>
      </c>
      <c r="F252" s="8">
        <v>1571.8578520000001</v>
      </c>
      <c r="G252" s="8">
        <f>+VLOOKUP($A$11:$A$254,[1]Hoja2!$A$3:$F$751,5,FALSE)</f>
        <v>1392.3624380599997</v>
      </c>
      <c r="H252" s="8">
        <f>+VLOOKUP($A$11:$A$254,[1]Hoja2!$A$3:$F$751,6,FALSE)</f>
        <v>1372.6772909899998</v>
      </c>
      <c r="I252" s="1"/>
      <c r="J252" s="14">
        <f t="shared" si="21"/>
        <v>87.328335017281177</v>
      </c>
      <c r="K252" s="14">
        <f t="shared" si="22"/>
        <v>98.586205248582587</v>
      </c>
      <c r="L252" s="19"/>
      <c r="M252" s="19"/>
      <c r="N252" s="19"/>
    </row>
    <row r="253" spans="1:14" s="5" customFormat="1" x14ac:dyDescent="0.2">
      <c r="A253" s="5" t="s">
        <v>473</v>
      </c>
      <c r="E253" s="1" t="s">
        <v>262</v>
      </c>
      <c r="F253" s="8">
        <v>290.57531999999998</v>
      </c>
      <c r="G253" s="8">
        <f>+VLOOKUP($A$11:$A$254,[1]Hoja2!$A$3:$F$751,5,FALSE)</f>
        <v>164.22843781</v>
      </c>
      <c r="H253" s="8">
        <f>+VLOOKUP($A$11:$A$254,[1]Hoja2!$A$3:$F$751,6,FALSE)</f>
        <v>161.34091624999999</v>
      </c>
      <c r="I253" s="1"/>
      <c r="J253" s="14">
        <f t="shared" si="21"/>
        <v>55.524645468858125</v>
      </c>
      <c r="K253" s="14">
        <f t="shared" si="22"/>
        <v>98.241765190910087</v>
      </c>
      <c r="L253" s="19"/>
      <c r="M253" s="19"/>
      <c r="N253" s="19"/>
    </row>
    <row r="254" spans="1:14" s="5" customFormat="1" ht="13.5" thickBot="1" x14ac:dyDescent="0.25">
      <c r="A254" s="5" t="s">
        <v>469</v>
      </c>
      <c r="C254" s="29"/>
      <c r="D254" s="30" t="s">
        <v>273</v>
      </c>
      <c r="E254" s="29"/>
      <c r="F254" s="31">
        <v>323.85502200000002</v>
      </c>
      <c r="G254" s="31">
        <f>+VLOOKUP($A$11:$A$254,[1]Hoja2!$A$3:$F$751,5,FALSE)</f>
        <v>311.72446529999996</v>
      </c>
      <c r="H254" s="31">
        <f>+VLOOKUP($A$11:$A$254,[1]Hoja2!$A$3:$F$751,6,FALSE)</f>
        <v>310.61978701999999</v>
      </c>
      <c r="I254" s="30"/>
      <c r="J254" s="32">
        <f t="shared" si="21"/>
        <v>95.913222250417959</v>
      </c>
      <c r="K254" s="32">
        <f t="shared" si="22"/>
        <v>99.645623490303578</v>
      </c>
      <c r="L254" s="19"/>
      <c r="M254" s="19"/>
      <c r="N254" s="19"/>
    </row>
    <row r="255" spans="1:14" x14ac:dyDescent="0.2">
      <c r="C255" s="6" t="s">
        <v>485</v>
      </c>
      <c r="E255" s="7"/>
      <c r="F255" s="7"/>
      <c r="G255" s="7"/>
      <c r="H255" s="7"/>
      <c r="I255" s="7"/>
      <c r="J255" s="7"/>
      <c r="K255" s="7"/>
    </row>
    <row r="256" spans="1:14" x14ac:dyDescent="0.2">
      <c r="C256" s="6" t="s">
        <v>486</v>
      </c>
      <c r="E256" s="7"/>
      <c r="F256" s="7"/>
      <c r="G256" s="7"/>
      <c r="H256" s="7"/>
      <c r="I256" s="7"/>
      <c r="J256" s="7"/>
      <c r="K256" s="7"/>
    </row>
    <row r="257" spans="3:3" x14ac:dyDescent="0.2">
      <c r="C257" s="1" t="s">
        <v>10</v>
      </c>
    </row>
  </sheetData>
  <mergeCells count="9">
    <mergeCell ref="C1:F1"/>
    <mergeCell ref="F6:F7"/>
    <mergeCell ref="C2:K2"/>
    <mergeCell ref="J6:K6"/>
    <mergeCell ref="G6:H6"/>
    <mergeCell ref="C3:I3"/>
    <mergeCell ref="C4:I4"/>
    <mergeCell ref="C5:I5"/>
    <mergeCell ref="J3:J5"/>
  </mergeCells>
  <printOptions horizontalCentered="1"/>
  <pageMargins left="0.19685039370078741" right="0.19685039370078741" top="0.39370078740157483" bottom="0.39370078740157483" header="0" footer="0"/>
  <pageSetup scale="60" orientation="portrait" r:id="rId1"/>
  <headerFooter alignWithMargins="0"/>
  <ignoredErrors>
    <ignoredError sqref="G39:H254" formula="1"/>
    <ignoredError sqref="F127:F254" formulaRange="1"/>
    <ignoredError sqref="F8:H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Princi_Prog_3T_2016</vt:lpstr>
      <vt:lpstr>Princi_Prog_3T_2016!Área_de_impresión</vt:lpstr>
      <vt:lpstr>Princi_Prog_3T_2016!Títulos_a_imprimir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Mejia Ramirez</dc:creator>
  <cp:lastModifiedBy>Susana Mejia Ramirez</cp:lastModifiedBy>
  <cp:lastPrinted>2016-10-25T20:09:55Z</cp:lastPrinted>
  <dcterms:created xsi:type="dcterms:W3CDTF">2014-10-24T17:02:04Z</dcterms:created>
  <dcterms:modified xsi:type="dcterms:W3CDTF">2016-10-25T20:09:58Z</dcterms:modified>
</cp:coreProperties>
</file>