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Actual\Mis documentos\Laboral\2015\Dirección\IV Trimestre\Anexos\Archivos Excel enviados\Archivos Excel_4T_2015\"/>
    </mc:Choice>
  </mc:AlternateContent>
  <bookViews>
    <workbookView xWindow="-15" yWindow="-15" windowWidth="13545" windowHeight="12015" activeTab="3"/>
  </bookViews>
  <sheets>
    <sheet name="Anexo 10" sheetId="13" r:id="rId1"/>
    <sheet name="Anexo 11" sheetId="14" r:id="rId2"/>
    <sheet name="Anexo 12" sheetId="5" r:id="rId3"/>
    <sheet name="Anexo 13" sheetId="15" r:id="rId4"/>
    <sheet name="Anexo 14" sheetId="8" r:id="rId5"/>
    <sheet name="Anexo 15" sheetId="9" r:id="rId6"/>
    <sheet name="Anexo 16" sheetId="10" r:id="rId7"/>
    <sheet name="Anexo 17" sheetId="11" r:id="rId8"/>
    <sheet name="Anexo 18" sheetId="7" r:id="rId9"/>
    <sheet name="Anexo 19" sheetId="12"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a" localSheetId="1">#N/A</definedName>
    <definedName name="\a">#N/A</definedName>
    <definedName name="\b" localSheetId="1">#N/A</definedName>
    <definedName name="\b">#N/A</definedName>
    <definedName name="\c" localSheetId="0">#REF!</definedName>
    <definedName name="\c" localSheetId="1">#REF!</definedName>
    <definedName name="\c" localSheetId="3">#REF!</definedName>
    <definedName name="\c" localSheetId="4">#REF!</definedName>
    <definedName name="\c" localSheetId="5">#REF!</definedName>
    <definedName name="\c" localSheetId="6">#REF!</definedName>
    <definedName name="\c" localSheetId="7">#REF!</definedName>
    <definedName name="\c" localSheetId="9">#REF!</definedName>
    <definedName name="\c">#REF!</definedName>
    <definedName name="\p" localSheetId="1">#N/A</definedName>
    <definedName name="\p">#N/A</definedName>
    <definedName name="\s">#N/A</definedName>
    <definedName name="\z" localSheetId="0">#REF!</definedName>
    <definedName name="\z" localSheetId="1">#REF!</definedName>
    <definedName name="\z" localSheetId="3">#REF!</definedName>
    <definedName name="\z" localSheetId="4">#REF!</definedName>
    <definedName name="\z" localSheetId="5">#REF!</definedName>
    <definedName name="\z" localSheetId="6">#REF!</definedName>
    <definedName name="\z" localSheetId="7">#REF!</definedName>
    <definedName name="\z" localSheetId="9">#REF!</definedName>
    <definedName name="\z">#REF!</definedName>
    <definedName name="_________ABR1" localSheetId="1">[1]!ABR&amp;[1]!MAY&amp;[1]!JUN&amp;[1]!JUL&amp;[1]!AGO&amp;[1]!SEP</definedName>
    <definedName name="_________ABR1" localSheetId="4">[1]!ABR&amp;[1]!MAY&amp;[1]!JUN&amp;[1]!JUL&amp;[1]!AGO&amp;[1]!SEP</definedName>
    <definedName name="_________ABR1" localSheetId="5">[1]!ABR&amp;[1]!MAY&amp;[1]!JUN&amp;[1]!JUL&amp;[1]!AGO&amp;[1]!SEP</definedName>
    <definedName name="_________ABR1" localSheetId="6">[1]!ABR&amp;[1]!MAY&amp;[1]!JUN&amp;[1]!JUL&amp;[1]!AGO&amp;[1]!SEP</definedName>
    <definedName name="_________ABR1" localSheetId="7">[2]!ABR&amp;[2]!MAY&amp;[2]!JUN&amp;[2]!JUL&amp;[2]!AGO&amp;[2]!SEP</definedName>
    <definedName name="_________ABR1" localSheetId="9">[1]!ABR&amp;[1]!MAY&amp;[1]!JUN&amp;[1]!JUL&amp;[1]!AGO&amp;[1]!SEP</definedName>
    <definedName name="_________ABR1">[3]!ABR&amp;[3]!MAY&amp;[3]!JUN&amp;[3]!JUL&amp;[3]!AGO&amp;[3]!SEP</definedName>
    <definedName name="_________AGO1" localSheetId="1">[1]!AGO&amp;[1]!SEP&amp;[1]!OCT&amp;[1]!NOV&amp;[1]!DIC</definedName>
    <definedName name="_________AGO1" localSheetId="4">[1]!AGO&amp;[1]!SEP&amp;[1]!OCT&amp;[1]!NOV&amp;[1]!DIC</definedName>
    <definedName name="_________AGO1" localSheetId="5">[1]!AGO&amp;[1]!SEP&amp;[1]!OCT&amp;[1]!NOV&amp;[1]!DIC</definedName>
    <definedName name="_________AGO1" localSheetId="6">[1]!AGO&amp;[1]!SEP&amp;[1]!OCT&amp;[1]!NOV&amp;[1]!DIC</definedName>
    <definedName name="_________AGO1" localSheetId="7">[2]!AGO&amp;[2]!SEP&amp;[2]!OCT&amp;[2]!NOV&amp;[2]!DIC</definedName>
    <definedName name="_________AGO1" localSheetId="9">[1]!AGO&amp;[1]!SEP&amp;[1]!OCT&amp;[1]!NOV&amp;[1]!DIC</definedName>
    <definedName name="_________AGO1">[3]!AGO&amp;[3]!SEP&amp;[3]!OCT&amp;[3]!NOV&amp;[3]!DIC</definedName>
    <definedName name="_________FEB1" localSheetId="1">[1]!FEB&amp;[1]!MAR&amp;[1]!ABR&amp;[1]!MAY&amp;[1]!JUN&amp;[1]!JUL</definedName>
    <definedName name="_________FEB1" localSheetId="4">[1]!FEB&amp;[1]!MAR&amp;[1]!ABR&amp;[1]!MAY&amp;[1]!JUN&amp;[1]!JUL</definedName>
    <definedName name="_________FEB1" localSheetId="5">[1]!FEB&amp;[1]!MAR&amp;[1]!ABR&amp;[1]!MAY&amp;[1]!JUN&amp;[1]!JUL</definedName>
    <definedName name="_________FEB1" localSheetId="6">[1]!FEB&amp;[1]!MAR&amp;[1]!ABR&amp;[1]!MAY&amp;[1]!JUN&amp;[1]!JUL</definedName>
    <definedName name="_________FEB1" localSheetId="7">[2]!FEB&amp;[2]!MAR&amp;[2]!ABR&amp;[2]!MAY&amp;[2]!JUN&amp;[2]!JUL</definedName>
    <definedName name="_________FEB1" localSheetId="9">[1]!FEB&amp;[1]!MAR&amp;[1]!ABR&amp;[1]!MAY&amp;[1]!JUN&amp;[1]!JUL</definedName>
    <definedName name="_________FEB1">[3]!FEB&amp;[3]!MAR&amp;[3]!ABR&amp;[3]!MAY&amp;[3]!JUN&amp;[3]!JUL</definedName>
    <definedName name="_________JUL1" localSheetId="1">[1]!JUL&amp;[1]!AGO&amp;[1]!SEP&amp;[1]!OCT&amp;[1]!NOV</definedName>
    <definedName name="_________JUL1" localSheetId="4">[1]!JUL&amp;[1]!AGO&amp;[1]!SEP&amp;[1]!OCT&amp;[1]!NOV</definedName>
    <definedName name="_________JUL1" localSheetId="5">[1]!JUL&amp;[1]!AGO&amp;[1]!SEP&amp;[1]!OCT&amp;[1]!NOV</definedName>
    <definedName name="_________JUL1" localSheetId="6">[1]!JUL&amp;[1]!AGO&amp;[1]!SEP&amp;[1]!OCT&amp;[1]!NOV</definedName>
    <definedName name="_________JUL1" localSheetId="7">[2]!JUL&amp;[2]!AGO&amp;[2]!SEP&amp;[2]!OCT&amp;[2]!NOV</definedName>
    <definedName name="_________JUL1" localSheetId="9">[1]!JUL&amp;[1]!AGO&amp;[1]!SEP&amp;[1]!OCT&amp;[1]!NOV</definedName>
    <definedName name="_________JUL1">[3]!JUL&amp;[3]!AGO&amp;[3]!SEP&amp;[3]!OCT&amp;[3]!NOV</definedName>
    <definedName name="_________JUN1" localSheetId="1">[1]!JUN&amp;[1]!JUL&amp;[1]!AGO&amp;[1]!SEP&amp;[1]!OCT</definedName>
    <definedName name="_________JUN1" localSheetId="4">[1]!JUN&amp;[1]!JUL&amp;[1]!AGO&amp;[1]!SEP&amp;[1]!OCT</definedName>
    <definedName name="_________JUN1" localSheetId="5">[1]!JUN&amp;[1]!JUL&amp;[1]!AGO&amp;[1]!SEP&amp;[1]!OCT</definedName>
    <definedName name="_________JUN1" localSheetId="6">[1]!JUN&amp;[1]!JUL&amp;[1]!AGO&amp;[1]!SEP&amp;[1]!OCT</definedName>
    <definedName name="_________JUN1" localSheetId="7">[2]!JUN&amp;[2]!JUL&amp;[2]!AGO&amp;[2]!SEP&amp;[2]!OCT</definedName>
    <definedName name="_________JUN1" localSheetId="9">[1]!JUN&amp;[1]!JUL&amp;[1]!AGO&amp;[1]!SEP&amp;[1]!OCT</definedName>
    <definedName name="_________JUN1">[3]!JUN&amp;[3]!JUL&amp;[3]!AGO&amp;[3]!SEP&amp;[3]!OCT</definedName>
    <definedName name="_________MAR1" localSheetId="1">[1]!MAR&amp;[1]!ABR&amp;[1]!MAY&amp;[1]!JUN&amp;[1]!JUL&amp;[1]!AGO</definedName>
    <definedName name="_________MAR1" localSheetId="4">[1]!MAR&amp;[1]!ABR&amp;[1]!MAY&amp;[1]!JUN&amp;[1]!JUL&amp;[1]!AGO</definedName>
    <definedName name="_________MAR1" localSheetId="5">[1]!MAR&amp;[1]!ABR&amp;[1]!MAY&amp;[1]!JUN&amp;[1]!JUL&amp;[1]!AGO</definedName>
    <definedName name="_________MAR1" localSheetId="6">[1]!MAR&amp;[1]!ABR&amp;[1]!MAY&amp;[1]!JUN&amp;[1]!JUL&amp;[1]!AGO</definedName>
    <definedName name="_________MAR1" localSheetId="7">[2]!MAR&amp;[2]!ABR&amp;[2]!MAY&amp;[2]!JUN&amp;[2]!JUL&amp;[2]!AGO</definedName>
    <definedName name="_________MAR1" localSheetId="9">[1]!MAR&amp;[1]!ABR&amp;[1]!MAY&amp;[1]!JUN&amp;[1]!JUL&amp;[1]!AGO</definedName>
    <definedName name="_________MAR1">[3]!MAR&amp;[3]!ABR&amp;[3]!MAY&amp;[3]!JUN&amp;[3]!JUL&amp;[3]!AGO</definedName>
    <definedName name="_________MAY1" localSheetId="1">[1]!MAY&amp;[1]!JUN&amp;[1]!JUL&amp;[1]!AGO&amp;[1]!SEP</definedName>
    <definedName name="_________MAY1" localSheetId="4">[1]!MAY&amp;[1]!JUN&amp;[1]!JUL&amp;[1]!AGO&amp;[1]!SEP</definedName>
    <definedName name="_________MAY1" localSheetId="5">[1]!MAY&amp;[1]!JUN&amp;[1]!JUL&amp;[1]!AGO&amp;[1]!SEP</definedName>
    <definedName name="_________MAY1" localSheetId="6">[1]!MAY&amp;[1]!JUN&amp;[1]!JUL&amp;[1]!AGO&amp;[1]!SEP</definedName>
    <definedName name="_________MAY1" localSheetId="7">[2]!MAY&amp;[2]!JUN&amp;[2]!JUL&amp;[2]!AGO&amp;[2]!SEP</definedName>
    <definedName name="_________MAY1" localSheetId="9">[1]!MAY&amp;[1]!JUN&amp;[1]!JUL&amp;[1]!AGO&amp;[1]!SEP</definedName>
    <definedName name="_________MAY1">[3]!MAY&amp;[3]!JUN&amp;[3]!JUL&amp;[3]!AGO&amp;[3]!SEP</definedName>
    <definedName name="_________NOV1" localSheetId="1">[1]!NOV&amp;[1]!DIC</definedName>
    <definedName name="_________NOV1" localSheetId="4">[1]!NOV&amp;[1]!DIC</definedName>
    <definedName name="_________NOV1" localSheetId="5">[1]!NOV&amp;[1]!DIC</definedName>
    <definedName name="_________NOV1" localSheetId="6">[1]!NOV&amp;[1]!DIC</definedName>
    <definedName name="_________NOV1" localSheetId="7">[2]!NOV&amp;[2]!DIC</definedName>
    <definedName name="_________NOV1" localSheetId="9">[1]!NOV&amp;[1]!DIC</definedName>
    <definedName name="_________NOV1">[3]!NOV&amp;[3]!DIC</definedName>
    <definedName name="_________OCT1" localSheetId="1">[1]!OCT&amp;[1]!NOV&amp;[1]!DIC</definedName>
    <definedName name="_________OCT1" localSheetId="4">[1]!OCT&amp;[1]!NOV&amp;[1]!DIC</definedName>
    <definedName name="_________OCT1" localSheetId="5">[1]!OCT&amp;[1]!NOV&amp;[1]!DIC</definedName>
    <definedName name="_________OCT1" localSheetId="6">[1]!OCT&amp;[1]!NOV&amp;[1]!DIC</definedName>
    <definedName name="_________OCT1" localSheetId="7">[2]!OCT&amp;[2]!NOV&amp;[2]!DIC</definedName>
    <definedName name="_________OCT1" localSheetId="9">[1]!OCT&amp;[1]!NOV&amp;[1]!DIC</definedName>
    <definedName name="_________OCT1">[3]!OCT&amp;[3]!NOV&amp;[3]!DIC</definedName>
    <definedName name="_________SEP1" localSheetId="1">[1]!SEP&amp;[1]!OCT&amp;[1]!NOV&amp;[1]!DIC</definedName>
    <definedName name="_________SEP1" localSheetId="4">[1]!SEP&amp;[1]!OCT&amp;[1]!NOV&amp;[1]!DIC</definedName>
    <definedName name="_________SEP1" localSheetId="5">[1]!SEP&amp;[1]!OCT&amp;[1]!NOV&amp;[1]!DIC</definedName>
    <definedName name="_________SEP1" localSheetId="6">[1]!SEP&amp;[1]!OCT&amp;[1]!NOV&amp;[1]!DIC</definedName>
    <definedName name="_________SEP1" localSheetId="7">[2]!SEP&amp;[2]!OCT&amp;[2]!NOV&amp;[2]!DIC</definedName>
    <definedName name="_________SEP1" localSheetId="9">[1]!SEP&amp;[1]!OCT&amp;[1]!NOV&amp;[1]!DIC</definedName>
    <definedName name="_________SEP1">[3]!SEP&amp;[3]!OCT&amp;[3]!NOV&amp;[3]!DIC</definedName>
    <definedName name="________cad179" localSheetId="0">'[4]Mod Eco Controlados 99'!#REF!</definedName>
    <definedName name="________cad179" localSheetId="1">'[4]Mod Eco Controlados 99'!#REF!</definedName>
    <definedName name="________cad179" localSheetId="3">'[4]Mod Eco Controlados 99'!#REF!</definedName>
    <definedName name="________cad179" localSheetId="4">'[4]Mod Eco Controlados 99'!#REF!</definedName>
    <definedName name="________cad179" localSheetId="5">'[4]Mod Eco Controlados 99'!#REF!</definedName>
    <definedName name="________cad179" localSheetId="6">'[4]Mod Eco Controlados 99'!#REF!</definedName>
    <definedName name="________cad179" localSheetId="7">'[4]Mod Eco Controlados 99'!#REF!</definedName>
    <definedName name="________cad179" localSheetId="9">'[4]Mod Eco Controlados 99'!#REF!</definedName>
    <definedName name="________cad179">'[4]Mod Eco Controlados 99'!#REF!</definedName>
    <definedName name="________def1">'[5]Premisas IMSS'!$M$12</definedName>
    <definedName name="________def2">'[5]Premisas IMSS'!$M$13</definedName>
    <definedName name="________def3">'[5]Premisas IMSS'!$M$14</definedName>
    <definedName name="________def4">'[5]Premisas IMSS'!$M$15</definedName>
    <definedName name="________def5">'[5]Premisas IMSS'!$M$16</definedName>
    <definedName name="________def6">'[5]Premisas IMSS'!$M$17</definedName>
    <definedName name="________FEB1" localSheetId="1">[1]!FEB&amp;[1]!MAR&amp;[1]!ABR&amp;[1]!MAY&amp;[1]!JUN&amp;[1]!JUL</definedName>
    <definedName name="________FEB1" localSheetId="4">[1]!FEB&amp;[1]!MAR&amp;[1]!ABR&amp;[1]!MAY&amp;[1]!JUN&amp;[1]!JUL</definedName>
    <definedName name="________FEB1" localSheetId="5">[1]!FEB&amp;[1]!MAR&amp;[1]!ABR&amp;[1]!MAY&amp;[1]!JUN&amp;[1]!JUL</definedName>
    <definedName name="________FEB1" localSheetId="6">[1]!FEB&amp;[1]!MAR&amp;[1]!ABR&amp;[1]!MAY&amp;[1]!JUN&amp;[1]!JUL</definedName>
    <definedName name="________FEB1" localSheetId="7">[2]!FEB&amp;[2]!MAR&amp;[2]!ABR&amp;[2]!MAY&amp;[2]!JUN&amp;[2]!JUL</definedName>
    <definedName name="________FEB1" localSheetId="9">[1]!FEB&amp;[1]!MAR&amp;[1]!ABR&amp;[1]!MAY&amp;[1]!JUN&amp;[1]!JUL</definedName>
    <definedName name="________FEB1">[3]!FEB&amp;[3]!MAR&amp;[3]!ABR&amp;[3]!MAY&amp;[3]!JUN&amp;[3]!JUL</definedName>
    <definedName name="________JUL1" localSheetId="1">[1]!JUL&amp;[1]!AGO&amp;[1]!SEP&amp;[1]!OCT&amp;[1]!NOV</definedName>
    <definedName name="________JUL1" localSheetId="4">[1]!JUL&amp;[1]!AGO&amp;[1]!SEP&amp;[1]!OCT&amp;[1]!NOV</definedName>
    <definedName name="________JUL1" localSheetId="5">[1]!JUL&amp;[1]!AGO&amp;[1]!SEP&amp;[1]!OCT&amp;[1]!NOV</definedName>
    <definedName name="________JUL1" localSheetId="6">[1]!JUL&amp;[1]!AGO&amp;[1]!SEP&amp;[1]!OCT&amp;[1]!NOV</definedName>
    <definedName name="________JUL1" localSheetId="7">[2]!JUL&amp;[2]!AGO&amp;[2]!SEP&amp;[2]!OCT&amp;[2]!NOV</definedName>
    <definedName name="________JUL1" localSheetId="9">[1]!JUL&amp;[1]!AGO&amp;[1]!SEP&amp;[1]!OCT&amp;[1]!NOV</definedName>
    <definedName name="________JUL1">[3]!JUL&amp;[3]!AGO&amp;[3]!SEP&amp;[3]!OCT&amp;[3]!NOV</definedName>
    <definedName name="________JUN1" localSheetId="1">[1]!JUN&amp;[1]!JUL&amp;[1]!AGO&amp;[1]!SEP&amp;[1]!OCT</definedName>
    <definedName name="________JUN1" localSheetId="4">[1]!JUN&amp;[1]!JUL&amp;[1]!AGO&amp;[1]!SEP&amp;[1]!OCT</definedName>
    <definedName name="________JUN1" localSheetId="5">[1]!JUN&amp;[1]!JUL&amp;[1]!AGO&amp;[1]!SEP&amp;[1]!OCT</definedName>
    <definedName name="________JUN1" localSheetId="6">[1]!JUN&amp;[1]!JUL&amp;[1]!AGO&amp;[1]!SEP&amp;[1]!OCT</definedName>
    <definedName name="________JUN1" localSheetId="7">[2]!JUN&amp;[2]!JUL&amp;[2]!AGO&amp;[2]!SEP&amp;[2]!OCT</definedName>
    <definedName name="________JUN1" localSheetId="9">[1]!JUN&amp;[1]!JUL&amp;[1]!AGO&amp;[1]!SEP&amp;[1]!OCT</definedName>
    <definedName name="________JUN1">[3]!JUN&amp;[3]!JUL&amp;[3]!AGO&amp;[3]!SEP&amp;[3]!OCT</definedName>
    <definedName name="________OCT1" localSheetId="1">[1]!OCT&amp;[1]!NOV&amp;[1]!DIC</definedName>
    <definedName name="________OCT1" localSheetId="4">[1]!OCT&amp;[1]!NOV&amp;[1]!DIC</definedName>
    <definedName name="________OCT1" localSheetId="5">[1]!OCT&amp;[1]!NOV&amp;[1]!DIC</definedName>
    <definedName name="________OCT1" localSheetId="6">[1]!OCT&amp;[1]!NOV&amp;[1]!DIC</definedName>
    <definedName name="________OCT1" localSheetId="7">[2]!OCT&amp;[2]!NOV&amp;[2]!DIC</definedName>
    <definedName name="________OCT1" localSheetId="9">[1]!OCT&amp;[1]!NOV&amp;[1]!DIC</definedName>
    <definedName name="________OCT1">[3]!OCT&amp;[3]!NOV&amp;[3]!DIC</definedName>
    <definedName name="________SEP1" localSheetId="1">[1]!SEP&amp;[1]!OCT&amp;[1]!NOV&amp;[1]!DIC</definedName>
    <definedName name="________SEP1" localSheetId="4">[1]!SEP&amp;[1]!OCT&amp;[1]!NOV&amp;[1]!DIC</definedName>
    <definedName name="________SEP1" localSheetId="5">[1]!SEP&amp;[1]!OCT&amp;[1]!NOV&amp;[1]!DIC</definedName>
    <definedName name="________SEP1" localSheetId="6">[1]!SEP&amp;[1]!OCT&amp;[1]!NOV&amp;[1]!DIC</definedName>
    <definedName name="________SEP1" localSheetId="7">[2]!SEP&amp;[2]!OCT&amp;[2]!NOV&amp;[2]!DIC</definedName>
    <definedName name="________SEP1" localSheetId="9">[1]!SEP&amp;[1]!OCT&amp;[1]!NOV&amp;[1]!DIC</definedName>
    <definedName name="________SEP1">[3]!SEP&amp;[3]!OCT&amp;[3]!NOV&amp;[3]!DIC</definedName>
    <definedName name="________smg97">'[5]Premisa macro'!$E$4</definedName>
    <definedName name="_______ABR1" localSheetId="1">[1]!ABR&amp;[1]!MAY&amp;[1]!JUN&amp;[1]!JUL&amp;[1]!AGO&amp;[1]!SEP</definedName>
    <definedName name="_______ABR1" localSheetId="4">[1]!ABR&amp;[1]!MAY&amp;[1]!JUN&amp;[1]!JUL&amp;[1]!AGO&amp;[1]!SEP</definedName>
    <definedName name="_______ABR1" localSheetId="5">[1]!ABR&amp;[1]!MAY&amp;[1]!JUN&amp;[1]!JUL&amp;[1]!AGO&amp;[1]!SEP</definedName>
    <definedName name="_______ABR1" localSheetId="6">[1]!ABR&amp;[1]!MAY&amp;[1]!JUN&amp;[1]!JUL&amp;[1]!AGO&amp;[1]!SEP</definedName>
    <definedName name="_______ABR1" localSheetId="7">[2]!ABR&amp;[2]!MAY&amp;[2]!JUN&amp;[2]!JUL&amp;[2]!AGO&amp;[2]!SEP</definedName>
    <definedName name="_______ABR1" localSheetId="9">[1]!ABR&amp;[1]!MAY&amp;[1]!JUN&amp;[1]!JUL&amp;[1]!AGO&amp;[1]!SEP</definedName>
    <definedName name="_______ABR1">[3]!ABR&amp;[3]!MAY&amp;[3]!JUN&amp;[3]!JUL&amp;[3]!AGO&amp;[3]!SEP</definedName>
    <definedName name="_______ABR2">[6]edofza4!$C$22</definedName>
    <definedName name="_______AGO1" localSheetId="1">[1]!AGO&amp;[1]!SEP&amp;[1]!OCT&amp;[1]!NOV&amp;[1]!DIC</definedName>
    <definedName name="_______AGO1" localSheetId="4">[1]!AGO&amp;[1]!SEP&amp;[1]!OCT&amp;[1]!NOV&amp;[1]!DIC</definedName>
    <definedName name="_______AGO1" localSheetId="5">[1]!AGO&amp;[1]!SEP&amp;[1]!OCT&amp;[1]!NOV&amp;[1]!DIC</definedName>
    <definedName name="_______AGO1" localSheetId="6">[1]!AGO&amp;[1]!SEP&amp;[1]!OCT&amp;[1]!NOV&amp;[1]!DIC</definedName>
    <definedName name="_______AGO1" localSheetId="7">[2]!AGO&amp;[2]!SEP&amp;[2]!OCT&amp;[2]!NOV&amp;[2]!DIC</definedName>
    <definedName name="_______AGO1" localSheetId="9">[1]!AGO&amp;[1]!SEP&amp;[1]!OCT&amp;[1]!NOV&amp;[1]!DIC</definedName>
    <definedName name="_______AGO1">[3]!AGO&amp;[3]!SEP&amp;[3]!OCT&amp;[3]!NOV&amp;[3]!DIC</definedName>
    <definedName name="_______AGO2">[6]edofza8!$C$22</definedName>
    <definedName name="_______CFD02" localSheetId="0">#REF!</definedName>
    <definedName name="_______CFD02" localSheetId="1">#REF!</definedName>
    <definedName name="_______CFD02" localSheetId="3">#REF!</definedName>
    <definedName name="_______CFD02" localSheetId="4">#REF!</definedName>
    <definedName name="_______CFD02" localSheetId="5">#REF!</definedName>
    <definedName name="_______CFD02" localSheetId="6">#REF!</definedName>
    <definedName name="_______CFD02" localSheetId="7">#REF!</definedName>
    <definedName name="_______CFD02" localSheetId="9">#REF!</definedName>
    <definedName name="_______CFD02">#REF!</definedName>
    <definedName name="_______def1">'[7]Premisas IMSS'!$M$12</definedName>
    <definedName name="_______def2">'[7]Premisas IMSS'!$M$13</definedName>
    <definedName name="_______def3">'[7]Premisas IMSS'!$M$14</definedName>
    <definedName name="_______def4">'[7]Premisas IMSS'!$M$15</definedName>
    <definedName name="_______def5">'[7]Premisas IMSS'!$M$16</definedName>
    <definedName name="_______def6">'[7]Premisas IMSS'!$M$17</definedName>
    <definedName name="_______DIC2">[6]edofza12!$C$22</definedName>
    <definedName name="_______ENE2">[6]edofza1!$C$22</definedName>
    <definedName name="_______FEB1" localSheetId="1">[1]!FEB&amp;[1]!MAR&amp;[1]!ABR&amp;[1]!MAY&amp;[1]!JUN&amp;[1]!JUL</definedName>
    <definedName name="_______FEB1" localSheetId="4">[1]!FEB&amp;[1]!MAR&amp;[1]!ABR&amp;[1]!MAY&amp;[1]!JUN&amp;[1]!JUL</definedName>
    <definedName name="_______FEB1" localSheetId="5">[1]!FEB&amp;[1]!MAR&amp;[1]!ABR&amp;[1]!MAY&amp;[1]!JUN&amp;[1]!JUL</definedName>
    <definedName name="_______FEB1" localSheetId="6">[1]!FEB&amp;[1]!MAR&amp;[1]!ABR&amp;[1]!MAY&amp;[1]!JUN&amp;[1]!JUL</definedName>
    <definedName name="_______FEB1" localSheetId="7">[2]!FEB&amp;[2]!MAR&amp;[2]!ABR&amp;[2]!MAY&amp;[2]!JUN&amp;[2]!JUL</definedName>
    <definedName name="_______FEB1" localSheetId="9">[1]!FEB&amp;[1]!MAR&amp;[1]!ABR&amp;[1]!MAY&amp;[1]!JUN&amp;[1]!JUL</definedName>
    <definedName name="_______FEB1">[3]!FEB&amp;[3]!MAR&amp;[3]!ABR&amp;[3]!MAY&amp;[3]!JUN&amp;[3]!JUL</definedName>
    <definedName name="_______FEB2">[6]edofza2!$C$22</definedName>
    <definedName name="_______JUL1" localSheetId="1">[1]!JUL&amp;[1]!AGO&amp;[1]!SEP&amp;[1]!OCT&amp;[1]!NOV</definedName>
    <definedName name="_______JUL1" localSheetId="4">[1]!JUL&amp;[1]!AGO&amp;[1]!SEP&amp;[1]!OCT&amp;[1]!NOV</definedName>
    <definedName name="_______JUL1" localSheetId="5">[1]!JUL&amp;[1]!AGO&amp;[1]!SEP&amp;[1]!OCT&amp;[1]!NOV</definedName>
    <definedName name="_______JUL1" localSheetId="6">[1]!JUL&amp;[1]!AGO&amp;[1]!SEP&amp;[1]!OCT&amp;[1]!NOV</definedName>
    <definedName name="_______JUL1" localSheetId="7">[2]!JUL&amp;[2]!AGO&amp;[2]!SEP&amp;[2]!OCT&amp;[2]!NOV</definedName>
    <definedName name="_______JUL1" localSheetId="9">[1]!JUL&amp;[1]!AGO&amp;[1]!SEP&amp;[1]!OCT&amp;[1]!NOV</definedName>
    <definedName name="_______JUL1">[3]!JUL&amp;[3]!AGO&amp;[3]!SEP&amp;[3]!OCT&amp;[3]!NOV</definedName>
    <definedName name="_______JUL2">[6]edofza7!$C$22</definedName>
    <definedName name="_______JUN1" localSheetId="1">[1]!JUN&amp;[1]!JUL&amp;[1]!AGO&amp;[1]!SEP&amp;[1]!OCT</definedName>
    <definedName name="_______JUN1" localSheetId="4">[1]!JUN&amp;[1]!JUL&amp;[1]!AGO&amp;[1]!SEP&amp;[1]!OCT</definedName>
    <definedName name="_______JUN1" localSheetId="5">[1]!JUN&amp;[1]!JUL&amp;[1]!AGO&amp;[1]!SEP&amp;[1]!OCT</definedName>
    <definedName name="_______JUN1" localSheetId="6">[1]!JUN&amp;[1]!JUL&amp;[1]!AGO&amp;[1]!SEP&amp;[1]!OCT</definedName>
    <definedName name="_______JUN1" localSheetId="7">[2]!JUN&amp;[2]!JUL&amp;[2]!AGO&amp;[2]!SEP&amp;[2]!OCT</definedName>
    <definedName name="_______JUN1" localSheetId="9">[1]!JUN&amp;[1]!JUL&amp;[1]!AGO&amp;[1]!SEP&amp;[1]!OCT</definedName>
    <definedName name="_______JUN1">[3]!JUN&amp;[3]!JUL&amp;[3]!AGO&amp;[3]!SEP&amp;[3]!OCT</definedName>
    <definedName name="_______JUN2">[6]edofza6!$C$22</definedName>
    <definedName name="_______MAR1" localSheetId="1">[1]!MAR&amp;[1]!ABR&amp;[1]!MAY&amp;[1]!JUN&amp;[1]!JUL&amp;[1]!AGO</definedName>
    <definedName name="_______MAR1" localSheetId="4">[1]!MAR&amp;[1]!ABR&amp;[1]!MAY&amp;[1]!JUN&amp;[1]!JUL&amp;[1]!AGO</definedName>
    <definedName name="_______MAR1" localSheetId="5">[1]!MAR&amp;[1]!ABR&amp;[1]!MAY&amp;[1]!JUN&amp;[1]!JUL&amp;[1]!AGO</definedName>
    <definedName name="_______MAR1" localSheetId="6">[1]!MAR&amp;[1]!ABR&amp;[1]!MAY&amp;[1]!JUN&amp;[1]!JUL&amp;[1]!AGO</definedName>
    <definedName name="_______MAR1" localSheetId="7">[2]!MAR&amp;[2]!ABR&amp;[2]!MAY&amp;[2]!JUN&amp;[2]!JUL&amp;[2]!AGO</definedName>
    <definedName name="_______MAR1" localSheetId="9">[1]!MAR&amp;[1]!ABR&amp;[1]!MAY&amp;[1]!JUN&amp;[1]!JUL&amp;[1]!AGO</definedName>
    <definedName name="_______MAR1">[3]!MAR&amp;[3]!ABR&amp;[3]!MAY&amp;[3]!JUN&amp;[3]!JUL&amp;[3]!AGO</definedName>
    <definedName name="_______MAR2">[6]edofza3!$C$22</definedName>
    <definedName name="_______MAY1" localSheetId="1">[1]!MAY&amp;[1]!JUN&amp;[1]!JUL&amp;[1]!AGO&amp;[1]!SEP</definedName>
    <definedName name="_______MAY1" localSheetId="4">[1]!MAY&amp;[1]!JUN&amp;[1]!JUL&amp;[1]!AGO&amp;[1]!SEP</definedName>
    <definedName name="_______MAY1" localSheetId="5">[1]!MAY&amp;[1]!JUN&amp;[1]!JUL&amp;[1]!AGO&amp;[1]!SEP</definedName>
    <definedName name="_______MAY1" localSheetId="6">[1]!MAY&amp;[1]!JUN&amp;[1]!JUL&amp;[1]!AGO&amp;[1]!SEP</definedName>
    <definedName name="_______MAY1" localSheetId="7">[2]!MAY&amp;[2]!JUN&amp;[2]!JUL&amp;[2]!AGO&amp;[2]!SEP</definedName>
    <definedName name="_______MAY1" localSheetId="9">[1]!MAY&amp;[1]!JUN&amp;[1]!JUL&amp;[1]!AGO&amp;[1]!SEP</definedName>
    <definedName name="_______MAY1">[3]!MAY&amp;[3]!JUN&amp;[3]!JUL&amp;[3]!AGO&amp;[3]!SEP</definedName>
    <definedName name="_______MAY2">[6]edofza5!$C$22</definedName>
    <definedName name="_______NOV1" localSheetId="1">[1]!NOV&amp;[1]!DIC</definedName>
    <definedName name="_______NOV1" localSheetId="4">[1]!NOV&amp;[1]!DIC</definedName>
    <definedName name="_______NOV1" localSheetId="5">[1]!NOV&amp;[1]!DIC</definedName>
    <definedName name="_______NOV1" localSheetId="6">[1]!NOV&amp;[1]!DIC</definedName>
    <definedName name="_______NOV1" localSheetId="7">[2]!NOV&amp;[2]!DIC</definedName>
    <definedName name="_______NOV1" localSheetId="9">[1]!NOV&amp;[1]!DIC</definedName>
    <definedName name="_______NOV1">[3]!NOV&amp;[3]!DIC</definedName>
    <definedName name="_______NOV2">[6]edofza11!$C$43</definedName>
    <definedName name="_______OCT1" localSheetId="1">[1]!OCT&amp;[1]!NOV&amp;[1]!DIC</definedName>
    <definedName name="_______OCT1" localSheetId="4">[1]!OCT&amp;[1]!NOV&amp;[1]!DIC</definedName>
    <definedName name="_______OCT1" localSheetId="5">[1]!OCT&amp;[1]!NOV&amp;[1]!DIC</definedName>
    <definedName name="_______OCT1" localSheetId="6">[1]!OCT&amp;[1]!NOV&amp;[1]!DIC</definedName>
    <definedName name="_______OCT1" localSheetId="7">[2]!OCT&amp;[2]!NOV&amp;[2]!DIC</definedName>
    <definedName name="_______OCT1" localSheetId="9">[1]!OCT&amp;[1]!NOV&amp;[1]!DIC</definedName>
    <definedName name="_______OCT1">[3]!OCT&amp;[3]!NOV&amp;[3]!DIC</definedName>
    <definedName name="_______OCT2">[6]edofza10!$C$22</definedName>
    <definedName name="_______PIB08" localSheetId="0">#REF!</definedName>
    <definedName name="_______PIB08" localSheetId="1">#REF!</definedName>
    <definedName name="_______PIB08" localSheetId="3">#REF!</definedName>
    <definedName name="_______PIB08" localSheetId="4">#REF!</definedName>
    <definedName name="_______PIB08" localSheetId="5">#REF!</definedName>
    <definedName name="_______PIB08" localSheetId="6">#REF!</definedName>
    <definedName name="_______PIB08" localSheetId="7">#REF!</definedName>
    <definedName name="_______PIB08" localSheetId="9">#REF!</definedName>
    <definedName name="_______PIB08">#REF!</definedName>
    <definedName name="_______SEP1" localSheetId="1">[1]!SEP&amp;[1]!OCT&amp;[1]!NOV&amp;[1]!DIC</definedName>
    <definedName name="_______SEP1" localSheetId="4">[1]!SEP&amp;[1]!OCT&amp;[1]!NOV&amp;[1]!DIC</definedName>
    <definedName name="_______SEP1" localSheetId="5">[1]!SEP&amp;[1]!OCT&amp;[1]!NOV&amp;[1]!DIC</definedName>
    <definedName name="_______SEP1" localSheetId="6">[1]!SEP&amp;[1]!OCT&amp;[1]!NOV&amp;[1]!DIC</definedName>
    <definedName name="_______SEP1" localSheetId="7">[2]!SEP&amp;[2]!OCT&amp;[2]!NOV&amp;[2]!DIC</definedName>
    <definedName name="_______SEP1" localSheetId="9">[1]!SEP&amp;[1]!OCT&amp;[1]!NOV&amp;[1]!DIC</definedName>
    <definedName name="_______SEP1">[3]!SEP&amp;[3]!OCT&amp;[3]!NOV&amp;[3]!DIC</definedName>
    <definedName name="_______SEP2">[6]edofza9!$C$22</definedName>
    <definedName name="_______smg97">'[7]Premisa macro'!$E$4</definedName>
    <definedName name="_______syt03" localSheetId="0">#REF!</definedName>
    <definedName name="_______syt03" localSheetId="1">#REF!</definedName>
    <definedName name="_______syt03" localSheetId="3">#REF!</definedName>
    <definedName name="_______syt03" localSheetId="4">#REF!</definedName>
    <definedName name="_______syt03" localSheetId="5">#REF!</definedName>
    <definedName name="_______syt03" localSheetId="6">#REF!</definedName>
    <definedName name="_______syt03" localSheetId="7">#REF!</definedName>
    <definedName name="_______syt03" localSheetId="9">#REF!</definedName>
    <definedName name="_______syt03">#REF!</definedName>
    <definedName name="_______TDC2001">'[8]Tipos de Cambio'!$C$4</definedName>
    <definedName name="______ABR1" localSheetId="1">[1]!ABR&amp;[1]!MAY&amp;[1]!JUN&amp;[1]!JUL&amp;[1]!AGO&amp;[1]!SEP</definedName>
    <definedName name="______ABR1" localSheetId="4">[1]!ABR&amp;[1]!MAY&amp;[1]!JUN&amp;[1]!JUL&amp;[1]!AGO&amp;[1]!SEP</definedName>
    <definedName name="______ABR1" localSheetId="5">[1]!ABR&amp;[1]!MAY&amp;[1]!JUN&amp;[1]!JUL&amp;[1]!AGO&amp;[1]!SEP</definedName>
    <definedName name="______ABR1" localSheetId="6">[1]!ABR&amp;[1]!MAY&amp;[1]!JUN&amp;[1]!JUL&amp;[1]!AGO&amp;[1]!SEP</definedName>
    <definedName name="______ABR1" localSheetId="7">[2]!ABR&amp;[2]!MAY&amp;[2]!JUN&amp;[2]!JUL&amp;[2]!AGO&amp;[2]!SEP</definedName>
    <definedName name="______ABR1" localSheetId="9">[1]!ABR&amp;[1]!MAY&amp;[1]!JUN&amp;[1]!JUL&amp;[1]!AGO&amp;[1]!SEP</definedName>
    <definedName name="______ABR1">[3]!ABR&amp;[3]!MAY&amp;[3]!JUN&amp;[3]!JUL&amp;[3]!AGO&amp;[3]!SEP</definedName>
    <definedName name="______ABR2">[6]edofza4!$C$22</definedName>
    <definedName name="______AGO1" localSheetId="1">[1]!AGO&amp;[1]!SEP&amp;[1]!OCT&amp;[1]!NOV&amp;[1]!DIC</definedName>
    <definedName name="______AGO1" localSheetId="4">[1]!AGO&amp;[1]!SEP&amp;[1]!OCT&amp;[1]!NOV&amp;[1]!DIC</definedName>
    <definedName name="______AGO1" localSheetId="5">[1]!AGO&amp;[1]!SEP&amp;[1]!OCT&amp;[1]!NOV&amp;[1]!DIC</definedName>
    <definedName name="______AGO1" localSheetId="6">[1]!AGO&amp;[1]!SEP&amp;[1]!OCT&amp;[1]!NOV&amp;[1]!DIC</definedName>
    <definedName name="______AGO1" localSheetId="7">[2]!AGO&amp;[2]!SEP&amp;[2]!OCT&amp;[2]!NOV&amp;[2]!DIC</definedName>
    <definedName name="______AGO1" localSheetId="9">[1]!AGO&amp;[1]!SEP&amp;[1]!OCT&amp;[1]!NOV&amp;[1]!DIC</definedName>
    <definedName name="______AGO1">[3]!AGO&amp;[3]!SEP&amp;[3]!OCT&amp;[3]!NOV&amp;[3]!DIC</definedName>
    <definedName name="______AGO2">[6]edofza8!$C$22</definedName>
    <definedName name="______def1">'[7]Premisas IMSS'!$M$12</definedName>
    <definedName name="______def2">'[7]Premisas IMSS'!$M$13</definedName>
    <definedName name="______def3">'[7]Premisas IMSS'!$M$14</definedName>
    <definedName name="______def4">'[7]Premisas IMSS'!$M$15</definedName>
    <definedName name="______def5">'[7]Premisas IMSS'!$M$16</definedName>
    <definedName name="______def6">'[7]Premisas IMSS'!$M$17</definedName>
    <definedName name="______DIC2">[6]edofza12!$C$22</definedName>
    <definedName name="______ENE2">[6]edofza1!$C$22</definedName>
    <definedName name="______FEB1" localSheetId="1">[1]!FEB&amp;[1]!MAR&amp;[1]!ABR&amp;[1]!MAY&amp;[1]!JUN&amp;[1]!JUL</definedName>
    <definedName name="______FEB1" localSheetId="4">[1]!FEB&amp;[1]!MAR&amp;[1]!ABR&amp;[1]!MAY&amp;[1]!JUN&amp;[1]!JUL</definedName>
    <definedName name="______FEB1" localSheetId="5">[1]!FEB&amp;[1]!MAR&amp;[1]!ABR&amp;[1]!MAY&amp;[1]!JUN&amp;[1]!JUL</definedName>
    <definedName name="______FEB1" localSheetId="6">[1]!FEB&amp;[1]!MAR&amp;[1]!ABR&amp;[1]!MAY&amp;[1]!JUN&amp;[1]!JUL</definedName>
    <definedName name="______FEB1" localSheetId="7">[2]!FEB&amp;[2]!MAR&amp;[2]!ABR&amp;[2]!MAY&amp;[2]!JUN&amp;[2]!JUL</definedName>
    <definedName name="______FEB1" localSheetId="9">[1]!FEB&amp;[1]!MAR&amp;[1]!ABR&amp;[1]!MAY&amp;[1]!JUN&amp;[1]!JUL</definedName>
    <definedName name="______FEB1">[3]!FEB&amp;[3]!MAR&amp;[3]!ABR&amp;[3]!MAY&amp;[3]!JUN&amp;[3]!JUL</definedName>
    <definedName name="______FEB2">[6]edofza2!$C$22</definedName>
    <definedName name="______JUL1" localSheetId="1">[1]!JUL&amp;[1]!AGO&amp;[1]!SEP&amp;[1]!OCT&amp;[1]!NOV</definedName>
    <definedName name="______JUL1" localSheetId="4">[1]!JUL&amp;[1]!AGO&amp;[1]!SEP&amp;[1]!OCT&amp;[1]!NOV</definedName>
    <definedName name="______JUL1" localSheetId="5">[1]!JUL&amp;[1]!AGO&amp;[1]!SEP&amp;[1]!OCT&amp;[1]!NOV</definedName>
    <definedName name="______JUL1" localSheetId="6">[1]!JUL&amp;[1]!AGO&amp;[1]!SEP&amp;[1]!OCT&amp;[1]!NOV</definedName>
    <definedName name="______JUL1" localSheetId="7">[2]!JUL&amp;[2]!AGO&amp;[2]!SEP&amp;[2]!OCT&amp;[2]!NOV</definedName>
    <definedName name="______JUL1" localSheetId="9">[1]!JUL&amp;[1]!AGO&amp;[1]!SEP&amp;[1]!OCT&amp;[1]!NOV</definedName>
    <definedName name="______JUL1">[3]!JUL&amp;[3]!AGO&amp;[3]!SEP&amp;[3]!OCT&amp;[3]!NOV</definedName>
    <definedName name="______JUL2">[6]edofza7!$C$22</definedName>
    <definedName name="______JUN1" localSheetId="1">[1]!JUN&amp;[1]!JUL&amp;[1]!AGO&amp;[1]!SEP&amp;[1]!OCT</definedName>
    <definedName name="______JUN1" localSheetId="4">[1]!JUN&amp;[1]!JUL&amp;[1]!AGO&amp;[1]!SEP&amp;[1]!OCT</definedName>
    <definedName name="______JUN1" localSheetId="5">[1]!JUN&amp;[1]!JUL&amp;[1]!AGO&amp;[1]!SEP&amp;[1]!OCT</definedName>
    <definedName name="______JUN1" localSheetId="6">[1]!JUN&amp;[1]!JUL&amp;[1]!AGO&amp;[1]!SEP&amp;[1]!OCT</definedName>
    <definedName name="______JUN1" localSheetId="7">[2]!JUN&amp;[2]!JUL&amp;[2]!AGO&amp;[2]!SEP&amp;[2]!OCT</definedName>
    <definedName name="______JUN1" localSheetId="9">[1]!JUN&amp;[1]!JUL&amp;[1]!AGO&amp;[1]!SEP&amp;[1]!OCT</definedName>
    <definedName name="______JUN1">[3]!JUN&amp;[3]!JUL&amp;[3]!AGO&amp;[3]!SEP&amp;[3]!OCT</definedName>
    <definedName name="______JUN2">[6]edofza6!$C$22</definedName>
    <definedName name="______MAR1" localSheetId="1">[1]!MAR&amp;[1]!ABR&amp;[1]!MAY&amp;[1]!JUN&amp;[1]!JUL&amp;[1]!AGO</definedName>
    <definedName name="______MAR1" localSheetId="4">[1]!MAR&amp;[1]!ABR&amp;[1]!MAY&amp;[1]!JUN&amp;[1]!JUL&amp;[1]!AGO</definedName>
    <definedName name="______MAR1" localSheetId="5">[1]!MAR&amp;[1]!ABR&amp;[1]!MAY&amp;[1]!JUN&amp;[1]!JUL&amp;[1]!AGO</definedName>
    <definedName name="______MAR1" localSheetId="6">[1]!MAR&amp;[1]!ABR&amp;[1]!MAY&amp;[1]!JUN&amp;[1]!JUL&amp;[1]!AGO</definedName>
    <definedName name="______MAR1" localSheetId="7">[2]!MAR&amp;[2]!ABR&amp;[2]!MAY&amp;[2]!JUN&amp;[2]!JUL&amp;[2]!AGO</definedName>
    <definedName name="______MAR1" localSheetId="9">[1]!MAR&amp;[1]!ABR&amp;[1]!MAY&amp;[1]!JUN&amp;[1]!JUL&amp;[1]!AGO</definedName>
    <definedName name="______MAR1">[3]!MAR&amp;[3]!ABR&amp;[3]!MAY&amp;[3]!JUN&amp;[3]!JUL&amp;[3]!AGO</definedName>
    <definedName name="______MAR2">[6]edofza3!$C$22</definedName>
    <definedName name="______MAY1" localSheetId="1">[1]!MAY&amp;[1]!JUN&amp;[1]!JUL&amp;[1]!AGO&amp;[1]!SEP</definedName>
    <definedName name="______MAY1" localSheetId="4">[1]!MAY&amp;[1]!JUN&amp;[1]!JUL&amp;[1]!AGO&amp;[1]!SEP</definedName>
    <definedName name="______MAY1" localSheetId="5">[1]!MAY&amp;[1]!JUN&amp;[1]!JUL&amp;[1]!AGO&amp;[1]!SEP</definedName>
    <definedName name="______MAY1" localSheetId="6">[1]!MAY&amp;[1]!JUN&amp;[1]!JUL&amp;[1]!AGO&amp;[1]!SEP</definedName>
    <definedName name="______MAY1" localSheetId="7">[2]!MAY&amp;[2]!JUN&amp;[2]!JUL&amp;[2]!AGO&amp;[2]!SEP</definedName>
    <definedName name="______MAY1" localSheetId="9">[1]!MAY&amp;[1]!JUN&amp;[1]!JUL&amp;[1]!AGO&amp;[1]!SEP</definedName>
    <definedName name="______MAY1">[3]!MAY&amp;[3]!JUN&amp;[3]!JUL&amp;[3]!AGO&amp;[3]!SEP</definedName>
    <definedName name="______MAY2">[6]edofza5!$C$22</definedName>
    <definedName name="______NOV1" localSheetId="1">[1]!NOV&amp;[1]!DIC</definedName>
    <definedName name="______NOV1" localSheetId="4">[1]!NOV&amp;[1]!DIC</definedName>
    <definedName name="______NOV1" localSheetId="5">[1]!NOV&amp;[1]!DIC</definedName>
    <definedName name="______NOV1" localSheetId="6">[1]!NOV&amp;[1]!DIC</definedName>
    <definedName name="______NOV1" localSheetId="7">[2]!NOV&amp;[2]!DIC</definedName>
    <definedName name="______NOV1" localSheetId="9">[1]!NOV&amp;[1]!DIC</definedName>
    <definedName name="______NOV1">[3]!NOV&amp;[3]!DIC</definedName>
    <definedName name="______NOV2">[6]edofza11!$C$43</definedName>
    <definedName name="______OCT1" localSheetId="1">[1]!OCT&amp;[1]!NOV&amp;[1]!DIC</definedName>
    <definedName name="______OCT1" localSheetId="4">[1]!OCT&amp;[1]!NOV&amp;[1]!DIC</definedName>
    <definedName name="______OCT1" localSheetId="5">[1]!OCT&amp;[1]!NOV&amp;[1]!DIC</definedName>
    <definedName name="______OCT1" localSheetId="6">[1]!OCT&amp;[1]!NOV&amp;[1]!DIC</definedName>
    <definedName name="______OCT1" localSheetId="7">[2]!OCT&amp;[2]!NOV&amp;[2]!DIC</definedName>
    <definedName name="______OCT1" localSheetId="9">[1]!OCT&amp;[1]!NOV&amp;[1]!DIC</definedName>
    <definedName name="______OCT1">[3]!OCT&amp;[3]!NOV&amp;[3]!DIC</definedName>
    <definedName name="______OCT2">[6]edofza10!$C$22</definedName>
    <definedName name="______SEP1" localSheetId="1">[1]!SEP&amp;[1]!OCT&amp;[1]!NOV&amp;[1]!DIC</definedName>
    <definedName name="______SEP1" localSheetId="4">[1]!SEP&amp;[1]!OCT&amp;[1]!NOV&amp;[1]!DIC</definedName>
    <definedName name="______SEP1" localSheetId="5">[1]!SEP&amp;[1]!OCT&amp;[1]!NOV&amp;[1]!DIC</definedName>
    <definedName name="______SEP1" localSheetId="6">[1]!SEP&amp;[1]!OCT&amp;[1]!NOV&amp;[1]!DIC</definedName>
    <definedName name="______SEP1" localSheetId="7">[2]!SEP&amp;[2]!OCT&amp;[2]!NOV&amp;[2]!DIC</definedName>
    <definedName name="______SEP1" localSheetId="9">[1]!SEP&amp;[1]!OCT&amp;[1]!NOV&amp;[1]!DIC</definedName>
    <definedName name="______SEP1">[3]!SEP&amp;[3]!OCT&amp;[3]!NOV&amp;[3]!DIC</definedName>
    <definedName name="______SEP2">[6]edofza9!$C$22</definedName>
    <definedName name="______smg97">'[7]Premisa macro'!$E$4</definedName>
    <definedName name="______TDC2001">'[8]Tipos de Cambio'!$C$4</definedName>
    <definedName name="_____ABR1" localSheetId="1">[1]!ABR&amp;[1]!MAY&amp;[1]!JUN&amp;[1]!JUL&amp;[1]!AGO&amp;[1]!SEP</definedName>
    <definedName name="_____ABR1" localSheetId="4">[1]!ABR&amp;[1]!MAY&amp;[1]!JUN&amp;[1]!JUL&amp;[1]!AGO&amp;[1]!SEP</definedName>
    <definedName name="_____ABR1" localSheetId="5">[1]!ABR&amp;[1]!MAY&amp;[1]!JUN&amp;[1]!JUL&amp;[1]!AGO&amp;[1]!SEP</definedName>
    <definedName name="_____ABR1" localSheetId="6">[1]!ABR&amp;[1]!MAY&amp;[1]!JUN&amp;[1]!JUL&amp;[1]!AGO&amp;[1]!SEP</definedName>
    <definedName name="_____ABR1" localSheetId="7">[2]!ABR&amp;[2]!MAY&amp;[2]!JUN&amp;[2]!JUL&amp;[2]!AGO&amp;[2]!SEP</definedName>
    <definedName name="_____ABR1" localSheetId="9">[1]!ABR&amp;[1]!MAY&amp;[1]!JUN&amp;[1]!JUL&amp;[1]!AGO&amp;[1]!SEP</definedName>
    <definedName name="_____ABR1">[3]!ABR&amp;[3]!MAY&amp;[3]!JUN&amp;[3]!JUL&amp;[3]!AGO&amp;[3]!SEP</definedName>
    <definedName name="_____ABR2">[6]edofza4!$C$22</definedName>
    <definedName name="_____AGO1" localSheetId="1">[1]!AGO&amp;[1]!SEP&amp;[1]!OCT&amp;[1]!NOV&amp;[1]!DIC</definedName>
    <definedName name="_____AGO1" localSheetId="4">[1]!AGO&amp;[1]!SEP&amp;[1]!OCT&amp;[1]!NOV&amp;[1]!DIC</definedName>
    <definedName name="_____AGO1" localSheetId="5">[1]!AGO&amp;[1]!SEP&amp;[1]!OCT&amp;[1]!NOV&amp;[1]!DIC</definedName>
    <definedName name="_____AGO1" localSheetId="6">[1]!AGO&amp;[1]!SEP&amp;[1]!OCT&amp;[1]!NOV&amp;[1]!DIC</definedName>
    <definedName name="_____AGO1" localSheetId="7">[2]!AGO&amp;[2]!SEP&amp;[2]!OCT&amp;[2]!NOV&amp;[2]!DIC</definedName>
    <definedName name="_____AGO1" localSheetId="9">[1]!AGO&amp;[1]!SEP&amp;[1]!OCT&amp;[1]!NOV&amp;[1]!DIC</definedName>
    <definedName name="_____AGO1">[3]!AGO&amp;[3]!SEP&amp;[3]!OCT&amp;[3]!NOV&amp;[3]!DIC</definedName>
    <definedName name="_____AGO2">[6]edofza8!$C$22</definedName>
    <definedName name="_____def1">'[7]Premisas IMSS'!$M$12</definedName>
    <definedName name="_____def2">'[7]Premisas IMSS'!$M$13</definedName>
    <definedName name="_____def3">'[7]Premisas IMSS'!$M$14</definedName>
    <definedName name="_____def4">'[7]Premisas IMSS'!$M$15</definedName>
    <definedName name="_____def5">'[7]Premisas IMSS'!$M$16</definedName>
    <definedName name="_____def6">'[7]Premisas IMSS'!$M$17</definedName>
    <definedName name="_____DIC2">[6]edofza12!$C$22</definedName>
    <definedName name="_____ENE2">[6]edofza1!$C$22</definedName>
    <definedName name="_____FEB1" localSheetId="1">[1]!FEB&amp;[1]!MAR&amp;[1]!ABR&amp;[1]!MAY&amp;[1]!JUN&amp;[1]!JUL</definedName>
    <definedName name="_____FEB1" localSheetId="4">[1]!FEB&amp;[1]!MAR&amp;[1]!ABR&amp;[1]!MAY&amp;[1]!JUN&amp;[1]!JUL</definedName>
    <definedName name="_____FEB1" localSheetId="5">[1]!FEB&amp;[1]!MAR&amp;[1]!ABR&amp;[1]!MAY&amp;[1]!JUN&amp;[1]!JUL</definedName>
    <definedName name="_____FEB1" localSheetId="6">[1]!FEB&amp;[1]!MAR&amp;[1]!ABR&amp;[1]!MAY&amp;[1]!JUN&amp;[1]!JUL</definedName>
    <definedName name="_____FEB1" localSheetId="7">[2]!FEB&amp;[2]!MAR&amp;[2]!ABR&amp;[2]!MAY&amp;[2]!JUN&amp;[2]!JUL</definedName>
    <definedName name="_____FEB1" localSheetId="9">[1]!FEB&amp;[1]!MAR&amp;[1]!ABR&amp;[1]!MAY&amp;[1]!JUN&amp;[1]!JUL</definedName>
    <definedName name="_____FEB1">[3]!FEB&amp;[3]!MAR&amp;[3]!ABR&amp;[3]!MAY&amp;[3]!JUN&amp;[3]!JUL</definedName>
    <definedName name="_____FEB2">[6]edofza2!$C$22</definedName>
    <definedName name="_____JUL1" localSheetId="1">[1]!JUL&amp;[1]!AGO&amp;[1]!SEP&amp;[1]!OCT&amp;[1]!NOV</definedName>
    <definedName name="_____JUL1" localSheetId="4">[1]!JUL&amp;[1]!AGO&amp;[1]!SEP&amp;[1]!OCT&amp;[1]!NOV</definedName>
    <definedName name="_____JUL1" localSheetId="5">[1]!JUL&amp;[1]!AGO&amp;[1]!SEP&amp;[1]!OCT&amp;[1]!NOV</definedName>
    <definedName name="_____JUL1" localSheetId="6">[1]!JUL&amp;[1]!AGO&amp;[1]!SEP&amp;[1]!OCT&amp;[1]!NOV</definedName>
    <definedName name="_____JUL1" localSheetId="7">[2]!JUL&amp;[2]!AGO&amp;[2]!SEP&amp;[2]!OCT&amp;[2]!NOV</definedName>
    <definedName name="_____JUL1" localSheetId="9">[1]!JUL&amp;[1]!AGO&amp;[1]!SEP&amp;[1]!OCT&amp;[1]!NOV</definedName>
    <definedName name="_____JUL1">[3]!JUL&amp;[3]!AGO&amp;[3]!SEP&amp;[3]!OCT&amp;[3]!NOV</definedName>
    <definedName name="_____JUL2">[6]edofza7!$C$22</definedName>
    <definedName name="_____JUN1" localSheetId="1">[1]!JUN&amp;[1]!JUL&amp;[1]!AGO&amp;[1]!SEP&amp;[1]!OCT</definedName>
    <definedName name="_____JUN1" localSheetId="4">[1]!JUN&amp;[1]!JUL&amp;[1]!AGO&amp;[1]!SEP&amp;[1]!OCT</definedName>
    <definedName name="_____JUN1" localSheetId="5">[1]!JUN&amp;[1]!JUL&amp;[1]!AGO&amp;[1]!SEP&amp;[1]!OCT</definedName>
    <definedName name="_____JUN1" localSheetId="6">[1]!JUN&amp;[1]!JUL&amp;[1]!AGO&amp;[1]!SEP&amp;[1]!OCT</definedName>
    <definedName name="_____JUN1" localSheetId="7">[2]!JUN&amp;[2]!JUL&amp;[2]!AGO&amp;[2]!SEP&amp;[2]!OCT</definedName>
    <definedName name="_____JUN1" localSheetId="9">[1]!JUN&amp;[1]!JUL&amp;[1]!AGO&amp;[1]!SEP&amp;[1]!OCT</definedName>
    <definedName name="_____JUN1">[3]!JUN&amp;[3]!JUL&amp;[3]!AGO&amp;[3]!SEP&amp;[3]!OCT</definedName>
    <definedName name="_____JUN2">[6]edofza6!$C$22</definedName>
    <definedName name="_____MAR1" localSheetId="1">[1]!MAR&amp;[1]!ABR&amp;[1]!MAY&amp;[1]!JUN&amp;[1]!JUL&amp;[1]!AGO</definedName>
    <definedName name="_____MAR1" localSheetId="4">[1]!MAR&amp;[1]!ABR&amp;[1]!MAY&amp;[1]!JUN&amp;[1]!JUL&amp;[1]!AGO</definedName>
    <definedName name="_____MAR1" localSheetId="5">[1]!MAR&amp;[1]!ABR&amp;[1]!MAY&amp;[1]!JUN&amp;[1]!JUL&amp;[1]!AGO</definedName>
    <definedName name="_____MAR1" localSheetId="6">[1]!MAR&amp;[1]!ABR&amp;[1]!MAY&amp;[1]!JUN&amp;[1]!JUL&amp;[1]!AGO</definedName>
    <definedName name="_____MAR1" localSheetId="7">[2]!MAR&amp;[2]!ABR&amp;[2]!MAY&amp;[2]!JUN&amp;[2]!JUL&amp;[2]!AGO</definedName>
    <definedName name="_____MAR1" localSheetId="9">[1]!MAR&amp;[1]!ABR&amp;[1]!MAY&amp;[1]!JUN&amp;[1]!JUL&amp;[1]!AGO</definedName>
    <definedName name="_____MAR1">[3]!MAR&amp;[3]!ABR&amp;[3]!MAY&amp;[3]!JUN&amp;[3]!JUL&amp;[3]!AGO</definedName>
    <definedName name="_____MAR2">[6]edofza3!$C$22</definedName>
    <definedName name="_____MAY1" localSheetId="1">[1]!MAY&amp;[1]!JUN&amp;[1]!JUL&amp;[1]!AGO&amp;[1]!SEP</definedName>
    <definedName name="_____MAY1" localSheetId="4">[1]!MAY&amp;[1]!JUN&amp;[1]!JUL&amp;[1]!AGO&amp;[1]!SEP</definedName>
    <definedName name="_____MAY1" localSheetId="5">[1]!MAY&amp;[1]!JUN&amp;[1]!JUL&amp;[1]!AGO&amp;[1]!SEP</definedName>
    <definedName name="_____MAY1" localSheetId="6">[1]!MAY&amp;[1]!JUN&amp;[1]!JUL&amp;[1]!AGO&amp;[1]!SEP</definedName>
    <definedName name="_____MAY1" localSheetId="7">[2]!MAY&amp;[2]!JUN&amp;[2]!JUL&amp;[2]!AGO&amp;[2]!SEP</definedName>
    <definedName name="_____MAY1" localSheetId="9">[1]!MAY&amp;[1]!JUN&amp;[1]!JUL&amp;[1]!AGO&amp;[1]!SEP</definedName>
    <definedName name="_____MAY1">[3]!MAY&amp;[3]!JUN&amp;[3]!JUL&amp;[3]!AGO&amp;[3]!SEP</definedName>
    <definedName name="_____MAY2">[6]edofza5!$C$22</definedName>
    <definedName name="_____NOV1" localSheetId="1">[1]!NOV&amp;[1]!DIC</definedName>
    <definedName name="_____NOV1" localSheetId="4">[1]!NOV&amp;[1]!DIC</definedName>
    <definedName name="_____NOV1" localSheetId="5">[1]!NOV&amp;[1]!DIC</definedName>
    <definedName name="_____NOV1" localSheetId="6">[1]!NOV&amp;[1]!DIC</definedName>
    <definedName name="_____NOV1" localSheetId="7">[2]!NOV&amp;[2]!DIC</definedName>
    <definedName name="_____NOV1" localSheetId="9">[1]!NOV&amp;[1]!DIC</definedName>
    <definedName name="_____NOV1">[3]!NOV&amp;[3]!DIC</definedName>
    <definedName name="_____NOV2">[6]edofza11!$C$43</definedName>
    <definedName name="_____OCT1" localSheetId="1">[1]!OCT&amp;[1]!NOV&amp;[1]!DIC</definedName>
    <definedName name="_____OCT1" localSheetId="4">[1]!OCT&amp;[1]!NOV&amp;[1]!DIC</definedName>
    <definedName name="_____OCT1" localSheetId="5">[1]!OCT&amp;[1]!NOV&amp;[1]!DIC</definedName>
    <definedName name="_____OCT1" localSheetId="6">[1]!OCT&amp;[1]!NOV&amp;[1]!DIC</definedName>
    <definedName name="_____OCT1" localSheetId="7">[2]!OCT&amp;[2]!NOV&amp;[2]!DIC</definedName>
    <definedName name="_____OCT1" localSheetId="9">[1]!OCT&amp;[1]!NOV&amp;[1]!DIC</definedName>
    <definedName name="_____OCT1">[3]!OCT&amp;[3]!NOV&amp;[3]!DIC</definedName>
    <definedName name="_____OCT2">[6]edofza10!$C$22</definedName>
    <definedName name="_____SEP1" localSheetId="1">[1]!SEP&amp;[1]!OCT&amp;[1]!NOV&amp;[1]!DIC</definedName>
    <definedName name="_____SEP1" localSheetId="4">[1]!SEP&amp;[1]!OCT&amp;[1]!NOV&amp;[1]!DIC</definedName>
    <definedName name="_____SEP1" localSheetId="5">[1]!SEP&amp;[1]!OCT&amp;[1]!NOV&amp;[1]!DIC</definedName>
    <definedName name="_____SEP1" localSheetId="6">[1]!SEP&amp;[1]!OCT&amp;[1]!NOV&amp;[1]!DIC</definedName>
    <definedName name="_____SEP1" localSheetId="7">[2]!SEP&amp;[2]!OCT&amp;[2]!NOV&amp;[2]!DIC</definedName>
    <definedName name="_____SEP1" localSheetId="9">[1]!SEP&amp;[1]!OCT&amp;[1]!NOV&amp;[1]!DIC</definedName>
    <definedName name="_____SEP1">[3]!SEP&amp;[3]!OCT&amp;[3]!NOV&amp;[3]!DIC</definedName>
    <definedName name="_____SEP2">[6]edofza9!$C$22</definedName>
    <definedName name="_____smg97">'[7]Premisa macro'!$E$4</definedName>
    <definedName name="_____TDC2001">'[8]Tipos de Cambio'!$C$4</definedName>
    <definedName name="____ABR1" localSheetId="1">[1]!ABR&amp;[1]!MAY&amp;[1]!JUN&amp;[1]!JUL&amp;[1]!AGO&amp;[1]!SEP</definedName>
    <definedName name="____ABR1" localSheetId="4">[1]!ABR&amp;[1]!MAY&amp;[1]!JUN&amp;[1]!JUL&amp;[1]!AGO&amp;[1]!SEP</definedName>
    <definedName name="____ABR1" localSheetId="5">[1]!ABR&amp;[1]!MAY&amp;[1]!JUN&amp;[1]!JUL&amp;[1]!AGO&amp;[1]!SEP</definedName>
    <definedName name="____ABR1" localSheetId="6">[1]!ABR&amp;[1]!MAY&amp;[1]!JUN&amp;[1]!JUL&amp;[1]!AGO&amp;[1]!SEP</definedName>
    <definedName name="____ABR1" localSheetId="7">[2]!ABR&amp;[2]!MAY&amp;[2]!JUN&amp;[2]!JUL&amp;[2]!AGO&amp;[2]!SEP</definedName>
    <definedName name="____ABR1" localSheetId="9">[1]!ABR&amp;[1]!MAY&amp;[1]!JUN&amp;[1]!JUL&amp;[1]!AGO&amp;[1]!SEP</definedName>
    <definedName name="____ABR1">[3]!ABR&amp;[3]!MAY&amp;[3]!JUN&amp;[3]!JUL&amp;[3]!AGO&amp;[3]!SEP</definedName>
    <definedName name="____ABR2">[6]edofza4!$C$22</definedName>
    <definedName name="____AGO1" localSheetId="1">[1]!AGO&amp;[1]!SEP&amp;[1]!OCT&amp;[1]!NOV&amp;[1]!DIC</definedName>
    <definedName name="____AGO1" localSheetId="4">[1]!AGO&amp;[1]!SEP&amp;[1]!OCT&amp;[1]!NOV&amp;[1]!DIC</definedName>
    <definedName name="____AGO1" localSheetId="5">[1]!AGO&amp;[1]!SEP&amp;[1]!OCT&amp;[1]!NOV&amp;[1]!DIC</definedName>
    <definedName name="____AGO1" localSheetId="6">[1]!AGO&amp;[1]!SEP&amp;[1]!OCT&amp;[1]!NOV&amp;[1]!DIC</definedName>
    <definedName name="____AGO1" localSheetId="7">[2]!AGO&amp;[2]!SEP&amp;[2]!OCT&amp;[2]!NOV&amp;[2]!DIC</definedName>
    <definedName name="____AGO1" localSheetId="9">[1]!AGO&amp;[1]!SEP&amp;[1]!OCT&amp;[1]!NOV&amp;[1]!DIC</definedName>
    <definedName name="____AGO1">[3]!AGO&amp;[3]!SEP&amp;[3]!OCT&amp;[3]!NOV&amp;[3]!DIC</definedName>
    <definedName name="____AGO2">[6]edofza8!$C$22</definedName>
    <definedName name="____ASA96" localSheetId="1">#REF!</definedName>
    <definedName name="____ASA96">#REF!</definedName>
    <definedName name="____cad179" localSheetId="1">'[4]Mod Eco Controlados 99'!#REF!</definedName>
    <definedName name="____cad179">'[4]Mod Eco Controlados 99'!#REF!</definedName>
    <definedName name="____CAN2" localSheetId="1" hidden="1">{"Bruto",#N/A,FALSE,"CONV3T.XLS";"Neto",#N/A,FALSE,"CONV3T.XLS";"UnoB",#N/A,FALSE,"CONV3T.XLS";"Bruto",#N/A,FALSE,"CONV4T.XLS";"Neto",#N/A,FALSE,"CONV4T.XLS";"UnoB",#N/A,FALSE,"CONV4T.XLS"}</definedName>
    <definedName name="____CAN2" localSheetId="3"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1" hidden="1">{"Bruto",#N/A,FALSE,"CONV3T.XLS";"Neto",#N/A,FALSE,"CONV3T.XLS";"UnoB",#N/A,FALSE,"CONV3T.XLS";"Bruto",#N/A,FALSE,"CONV4T.XLS";"Neto",#N/A,FALSE,"CONV4T.XLS";"UnoB",#N/A,FALSE,"CONV4T.XLS"}</definedName>
    <definedName name="____CAN4" localSheetId="3"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1">#REF!</definedName>
    <definedName name="____CFD02">#REF!</definedName>
    <definedName name="____CFE96" localSheetId="1">#REF!</definedName>
    <definedName name="____CFE96">#REF!</definedName>
    <definedName name="____CON96" localSheetId="1">#REF!</definedName>
    <definedName name="____CON96">#REF!</definedName>
    <definedName name="____COR4" localSheetId="1" hidden="1">{"Bruto",#N/A,FALSE,"CONV3T.XLS";"Neto",#N/A,FALSE,"CONV3T.XLS";"UnoB",#N/A,FALSE,"CONV3T.XLS";"Bruto",#N/A,FALSE,"CONV4T.XLS";"Neto",#N/A,FALSE,"CONV4T.XLS";"UnoB",#N/A,FALSE,"CONV4T.XLS"}</definedName>
    <definedName name="____COR4" localSheetId="3"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1" hidden="1">{"Bruto",#N/A,FALSE,"CONV3T.XLS";"Neto",#N/A,FALSE,"CONV3T.XLS";"UnoB",#N/A,FALSE,"CONV3T.XLS";"Bruto",#N/A,FALSE,"CONV4T.XLS";"Neto",#N/A,FALSE,"CONV4T.XLS";"UnoB",#N/A,FALSE,"CONV4T.XLS"}</definedName>
    <definedName name="____COS4" localSheetId="3"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'[7]Premisas IMSS'!$M$12</definedName>
    <definedName name="____def2">'[7]Premisas IMSS'!$M$13</definedName>
    <definedName name="____def3">'[7]Premisas IMSS'!$M$14</definedName>
    <definedName name="____def4">'[7]Premisas IMSS'!$M$15</definedName>
    <definedName name="____def5">'[7]Premisas IMSS'!$M$16</definedName>
    <definedName name="____def6">'[7]Premisas IMSS'!$M$17</definedName>
    <definedName name="____DIC2">[6]edofza12!$C$22</definedName>
    <definedName name="____ee1" localSheetId="1" hidden="1">{"Bruto",#N/A,FALSE,"CONV3T.XLS";"Neto",#N/A,FALSE,"CONV3T.XLS";"UnoB",#N/A,FALSE,"CONV3T.XLS";"Bruto",#N/A,FALSE,"CONV4T.XLS";"Neto",#N/A,FALSE,"CONV4T.XLS";"UnoB",#N/A,FALSE,"CONV4T.XLS"}</definedName>
    <definedName name="____ee1" localSheetId="3"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[6]edofza1!$C$22</definedName>
    <definedName name="____esc2" localSheetId="1" hidden="1">{"Bruto",#N/A,FALSE,"CONV3T.XLS";"Neto",#N/A,FALSE,"CONV3T.XLS";"UnoB",#N/A,FALSE,"CONV3T.XLS";"Bruto",#N/A,FALSE,"CONV4T.XLS";"Neto",#N/A,FALSE,"CONV4T.XLS";"UnoB",#N/A,FALSE,"CONV4T.XLS"}</definedName>
    <definedName name="____esc2" localSheetId="3"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1" hidden="1">{"Bruto",#N/A,FALSE,"CONV3T.XLS";"Neto",#N/A,FALSE,"CONV3T.XLS";"UnoB",#N/A,FALSE,"CONV3T.XLS";"Bruto",#N/A,FALSE,"CONV4T.XLS";"Neto",#N/A,FALSE,"CONV4T.XLS";"UnoB",#N/A,FALSE,"CONV4T.XLS"}</definedName>
    <definedName name="____ESC4" localSheetId="3"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 localSheetId="1">[1]!FEB&amp;[1]!MAR&amp;[1]!ABR&amp;[1]!MAY&amp;[1]!JUN&amp;[1]!JUL</definedName>
    <definedName name="____FEB1" localSheetId="4">[1]!FEB&amp;[1]!MAR&amp;[1]!ABR&amp;[1]!MAY&amp;[1]!JUN&amp;[1]!JUL</definedName>
    <definedName name="____FEB1" localSheetId="5">[1]!FEB&amp;[1]!MAR&amp;[1]!ABR&amp;[1]!MAY&amp;[1]!JUN&amp;[1]!JUL</definedName>
    <definedName name="____FEB1" localSheetId="6">[1]!FEB&amp;[1]!MAR&amp;[1]!ABR&amp;[1]!MAY&amp;[1]!JUN&amp;[1]!JUL</definedName>
    <definedName name="____FEB1" localSheetId="7">[2]!FEB&amp;[2]!MAR&amp;[2]!ABR&amp;[2]!MAY&amp;[2]!JUN&amp;[2]!JUL</definedName>
    <definedName name="____FEB1" localSheetId="9">[1]!FEB&amp;[1]!MAR&amp;[1]!ABR&amp;[1]!MAY&amp;[1]!JUN&amp;[1]!JUL</definedName>
    <definedName name="____FEB1">[3]!FEB&amp;[3]!MAR&amp;[3]!ABR&amp;[3]!MAY&amp;[3]!JUN&amp;[3]!JUL</definedName>
    <definedName name="____FEB2">[6]edofza2!$C$22</definedName>
    <definedName name="____JUL1" localSheetId="1">[1]!JUL&amp;[1]!AGO&amp;[1]!SEP&amp;[1]!OCT&amp;[1]!NOV</definedName>
    <definedName name="____JUL1" localSheetId="4">[1]!JUL&amp;[1]!AGO&amp;[1]!SEP&amp;[1]!OCT&amp;[1]!NOV</definedName>
    <definedName name="____JUL1" localSheetId="5">[1]!JUL&amp;[1]!AGO&amp;[1]!SEP&amp;[1]!OCT&amp;[1]!NOV</definedName>
    <definedName name="____JUL1" localSheetId="6">[1]!JUL&amp;[1]!AGO&amp;[1]!SEP&amp;[1]!OCT&amp;[1]!NOV</definedName>
    <definedName name="____JUL1" localSheetId="7">[2]!JUL&amp;[2]!AGO&amp;[2]!SEP&amp;[2]!OCT&amp;[2]!NOV</definedName>
    <definedName name="____JUL1" localSheetId="9">[1]!JUL&amp;[1]!AGO&amp;[1]!SEP&amp;[1]!OCT&amp;[1]!NOV</definedName>
    <definedName name="____JUL1">[3]!JUL&amp;[3]!AGO&amp;[3]!SEP&amp;[3]!OCT&amp;[3]!NOV</definedName>
    <definedName name="____JUL2">[6]edofza7!$C$22</definedName>
    <definedName name="____JUN1" localSheetId="1">[1]!JUN&amp;[1]!JUL&amp;[1]!AGO&amp;[1]!SEP&amp;[1]!OCT</definedName>
    <definedName name="____JUN1" localSheetId="4">[1]!JUN&amp;[1]!JUL&amp;[1]!AGO&amp;[1]!SEP&amp;[1]!OCT</definedName>
    <definedName name="____JUN1" localSheetId="5">[1]!JUN&amp;[1]!JUL&amp;[1]!AGO&amp;[1]!SEP&amp;[1]!OCT</definedName>
    <definedName name="____JUN1" localSheetId="6">[1]!JUN&amp;[1]!JUL&amp;[1]!AGO&amp;[1]!SEP&amp;[1]!OCT</definedName>
    <definedName name="____JUN1" localSheetId="7">[2]!JUN&amp;[2]!JUL&amp;[2]!AGO&amp;[2]!SEP&amp;[2]!OCT</definedName>
    <definedName name="____JUN1" localSheetId="9">[1]!JUN&amp;[1]!JUL&amp;[1]!AGO&amp;[1]!SEP&amp;[1]!OCT</definedName>
    <definedName name="____JUN1">[3]!JUN&amp;[3]!JUL&amp;[3]!AGO&amp;[3]!SEP&amp;[3]!OCT</definedName>
    <definedName name="____JUN2">[6]edofza6!$C$22</definedName>
    <definedName name="____MAR1" localSheetId="1">[1]!MAR&amp;[1]!ABR&amp;[1]!MAY&amp;[1]!JUN&amp;[1]!JUL&amp;[1]!AGO</definedName>
    <definedName name="____MAR1" localSheetId="4">[1]!MAR&amp;[1]!ABR&amp;[1]!MAY&amp;[1]!JUN&amp;[1]!JUL&amp;[1]!AGO</definedName>
    <definedName name="____MAR1" localSheetId="5">[1]!MAR&amp;[1]!ABR&amp;[1]!MAY&amp;[1]!JUN&amp;[1]!JUL&amp;[1]!AGO</definedName>
    <definedName name="____MAR1" localSheetId="6">[1]!MAR&amp;[1]!ABR&amp;[1]!MAY&amp;[1]!JUN&amp;[1]!JUL&amp;[1]!AGO</definedName>
    <definedName name="____MAR1" localSheetId="7">[2]!MAR&amp;[2]!ABR&amp;[2]!MAY&amp;[2]!JUN&amp;[2]!JUL&amp;[2]!AGO</definedName>
    <definedName name="____MAR1" localSheetId="9">[1]!MAR&amp;[1]!ABR&amp;[1]!MAY&amp;[1]!JUN&amp;[1]!JUL&amp;[1]!AGO</definedName>
    <definedName name="____MAR1">[3]!MAR&amp;[3]!ABR&amp;[3]!MAY&amp;[3]!JUN&amp;[3]!JUL&amp;[3]!AGO</definedName>
    <definedName name="____MAR2">[6]edofza3!$C$22</definedName>
    <definedName name="____MAY1" localSheetId="1">[1]!MAY&amp;[1]!JUN&amp;[1]!JUL&amp;[1]!AGO&amp;[1]!SEP</definedName>
    <definedName name="____MAY1" localSheetId="4">[1]!MAY&amp;[1]!JUN&amp;[1]!JUL&amp;[1]!AGO&amp;[1]!SEP</definedName>
    <definedName name="____MAY1" localSheetId="5">[1]!MAY&amp;[1]!JUN&amp;[1]!JUL&amp;[1]!AGO&amp;[1]!SEP</definedName>
    <definedName name="____MAY1" localSheetId="6">[1]!MAY&amp;[1]!JUN&amp;[1]!JUL&amp;[1]!AGO&amp;[1]!SEP</definedName>
    <definedName name="____MAY1" localSheetId="7">[2]!MAY&amp;[2]!JUN&amp;[2]!JUL&amp;[2]!AGO&amp;[2]!SEP</definedName>
    <definedName name="____MAY1" localSheetId="9">[1]!MAY&amp;[1]!JUN&amp;[1]!JUL&amp;[1]!AGO&amp;[1]!SEP</definedName>
    <definedName name="____MAY1">[3]!MAY&amp;[3]!JUN&amp;[3]!JUL&amp;[3]!AGO&amp;[3]!SEP</definedName>
    <definedName name="____MAY2">[6]edofza5!$C$22</definedName>
    <definedName name="____mor2" localSheetId="1" hidden="1">{"Bruto",#N/A,FALSE,"CONV3T.XLS";"Neto",#N/A,FALSE,"CONV3T.XLS";"UnoB",#N/A,FALSE,"CONV3T.XLS";"Bruto",#N/A,FALSE,"CONV4T.XLS";"Neto",#N/A,FALSE,"CONV4T.XLS";"UnoB",#N/A,FALSE,"CONV4T.XLS"}</definedName>
    <definedName name="____mor2" localSheetId="3"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1" hidden="1">{"Bruto",#N/A,FALSE,"CONV3T.XLS";"Neto",#N/A,FALSE,"CONV3T.XLS";"UnoB",#N/A,FALSE,"CONV3T.XLS";"Bruto",#N/A,FALSE,"CONV4T.XLS";"Neto",#N/A,FALSE,"CONV4T.XLS";"UnoB",#N/A,FALSE,"CONV4T.XLS"}</definedName>
    <definedName name="____MOR4" localSheetId="3"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 localSheetId="1">[1]!NOV&amp;[1]!DIC</definedName>
    <definedName name="____NOV1" localSheetId="4">[1]!NOV&amp;[1]!DIC</definedName>
    <definedName name="____NOV1" localSheetId="5">[1]!NOV&amp;[1]!DIC</definedName>
    <definedName name="____NOV1" localSheetId="6">[1]!NOV&amp;[1]!DIC</definedName>
    <definedName name="____NOV1" localSheetId="7">[2]!NOV&amp;[2]!DIC</definedName>
    <definedName name="____NOV1" localSheetId="9">[1]!NOV&amp;[1]!DIC</definedName>
    <definedName name="____NOV1">[3]!NOV&amp;[3]!DIC</definedName>
    <definedName name="____NOV2">[6]edofza11!$C$43</definedName>
    <definedName name="____OCT1" localSheetId="1">[1]!OCT&amp;[1]!NOV&amp;[1]!DIC</definedName>
    <definedName name="____OCT1" localSheetId="4">[1]!OCT&amp;[1]!NOV&amp;[1]!DIC</definedName>
    <definedName name="____OCT1" localSheetId="5">[1]!OCT&amp;[1]!NOV&amp;[1]!DIC</definedName>
    <definedName name="____OCT1" localSheetId="6">[1]!OCT&amp;[1]!NOV&amp;[1]!DIC</definedName>
    <definedName name="____OCT1" localSheetId="7">[2]!OCT&amp;[2]!NOV&amp;[2]!DIC</definedName>
    <definedName name="____OCT1" localSheetId="9">[1]!OCT&amp;[1]!NOV&amp;[1]!DIC</definedName>
    <definedName name="____OCT1">[3]!OCT&amp;[3]!NOV&amp;[3]!DIC</definedName>
    <definedName name="____OCT2">[6]edofza10!$C$22</definedName>
    <definedName name="____pa2" localSheetId="1" hidden="1">{"Bruto",#N/A,FALSE,"CONV3T.XLS";"Neto",#N/A,FALSE,"CONV3T.XLS";"UnoB",#N/A,FALSE,"CONV3T.XLS";"Bruto",#N/A,FALSE,"CONV4T.XLS";"Neto",#N/A,FALSE,"CONV4T.XLS";"UnoB",#N/A,FALSE,"CONV4T.XLS"}</definedName>
    <definedName name="____pa2" localSheetId="3"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1" hidden="1">{"Bruto",#N/A,FALSE,"CONV3T.XLS";"Neto",#N/A,FALSE,"CONV3T.XLS";"UnoB",#N/A,FALSE,"CONV3T.XLS";"Bruto",#N/A,FALSE,"CONV4T.XLS";"Neto",#N/A,FALSE,"CONV4T.XLS";"UnoB",#N/A,FALSE,"CONV4T.XLS"}</definedName>
    <definedName name="____PAJ4" localSheetId="3"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1">#REF!</definedName>
    <definedName name="____PEM96">#REF!</definedName>
    <definedName name="____PIB08" localSheetId="1">#REF!</definedName>
    <definedName name="____PIB08">#REF!</definedName>
    <definedName name="____PIP96" localSheetId="1">#REF!</definedName>
    <definedName name="____PIP96">#REF!</definedName>
    <definedName name="____SEP1" localSheetId="1">[1]!SEP&amp;[1]!OCT&amp;[1]!NOV&amp;[1]!DIC</definedName>
    <definedName name="____SEP1" localSheetId="4">[1]!SEP&amp;[1]!OCT&amp;[1]!NOV&amp;[1]!DIC</definedName>
    <definedName name="____SEP1" localSheetId="5">[1]!SEP&amp;[1]!OCT&amp;[1]!NOV&amp;[1]!DIC</definedName>
    <definedName name="____SEP1" localSheetId="6">[1]!SEP&amp;[1]!OCT&amp;[1]!NOV&amp;[1]!DIC</definedName>
    <definedName name="____SEP1" localSheetId="7">[2]!SEP&amp;[2]!OCT&amp;[2]!NOV&amp;[2]!DIC</definedName>
    <definedName name="____SEP1" localSheetId="9">[1]!SEP&amp;[1]!OCT&amp;[1]!NOV&amp;[1]!DIC</definedName>
    <definedName name="____SEP1">[3]!SEP&amp;[3]!OCT&amp;[3]!NOV&amp;[3]!DIC</definedName>
    <definedName name="____SEP2">[6]edofza9!$C$22</definedName>
    <definedName name="____smg97">'[7]Premisa macro'!$E$4</definedName>
    <definedName name="____syt03" localSheetId="1">#REF!</definedName>
    <definedName name="____syt03">#REF!</definedName>
    <definedName name="____TDC2001" localSheetId="1">'[8]Tipos de Cambio'!$C$4</definedName>
    <definedName name="____TDC2001">'[8]Tipos de Cambio'!$C$4</definedName>
    <definedName name="____tul2" localSheetId="1" hidden="1">{"Bruto",#N/A,FALSE,"CONV3T.XLS";"Neto",#N/A,FALSE,"CONV3T.XLS";"UnoB",#N/A,FALSE,"CONV3T.XLS";"Bruto",#N/A,FALSE,"CONV4T.XLS";"Neto",#N/A,FALSE,"CONV4T.XLS";"UnoB",#N/A,FALSE,"CONV4T.XLS"}</definedName>
    <definedName name="____tul2" localSheetId="3"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1" hidden="1">{"Bruto",#N/A,FALSE,"CONV3T.XLS";"Neto",#N/A,FALSE,"CONV3T.XLS";"UnoB",#N/A,FALSE,"CONV3T.XLS";"Bruto",#N/A,FALSE,"CONV4T.XLS";"Neto",#N/A,FALSE,"CONV4T.XLS";"UnoB",#N/A,FALSE,"CONV4T.XLS"}</definedName>
    <definedName name="____TUL4" localSheetId="3"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1" hidden="1">{"Bruto",#N/A,FALSE,"CONV3T.XLS";"Neto",#N/A,FALSE,"CONV3T.XLS";"UnoB",#N/A,FALSE,"CONV3T.XLS";"Bruto",#N/A,FALSE,"CONV4T.XLS";"Neto",#N/A,FALSE,"CONV4T.XLS";"UnoB",#N/A,FALSE,"CONV4T.XLS"}</definedName>
    <definedName name="____WRN4444" localSheetId="3"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[9]!ABR&amp;[9]!MAY&amp;[9]!JUN&amp;[9]!JUL&amp;[9]!AGO&amp;[9]!SEP</definedName>
    <definedName name="___ABR2">[6]edofza4!$C$22</definedName>
    <definedName name="___AGO1">[9]!AGO&amp;[9]!SEP&amp;[9]!OCT&amp;[9]!NOV&amp;[9]!DIC</definedName>
    <definedName name="___AGO2">[6]edofza8!$C$22</definedName>
    <definedName name="___ASA96" localSheetId="1">#REF!</definedName>
    <definedName name="___ASA96">#REF!</definedName>
    <definedName name="___cad179" localSheetId="1">'[4]Mod Eco Controlados 99'!#REF!</definedName>
    <definedName name="___cad179">'[4]Mod Eco Controlados 99'!#REF!</definedName>
    <definedName name="___CAN2" localSheetId="1" hidden="1">{"Bruto",#N/A,FALSE,"CONV3T.XLS";"Neto",#N/A,FALSE,"CONV3T.XLS";"UnoB",#N/A,FALSE,"CONV3T.XLS";"Bruto",#N/A,FALSE,"CONV4T.XLS";"Neto",#N/A,FALSE,"CONV4T.XLS";"UnoB",#N/A,FALSE,"CONV4T.XLS"}</definedName>
    <definedName name="___CAN2" localSheetId="3"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1" hidden="1">{"Bruto",#N/A,FALSE,"CONV3T.XLS";"Neto",#N/A,FALSE,"CONV3T.XLS";"UnoB",#N/A,FALSE,"CONV3T.XLS";"Bruto",#N/A,FALSE,"CONV4T.XLS";"Neto",#N/A,FALSE,"CONV4T.XLS";"UnoB",#N/A,FALSE,"CONV4T.XLS"}</definedName>
    <definedName name="___CAN4" localSheetId="3"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1">#REF!</definedName>
    <definedName name="___CFD02">#REF!</definedName>
    <definedName name="___CFE96" localSheetId="1">#REF!</definedName>
    <definedName name="___CFE96">#REF!</definedName>
    <definedName name="___CON96" localSheetId="1">#REF!</definedName>
    <definedName name="___CON96">#REF!</definedName>
    <definedName name="___COR4" localSheetId="1" hidden="1">{"Bruto",#N/A,FALSE,"CONV3T.XLS";"Neto",#N/A,FALSE,"CONV3T.XLS";"UnoB",#N/A,FALSE,"CONV3T.XLS";"Bruto",#N/A,FALSE,"CONV4T.XLS";"Neto",#N/A,FALSE,"CONV4T.XLS";"UnoB",#N/A,FALSE,"CONV4T.XLS"}</definedName>
    <definedName name="___COR4" localSheetId="3"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1" hidden="1">{"Bruto",#N/A,FALSE,"CONV3T.XLS";"Neto",#N/A,FALSE,"CONV3T.XLS";"UnoB",#N/A,FALSE,"CONV3T.XLS";"Bruto",#N/A,FALSE,"CONV4T.XLS";"Neto",#N/A,FALSE,"CONV4T.XLS";"UnoB",#N/A,FALSE,"CONV4T.XLS"}</definedName>
    <definedName name="___COS4" localSheetId="3"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'[7]Premisas IMSS'!$M$12</definedName>
    <definedName name="___def2">'[7]Premisas IMSS'!$M$13</definedName>
    <definedName name="___def3">'[7]Premisas IMSS'!$M$14</definedName>
    <definedName name="___def4">'[7]Premisas IMSS'!$M$15</definedName>
    <definedName name="___def5">'[7]Premisas IMSS'!$M$16</definedName>
    <definedName name="___def6">'[7]Premisas IMSS'!$M$17</definedName>
    <definedName name="___DIC2">[6]edofza12!$C$22</definedName>
    <definedName name="___ee1" localSheetId="1" hidden="1">{"Bruto",#N/A,FALSE,"CONV3T.XLS";"Neto",#N/A,FALSE,"CONV3T.XLS";"UnoB",#N/A,FALSE,"CONV3T.XLS";"Bruto",#N/A,FALSE,"CONV4T.XLS";"Neto",#N/A,FALSE,"CONV4T.XLS";"UnoB",#N/A,FALSE,"CONV4T.XLS"}</definedName>
    <definedName name="___ee1" localSheetId="3"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[6]edofza1!$C$22</definedName>
    <definedName name="___esc2" localSheetId="1" hidden="1">{"Bruto",#N/A,FALSE,"CONV3T.XLS";"Neto",#N/A,FALSE,"CONV3T.XLS";"UnoB",#N/A,FALSE,"CONV3T.XLS";"Bruto",#N/A,FALSE,"CONV4T.XLS";"Neto",#N/A,FALSE,"CONV4T.XLS";"UnoB",#N/A,FALSE,"CONV4T.XLS"}</definedName>
    <definedName name="___esc2" localSheetId="3"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1" hidden="1">{"Bruto",#N/A,FALSE,"CONV3T.XLS";"Neto",#N/A,FALSE,"CONV3T.XLS";"UnoB",#N/A,FALSE,"CONV3T.XLS";"Bruto",#N/A,FALSE,"CONV4T.XLS";"Neto",#N/A,FALSE,"CONV4T.XLS";"UnoB",#N/A,FALSE,"CONV4T.XLS"}</definedName>
    <definedName name="___ESC4" localSheetId="3"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[9]!FEB&amp;[9]!MAR&amp;[9]!ABR&amp;[9]!MAY&amp;[9]!JUN&amp;[9]!JUL</definedName>
    <definedName name="___FEB2">[6]edofza2!$C$22</definedName>
    <definedName name="___JUL1">[9]!JUL&amp;[9]!AGO&amp;[9]!SEP&amp;[9]!OCT&amp;[9]!NOV</definedName>
    <definedName name="___JUL2">[6]edofza7!$C$22</definedName>
    <definedName name="___JUN1">[9]!JUN&amp;[9]!JUL&amp;[9]!AGO&amp;[9]!SEP&amp;[9]!OCT</definedName>
    <definedName name="___JUN2">[6]edofza6!$C$22</definedName>
    <definedName name="___MAR1">[9]!MAR&amp;[9]!ABR&amp;[9]!MAY&amp;[9]!JUN&amp;[9]!JUL&amp;[9]!AGO</definedName>
    <definedName name="___MAR2">[6]edofza3!$C$22</definedName>
    <definedName name="___MAY1">[9]!MAY&amp;[9]!JUN&amp;[9]!JUL&amp;[9]!AGO&amp;[9]!SEP</definedName>
    <definedName name="___MAY2">[6]edofza5!$C$22</definedName>
    <definedName name="___mor2" localSheetId="1" hidden="1">{"Bruto",#N/A,FALSE,"CONV3T.XLS";"Neto",#N/A,FALSE,"CONV3T.XLS";"UnoB",#N/A,FALSE,"CONV3T.XLS";"Bruto",#N/A,FALSE,"CONV4T.XLS";"Neto",#N/A,FALSE,"CONV4T.XLS";"UnoB",#N/A,FALSE,"CONV4T.XLS"}</definedName>
    <definedName name="___mor2" localSheetId="3"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1" hidden="1">{"Bruto",#N/A,FALSE,"CONV3T.XLS";"Neto",#N/A,FALSE,"CONV3T.XLS";"UnoB",#N/A,FALSE,"CONV3T.XLS";"Bruto",#N/A,FALSE,"CONV4T.XLS";"Neto",#N/A,FALSE,"CONV4T.XLS";"UnoB",#N/A,FALSE,"CONV4T.XLS"}</definedName>
    <definedName name="___MOR4" localSheetId="3"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[9]!NOV&amp;[9]!DIC</definedName>
    <definedName name="___NOV2">[6]edofza11!$C$43</definedName>
    <definedName name="___OCT1">[9]!OCT&amp;[9]!NOV&amp;[9]!DIC</definedName>
    <definedName name="___OCT2">[6]edofza10!$C$22</definedName>
    <definedName name="___pa2" localSheetId="1" hidden="1">{"Bruto",#N/A,FALSE,"CONV3T.XLS";"Neto",#N/A,FALSE,"CONV3T.XLS";"UnoB",#N/A,FALSE,"CONV3T.XLS";"Bruto",#N/A,FALSE,"CONV4T.XLS";"Neto",#N/A,FALSE,"CONV4T.XLS";"UnoB",#N/A,FALSE,"CONV4T.XLS"}</definedName>
    <definedName name="___pa2" localSheetId="3"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1" hidden="1">{"Bruto",#N/A,FALSE,"CONV3T.XLS";"Neto",#N/A,FALSE,"CONV3T.XLS";"UnoB",#N/A,FALSE,"CONV3T.XLS";"Bruto",#N/A,FALSE,"CONV4T.XLS";"Neto",#N/A,FALSE,"CONV4T.XLS";"UnoB",#N/A,FALSE,"CONV4T.XLS"}</definedName>
    <definedName name="___PAJ4" localSheetId="3"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1">#REF!</definedName>
    <definedName name="___PEM96">#REF!</definedName>
    <definedName name="___PIB08" localSheetId="1">#REF!</definedName>
    <definedName name="___PIB08">#REF!</definedName>
    <definedName name="___PIP96" localSheetId="1">#REF!</definedName>
    <definedName name="___PIP96">#REF!</definedName>
    <definedName name="___SEP1">[9]!SEP&amp;[9]!OCT&amp;[9]!NOV&amp;[9]!DIC</definedName>
    <definedName name="___SEP2">[6]edofza9!$C$22</definedName>
    <definedName name="___smg97">'[7]Premisa macro'!$E$4</definedName>
    <definedName name="___syt03" localSheetId="1">#REF!</definedName>
    <definedName name="___syt03">#REF!</definedName>
    <definedName name="___TDC2001" localSheetId="1">'[8]Tipos de Cambio'!$C$4</definedName>
    <definedName name="___TDC2001">'[8]Tipos de Cambio'!$C$4</definedName>
    <definedName name="___tul2" localSheetId="1" hidden="1">{"Bruto",#N/A,FALSE,"CONV3T.XLS";"Neto",#N/A,FALSE,"CONV3T.XLS";"UnoB",#N/A,FALSE,"CONV3T.XLS";"Bruto",#N/A,FALSE,"CONV4T.XLS";"Neto",#N/A,FALSE,"CONV4T.XLS";"UnoB",#N/A,FALSE,"CONV4T.XLS"}</definedName>
    <definedName name="___tul2" localSheetId="3"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1" hidden="1">{"Bruto",#N/A,FALSE,"CONV3T.XLS";"Neto",#N/A,FALSE,"CONV3T.XLS";"UnoB",#N/A,FALSE,"CONV3T.XLS";"Bruto",#N/A,FALSE,"CONV4T.XLS";"Neto",#N/A,FALSE,"CONV4T.XLS";"UnoB",#N/A,FALSE,"CONV4T.XLS"}</definedName>
    <definedName name="___TUL4" localSheetId="3"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1" hidden="1">{"Bruto",#N/A,FALSE,"CONV3T.XLS";"Neto",#N/A,FALSE,"CONV3T.XLS";"UnoB",#N/A,FALSE,"CONV3T.XLS";"Bruto",#N/A,FALSE,"CONV4T.XLS";"Neto",#N/A,FALSE,"CONV4T.XLS";"UnoB",#N/A,FALSE,"CONV4T.XLS"}</definedName>
    <definedName name="___WRN4444" localSheetId="3"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[9]!ABR&amp;[9]!MAY&amp;[9]!JUN&amp;[9]!JUL&amp;[9]!AGO&amp;[9]!SEP</definedName>
    <definedName name="__ABR2">[6]edofza4!$C$22</definedName>
    <definedName name="__AGO1" localSheetId="1">[1]!AGO&amp;[1]!SEP&amp;[1]!OCT&amp;[1]!NOV&amp;[1]!DIC</definedName>
    <definedName name="__AGO1" localSheetId="4">[1]!AGO&amp;[1]!SEP&amp;[1]!OCT&amp;[1]!NOV&amp;[1]!DIC</definedName>
    <definedName name="__AGO1" localSheetId="5">[1]!AGO&amp;[1]!SEP&amp;[1]!OCT&amp;[1]!NOV&amp;[1]!DIC</definedName>
    <definedName name="__AGO1" localSheetId="6">[1]!AGO&amp;[1]!SEP&amp;[1]!OCT&amp;[1]!NOV&amp;[1]!DIC</definedName>
    <definedName name="__AGO1" localSheetId="7">[2]!AGO&amp;[2]!SEP&amp;[2]!OCT&amp;[2]!NOV&amp;[2]!DIC</definedName>
    <definedName name="__AGO1" localSheetId="9">[1]!AGO&amp;[1]!SEP&amp;[1]!OCT&amp;[1]!NOV&amp;[1]!DIC</definedName>
    <definedName name="__AGO1">[3]!AGO&amp;[3]!SEP&amp;[3]!OCT&amp;[3]!NOV&amp;[3]!DIC</definedName>
    <definedName name="__AGO2">[6]edofza8!$C$22</definedName>
    <definedName name="__ASA96" localSheetId="1">#REF!</definedName>
    <definedName name="__ASA96">#REF!</definedName>
    <definedName name="__cad179" localSheetId="1">'[4]Mod Eco Controlados 99'!#REF!</definedName>
    <definedName name="__cad179">'[4]Mod Eco Controlados 99'!#REF!</definedName>
    <definedName name="__CAN2" localSheetId="0" hidden="1">{"Bruto",#N/A,FALSE,"CONV3T.XLS";"Neto",#N/A,FALSE,"CONV3T.XLS";"UnoB",#N/A,FALSE,"CONV3T.XLS";"Bruto",#N/A,FALSE,"CONV4T.XLS";"Neto",#N/A,FALSE,"CONV4T.XLS";"UnoB",#N/A,FALSE,"CONV4T.XLS"}</definedName>
    <definedName name="__CAN2" localSheetId="1" hidden="1">{"Bruto",#N/A,FALSE,"CONV3T.XLS";"Neto",#N/A,FALSE,"CONV3T.XLS";"UnoB",#N/A,FALSE,"CONV3T.XLS";"Bruto",#N/A,FALSE,"CONV4T.XLS";"Neto",#N/A,FALSE,"CONV4T.XLS";"UnoB",#N/A,FALSE,"CONV4T.XLS"}</definedName>
    <definedName name="__CAN2" localSheetId="3" hidden="1">{"Bruto",#N/A,FALSE,"CONV3T.XLS";"Neto",#N/A,FALSE,"CONV3T.XLS";"UnoB",#N/A,FALSE,"CONV3T.XLS";"Bruto",#N/A,FALSE,"CONV4T.XLS";"Neto",#N/A,FALSE,"CONV4T.XLS";"UnoB",#N/A,FALSE,"CONV4T.XLS"}</definedName>
    <definedName name="__CAN2" localSheetId="5" hidden="1">{"Bruto",#N/A,FALSE,"CONV3T.XLS";"Neto",#N/A,FALSE,"CONV3T.XLS";"UnoB",#N/A,FALSE,"CONV3T.XLS";"Bruto",#N/A,FALSE,"CONV4T.XLS";"Neto",#N/A,FALSE,"CONV4T.XLS";"UnoB",#N/A,FALSE,"CONV4T.XLS"}</definedName>
    <definedName name="__CAN2" localSheetId="6" hidden="1">{"Bruto",#N/A,FALSE,"CONV3T.XLS";"Neto",#N/A,FALSE,"CONV3T.XLS";"UnoB",#N/A,FALSE,"CONV3T.XLS";"Bruto",#N/A,FALSE,"CONV4T.XLS";"Neto",#N/A,FALSE,"CONV4T.XLS";"UnoB",#N/A,FALSE,"CONV4T.XLS"}</definedName>
    <definedName name="__CAN2" localSheetId="7" hidden="1">{"Bruto",#N/A,FALSE,"CONV3T.XLS";"Neto",#N/A,FALSE,"CONV3T.XLS";"UnoB",#N/A,FALSE,"CONV3T.XLS";"Bruto",#N/A,FALSE,"CONV4T.XLS";"Neto",#N/A,FALSE,"CONV4T.XLS";"UnoB",#N/A,FALSE,"CONV4T.XLS"}</definedName>
    <definedName name="__CAN2" localSheetId="9"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0"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3" hidden="1">{"Bruto",#N/A,FALSE,"CONV3T.XLS";"Neto",#N/A,FALSE,"CONV3T.XLS";"UnoB",#N/A,FALSE,"CONV3T.XLS";"Bruto",#N/A,FALSE,"CONV4T.XLS";"Neto",#N/A,FALSE,"CONV4T.XLS";"UnoB",#N/A,FALSE,"CONV4T.XLS"}</definedName>
    <definedName name="__CAN4" localSheetId="5" hidden="1">{"Bruto",#N/A,FALSE,"CONV3T.XLS";"Neto",#N/A,FALSE,"CONV3T.XLS";"UnoB",#N/A,FALSE,"CONV3T.XLS";"Bruto",#N/A,FALSE,"CONV4T.XLS";"Neto",#N/A,FALSE,"CONV4T.XLS";"UnoB",#N/A,FALSE,"CONV4T.XLS"}</definedName>
    <definedName name="__CAN4" localSheetId="6" hidden="1">{"Bruto",#N/A,FALSE,"CONV3T.XLS";"Neto",#N/A,FALSE,"CONV3T.XLS";"UnoB",#N/A,FALSE,"CONV3T.XLS";"Bruto",#N/A,FALSE,"CONV4T.XLS";"Neto",#N/A,FALSE,"CONV4T.XLS";"UnoB",#N/A,FALSE,"CONV4T.XLS"}</definedName>
    <definedName name="__CAN4" localSheetId="7" hidden="1">{"Bruto",#N/A,FALSE,"CONV3T.XLS";"Neto",#N/A,FALSE,"CONV3T.XLS";"UnoB",#N/A,FALSE,"CONV3T.XLS";"Bruto",#N/A,FALSE,"CONV4T.XLS";"Neto",#N/A,FALSE,"CONV4T.XLS";"UnoB",#N/A,FALSE,"CONV4T.XLS"}</definedName>
    <definedName name="__CAN4" localSheetId="9"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1">#REF!</definedName>
    <definedName name="__CFD02">#REF!</definedName>
    <definedName name="__CFE96" localSheetId="1">#REF!</definedName>
    <definedName name="__CFE96">#REF!</definedName>
    <definedName name="__CON96" localSheetId="1">#REF!</definedName>
    <definedName name="__CON96">#REF!</definedName>
    <definedName name="__COR4" localSheetId="0" hidden="1">{"Bruto",#N/A,FALSE,"CONV3T.XLS";"Neto",#N/A,FALSE,"CONV3T.XLS";"UnoB",#N/A,FALSE,"CONV3T.XLS";"Bruto",#N/A,FALSE,"CONV4T.XLS";"Neto",#N/A,FALSE,"CONV4T.XLS";"UnoB",#N/A,FALSE,"CONV4T.XLS"}</definedName>
    <definedName name="__COR4" localSheetId="1" hidden="1">{"Bruto",#N/A,FALSE,"CONV3T.XLS";"Neto",#N/A,FALSE,"CONV3T.XLS";"UnoB",#N/A,FALSE,"CONV3T.XLS";"Bruto",#N/A,FALSE,"CONV4T.XLS";"Neto",#N/A,FALSE,"CONV4T.XLS";"UnoB",#N/A,FALSE,"CONV4T.XLS"}</definedName>
    <definedName name="__COR4" localSheetId="3" hidden="1">{"Bruto",#N/A,FALSE,"CONV3T.XLS";"Neto",#N/A,FALSE,"CONV3T.XLS";"UnoB",#N/A,FALSE,"CONV3T.XLS";"Bruto",#N/A,FALSE,"CONV4T.XLS";"Neto",#N/A,FALSE,"CONV4T.XLS";"UnoB",#N/A,FALSE,"CONV4T.XLS"}</definedName>
    <definedName name="__COR4" localSheetId="5" hidden="1">{"Bruto",#N/A,FALSE,"CONV3T.XLS";"Neto",#N/A,FALSE,"CONV3T.XLS";"UnoB",#N/A,FALSE,"CONV3T.XLS";"Bruto",#N/A,FALSE,"CONV4T.XLS";"Neto",#N/A,FALSE,"CONV4T.XLS";"UnoB",#N/A,FALSE,"CONV4T.XLS"}</definedName>
    <definedName name="__COR4" localSheetId="6" hidden="1">{"Bruto",#N/A,FALSE,"CONV3T.XLS";"Neto",#N/A,FALSE,"CONV3T.XLS";"UnoB",#N/A,FALSE,"CONV3T.XLS";"Bruto",#N/A,FALSE,"CONV4T.XLS";"Neto",#N/A,FALSE,"CONV4T.XLS";"UnoB",#N/A,FALSE,"CONV4T.XLS"}</definedName>
    <definedName name="__COR4" localSheetId="7" hidden="1">{"Bruto",#N/A,FALSE,"CONV3T.XLS";"Neto",#N/A,FALSE,"CONV3T.XLS";"UnoB",#N/A,FALSE,"CONV3T.XLS";"Bruto",#N/A,FALSE,"CONV4T.XLS";"Neto",#N/A,FALSE,"CONV4T.XLS";"UnoB",#N/A,FALSE,"CONV4T.XLS"}</definedName>
    <definedName name="__COR4" localSheetId="9"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0"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3" hidden="1">{"Bruto",#N/A,FALSE,"CONV3T.XLS";"Neto",#N/A,FALSE,"CONV3T.XLS";"UnoB",#N/A,FALSE,"CONV3T.XLS";"Bruto",#N/A,FALSE,"CONV4T.XLS";"Neto",#N/A,FALSE,"CONV4T.XLS";"UnoB",#N/A,FALSE,"CONV4T.XLS"}</definedName>
    <definedName name="__COS4" localSheetId="5" hidden="1">{"Bruto",#N/A,FALSE,"CONV3T.XLS";"Neto",#N/A,FALSE,"CONV3T.XLS";"UnoB",#N/A,FALSE,"CONV3T.XLS";"Bruto",#N/A,FALSE,"CONV4T.XLS";"Neto",#N/A,FALSE,"CONV4T.XLS";"UnoB",#N/A,FALSE,"CONV4T.XLS"}</definedName>
    <definedName name="__COS4" localSheetId="6" hidden="1">{"Bruto",#N/A,FALSE,"CONV3T.XLS";"Neto",#N/A,FALSE,"CONV3T.XLS";"UnoB",#N/A,FALSE,"CONV3T.XLS";"Bruto",#N/A,FALSE,"CONV4T.XLS";"Neto",#N/A,FALSE,"CONV4T.XLS";"UnoB",#N/A,FALSE,"CONV4T.XLS"}</definedName>
    <definedName name="__COS4" localSheetId="7" hidden="1">{"Bruto",#N/A,FALSE,"CONV3T.XLS";"Neto",#N/A,FALSE,"CONV3T.XLS";"UnoB",#N/A,FALSE,"CONV3T.XLS";"Bruto",#N/A,FALSE,"CONV4T.XLS";"Neto",#N/A,FALSE,"CONV4T.XLS";"UnoB",#N/A,FALSE,"CONV4T.XLS"}</definedName>
    <definedName name="__COS4" localSheetId="9"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'[7]Premisas IMSS'!$M$12</definedName>
    <definedName name="__def2">'[7]Premisas IMSS'!$M$13</definedName>
    <definedName name="__def3">'[7]Premisas IMSS'!$M$14</definedName>
    <definedName name="__def4">'[7]Premisas IMSS'!$M$15</definedName>
    <definedName name="__def5">'[7]Premisas IMSS'!$M$16</definedName>
    <definedName name="__def6">'[7]Premisas IMSS'!$M$17</definedName>
    <definedName name="__DIC2">[6]edofza12!$C$22</definedName>
    <definedName name="__ee1" localSheetId="0" hidden="1">{"Bruto",#N/A,FALSE,"CONV3T.XLS";"Neto",#N/A,FALSE,"CONV3T.XLS";"UnoB",#N/A,FALSE,"CONV3T.XLS";"Bruto",#N/A,FALSE,"CONV4T.XLS";"Neto",#N/A,FALSE,"CONV4T.XLS";"UnoB",#N/A,FALSE,"CONV4T.XLS"}</definedName>
    <definedName name="__ee1" localSheetId="1" hidden="1">{"Bruto",#N/A,FALSE,"CONV3T.XLS";"Neto",#N/A,FALSE,"CONV3T.XLS";"UnoB",#N/A,FALSE,"CONV3T.XLS";"Bruto",#N/A,FALSE,"CONV4T.XLS";"Neto",#N/A,FALSE,"CONV4T.XLS";"UnoB",#N/A,FALSE,"CONV4T.XLS"}</definedName>
    <definedName name="__ee1" localSheetId="3" hidden="1">{"Bruto",#N/A,FALSE,"CONV3T.XLS";"Neto",#N/A,FALSE,"CONV3T.XLS";"UnoB",#N/A,FALSE,"CONV3T.XLS";"Bruto",#N/A,FALSE,"CONV4T.XLS";"Neto",#N/A,FALSE,"CONV4T.XLS";"UnoB",#N/A,FALSE,"CONV4T.XLS"}</definedName>
    <definedName name="__ee1" localSheetId="5" hidden="1">{"Bruto",#N/A,FALSE,"CONV3T.XLS";"Neto",#N/A,FALSE,"CONV3T.XLS";"UnoB",#N/A,FALSE,"CONV3T.XLS";"Bruto",#N/A,FALSE,"CONV4T.XLS";"Neto",#N/A,FALSE,"CONV4T.XLS";"UnoB",#N/A,FALSE,"CONV4T.XLS"}</definedName>
    <definedName name="__ee1" localSheetId="6" hidden="1">{"Bruto",#N/A,FALSE,"CONV3T.XLS";"Neto",#N/A,FALSE,"CONV3T.XLS";"UnoB",#N/A,FALSE,"CONV3T.XLS";"Bruto",#N/A,FALSE,"CONV4T.XLS";"Neto",#N/A,FALSE,"CONV4T.XLS";"UnoB",#N/A,FALSE,"CONV4T.XLS"}</definedName>
    <definedName name="__ee1" localSheetId="7" hidden="1">{"Bruto",#N/A,FALSE,"CONV3T.XLS";"Neto",#N/A,FALSE,"CONV3T.XLS";"UnoB",#N/A,FALSE,"CONV3T.XLS";"Bruto",#N/A,FALSE,"CONV4T.XLS";"Neto",#N/A,FALSE,"CONV4T.XLS";"UnoB",#N/A,FALSE,"CONV4T.XLS"}</definedName>
    <definedName name="__ee1" localSheetId="9"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[6]edofza1!$C$22</definedName>
    <definedName name="__esc2" localSheetId="0" hidden="1">{"Bruto",#N/A,FALSE,"CONV3T.XLS";"Neto",#N/A,FALSE,"CONV3T.XLS";"UnoB",#N/A,FALSE,"CONV3T.XLS";"Bruto",#N/A,FALSE,"CONV4T.XLS";"Neto",#N/A,FALSE,"CONV4T.XLS";"UnoB",#N/A,FALSE,"CONV4T.XLS"}</definedName>
    <definedName name="__esc2" localSheetId="1" hidden="1">{"Bruto",#N/A,FALSE,"CONV3T.XLS";"Neto",#N/A,FALSE,"CONV3T.XLS";"UnoB",#N/A,FALSE,"CONV3T.XLS";"Bruto",#N/A,FALSE,"CONV4T.XLS";"Neto",#N/A,FALSE,"CONV4T.XLS";"UnoB",#N/A,FALSE,"CONV4T.XLS"}</definedName>
    <definedName name="__esc2" localSheetId="3" hidden="1">{"Bruto",#N/A,FALSE,"CONV3T.XLS";"Neto",#N/A,FALSE,"CONV3T.XLS";"UnoB",#N/A,FALSE,"CONV3T.XLS";"Bruto",#N/A,FALSE,"CONV4T.XLS";"Neto",#N/A,FALSE,"CONV4T.XLS";"UnoB",#N/A,FALSE,"CONV4T.XLS"}</definedName>
    <definedName name="__esc2" localSheetId="5" hidden="1">{"Bruto",#N/A,FALSE,"CONV3T.XLS";"Neto",#N/A,FALSE,"CONV3T.XLS";"UnoB",#N/A,FALSE,"CONV3T.XLS";"Bruto",#N/A,FALSE,"CONV4T.XLS";"Neto",#N/A,FALSE,"CONV4T.XLS";"UnoB",#N/A,FALSE,"CONV4T.XLS"}</definedName>
    <definedName name="__esc2" localSheetId="6" hidden="1">{"Bruto",#N/A,FALSE,"CONV3T.XLS";"Neto",#N/A,FALSE,"CONV3T.XLS";"UnoB",#N/A,FALSE,"CONV3T.XLS";"Bruto",#N/A,FALSE,"CONV4T.XLS";"Neto",#N/A,FALSE,"CONV4T.XLS";"UnoB",#N/A,FALSE,"CONV4T.XLS"}</definedName>
    <definedName name="__esc2" localSheetId="7" hidden="1">{"Bruto",#N/A,FALSE,"CONV3T.XLS";"Neto",#N/A,FALSE,"CONV3T.XLS";"UnoB",#N/A,FALSE,"CONV3T.XLS";"Bruto",#N/A,FALSE,"CONV4T.XLS";"Neto",#N/A,FALSE,"CONV4T.XLS";"UnoB",#N/A,FALSE,"CONV4T.XLS"}</definedName>
    <definedName name="__esc2" localSheetId="9"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0"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3" hidden="1">{"Bruto",#N/A,FALSE,"CONV3T.XLS";"Neto",#N/A,FALSE,"CONV3T.XLS";"UnoB",#N/A,FALSE,"CONV3T.XLS";"Bruto",#N/A,FALSE,"CONV4T.XLS";"Neto",#N/A,FALSE,"CONV4T.XLS";"UnoB",#N/A,FALSE,"CONV4T.XLS"}</definedName>
    <definedName name="__ESC4" localSheetId="5" hidden="1">{"Bruto",#N/A,FALSE,"CONV3T.XLS";"Neto",#N/A,FALSE,"CONV3T.XLS";"UnoB",#N/A,FALSE,"CONV3T.XLS";"Bruto",#N/A,FALSE,"CONV4T.XLS";"Neto",#N/A,FALSE,"CONV4T.XLS";"UnoB",#N/A,FALSE,"CONV4T.XLS"}</definedName>
    <definedName name="__ESC4" localSheetId="6" hidden="1">{"Bruto",#N/A,FALSE,"CONV3T.XLS";"Neto",#N/A,FALSE,"CONV3T.XLS";"UnoB",#N/A,FALSE,"CONV3T.XLS";"Bruto",#N/A,FALSE,"CONV4T.XLS";"Neto",#N/A,FALSE,"CONV4T.XLS";"UnoB",#N/A,FALSE,"CONV4T.XLS"}</definedName>
    <definedName name="__ESC4" localSheetId="7" hidden="1">{"Bruto",#N/A,FALSE,"CONV3T.XLS";"Neto",#N/A,FALSE,"CONV3T.XLS";"UnoB",#N/A,FALSE,"CONV3T.XLS";"Bruto",#N/A,FALSE,"CONV4T.XLS";"Neto",#N/A,FALSE,"CONV4T.XLS";"UnoB",#N/A,FALSE,"CONV4T.XLS"}</definedName>
    <definedName name="__ESC4" localSheetId="9"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[9]!FEB&amp;[9]!MAR&amp;[9]!ABR&amp;[9]!MAY&amp;[9]!JUN&amp;[9]!JUL</definedName>
    <definedName name="__FEB2">[6]edofza2!$C$22</definedName>
    <definedName name="__JUL1">[9]!JUL&amp;[9]!AGO&amp;[9]!SEP&amp;[9]!OCT&amp;[9]!NOV</definedName>
    <definedName name="__JUL2">[6]edofza7!$C$22</definedName>
    <definedName name="__JUN1">[9]!JUN&amp;[9]!JUL&amp;[9]!AGO&amp;[9]!SEP&amp;[9]!OCT</definedName>
    <definedName name="__JUN2">[6]edofza6!$C$22</definedName>
    <definedName name="__MAR1">[9]!MAR&amp;[9]!ABR&amp;[9]!MAY&amp;[9]!JUN&amp;[9]!JUL&amp;[9]!AGO</definedName>
    <definedName name="__MAR2">[6]edofza3!$C$22</definedName>
    <definedName name="__MAY1">[9]!MAY&amp;[9]!JUN&amp;[9]!JUL&amp;[9]!AGO&amp;[9]!SEP</definedName>
    <definedName name="__MAY2">[6]edofza5!$C$22</definedName>
    <definedName name="__mor2" localSheetId="0" hidden="1">{"Bruto",#N/A,FALSE,"CONV3T.XLS";"Neto",#N/A,FALSE,"CONV3T.XLS";"UnoB",#N/A,FALSE,"CONV3T.XLS";"Bruto",#N/A,FALSE,"CONV4T.XLS";"Neto",#N/A,FALSE,"CONV4T.XLS";"UnoB",#N/A,FALSE,"CONV4T.XLS"}</definedName>
    <definedName name="__mor2" localSheetId="1" hidden="1">{"Bruto",#N/A,FALSE,"CONV3T.XLS";"Neto",#N/A,FALSE,"CONV3T.XLS";"UnoB",#N/A,FALSE,"CONV3T.XLS";"Bruto",#N/A,FALSE,"CONV4T.XLS";"Neto",#N/A,FALSE,"CONV4T.XLS";"UnoB",#N/A,FALSE,"CONV4T.XLS"}</definedName>
    <definedName name="__mor2" localSheetId="3" hidden="1">{"Bruto",#N/A,FALSE,"CONV3T.XLS";"Neto",#N/A,FALSE,"CONV3T.XLS";"UnoB",#N/A,FALSE,"CONV3T.XLS";"Bruto",#N/A,FALSE,"CONV4T.XLS";"Neto",#N/A,FALSE,"CONV4T.XLS";"UnoB",#N/A,FALSE,"CONV4T.XLS"}</definedName>
    <definedName name="__mor2" localSheetId="5" hidden="1">{"Bruto",#N/A,FALSE,"CONV3T.XLS";"Neto",#N/A,FALSE,"CONV3T.XLS";"UnoB",#N/A,FALSE,"CONV3T.XLS";"Bruto",#N/A,FALSE,"CONV4T.XLS";"Neto",#N/A,FALSE,"CONV4T.XLS";"UnoB",#N/A,FALSE,"CONV4T.XLS"}</definedName>
    <definedName name="__mor2" localSheetId="6" hidden="1">{"Bruto",#N/A,FALSE,"CONV3T.XLS";"Neto",#N/A,FALSE,"CONV3T.XLS";"UnoB",#N/A,FALSE,"CONV3T.XLS";"Bruto",#N/A,FALSE,"CONV4T.XLS";"Neto",#N/A,FALSE,"CONV4T.XLS";"UnoB",#N/A,FALSE,"CONV4T.XLS"}</definedName>
    <definedName name="__mor2" localSheetId="7" hidden="1">{"Bruto",#N/A,FALSE,"CONV3T.XLS";"Neto",#N/A,FALSE,"CONV3T.XLS";"UnoB",#N/A,FALSE,"CONV3T.XLS";"Bruto",#N/A,FALSE,"CONV4T.XLS";"Neto",#N/A,FALSE,"CONV4T.XLS";"UnoB",#N/A,FALSE,"CONV4T.XLS"}</definedName>
    <definedName name="__mor2" localSheetId="9"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0"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3" hidden="1">{"Bruto",#N/A,FALSE,"CONV3T.XLS";"Neto",#N/A,FALSE,"CONV3T.XLS";"UnoB",#N/A,FALSE,"CONV3T.XLS";"Bruto",#N/A,FALSE,"CONV4T.XLS";"Neto",#N/A,FALSE,"CONV4T.XLS";"UnoB",#N/A,FALSE,"CONV4T.XLS"}</definedName>
    <definedName name="__MOR4" localSheetId="5" hidden="1">{"Bruto",#N/A,FALSE,"CONV3T.XLS";"Neto",#N/A,FALSE,"CONV3T.XLS";"UnoB",#N/A,FALSE,"CONV3T.XLS";"Bruto",#N/A,FALSE,"CONV4T.XLS";"Neto",#N/A,FALSE,"CONV4T.XLS";"UnoB",#N/A,FALSE,"CONV4T.XLS"}</definedName>
    <definedName name="__MOR4" localSheetId="6" hidden="1">{"Bruto",#N/A,FALSE,"CONV3T.XLS";"Neto",#N/A,FALSE,"CONV3T.XLS";"UnoB",#N/A,FALSE,"CONV3T.XLS";"Bruto",#N/A,FALSE,"CONV4T.XLS";"Neto",#N/A,FALSE,"CONV4T.XLS";"UnoB",#N/A,FALSE,"CONV4T.XLS"}</definedName>
    <definedName name="__MOR4" localSheetId="7" hidden="1">{"Bruto",#N/A,FALSE,"CONV3T.XLS";"Neto",#N/A,FALSE,"CONV3T.XLS";"UnoB",#N/A,FALSE,"CONV3T.XLS";"Bruto",#N/A,FALSE,"CONV4T.XLS";"Neto",#N/A,FALSE,"CONV4T.XLS";"UnoB",#N/A,FALSE,"CONV4T.XLS"}</definedName>
    <definedName name="__MOR4" localSheetId="9"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 localSheetId="1">[1]!NOV&amp;[1]!DIC</definedName>
    <definedName name="__NOV1" localSheetId="4">[1]!NOV&amp;[1]!DIC</definedName>
    <definedName name="__NOV1" localSheetId="5">[1]!NOV&amp;[1]!DIC</definedName>
    <definedName name="__NOV1" localSheetId="6">[1]!NOV&amp;[1]!DIC</definedName>
    <definedName name="__NOV1" localSheetId="7">[2]!NOV&amp;[2]!DIC</definedName>
    <definedName name="__NOV1" localSheetId="9">[1]!NOV&amp;[1]!DIC</definedName>
    <definedName name="__NOV1">[3]!NOV&amp;[3]!DIC</definedName>
    <definedName name="__NOV2">[6]edofza11!$C$43</definedName>
    <definedName name="__OCT1" localSheetId="1">[1]!OCT&amp;[1]!NOV&amp;[1]!DIC</definedName>
    <definedName name="__OCT1" localSheetId="4">[1]!OCT&amp;[1]!NOV&amp;[1]!DIC</definedName>
    <definedName name="__OCT1" localSheetId="5">[1]!OCT&amp;[1]!NOV&amp;[1]!DIC</definedName>
    <definedName name="__OCT1" localSheetId="6">[1]!OCT&amp;[1]!NOV&amp;[1]!DIC</definedName>
    <definedName name="__OCT1" localSheetId="7">[2]!OCT&amp;[2]!NOV&amp;[2]!DIC</definedName>
    <definedName name="__OCT1" localSheetId="9">[1]!OCT&amp;[1]!NOV&amp;[1]!DIC</definedName>
    <definedName name="__OCT1">[3]!OCT&amp;[3]!NOV&amp;[3]!DIC</definedName>
    <definedName name="__OCT2">[6]edofza10!$C$22</definedName>
    <definedName name="__pa2" localSheetId="0" hidden="1">{"Bruto",#N/A,FALSE,"CONV3T.XLS";"Neto",#N/A,FALSE,"CONV3T.XLS";"UnoB",#N/A,FALSE,"CONV3T.XLS";"Bruto",#N/A,FALSE,"CONV4T.XLS";"Neto",#N/A,FALSE,"CONV4T.XLS";"UnoB",#N/A,FALSE,"CONV4T.XLS"}</definedName>
    <definedName name="__pa2" localSheetId="1" hidden="1">{"Bruto",#N/A,FALSE,"CONV3T.XLS";"Neto",#N/A,FALSE,"CONV3T.XLS";"UnoB",#N/A,FALSE,"CONV3T.XLS";"Bruto",#N/A,FALSE,"CONV4T.XLS";"Neto",#N/A,FALSE,"CONV4T.XLS";"UnoB",#N/A,FALSE,"CONV4T.XLS"}</definedName>
    <definedName name="__pa2" localSheetId="3" hidden="1">{"Bruto",#N/A,FALSE,"CONV3T.XLS";"Neto",#N/A,FALSE,"CONV3T.XLS";"UnoB",#N/A,FALSE,"CONV3T.XLS";"Bruto",#N/A,FALSE,"CONV4T.XLS";"Neto",#N/A,FALSE,"CONV4T.XLS";"UnoB",#N/A,FALSE,"CONV4T.XLS"}</definedName>
    <definedName name="__pa2" localSheetId="5" hidden="1">{"Bruto",#N/A,FALSE,"CONV3T.XLS";"Neto",#N/A,FALSE,"CONV3T.XLS";"UnoB",#N/A,FALSE,"CONV3T.XLS";"Bruto",#N/A,FALSE,"CONV4T.XLS";"Neto",#N/A,FALSE,"CONV4T.XLS";"UnoB",#N/A,FALSE,"CONV4T.XLS"}</definedName>
    <definedName name="__pa2" localSheetId="6" hidden="1">{"Bruto",#N/A,FALSE,"CONV3T.XLS";"Neto",#N/A,FALSE,"CONV3T.XLS";"UnoB",#N/A,FALSE,"CONV3T.XLS";"Bruto",#N/A,FALSE,"CONV4T.XLS";"Neto",#N/A,FALSE,"CONV4T.XLS";"UnoB",#N/A,FALSE,"CONV4T.XLS"}</definedName>
    <definedName name="__pa2" localSheetId="7" hidden="1">{"Bruto",#N/A,FALSE,"CONV3T.XLS";"Neto",#N/A,FALSE,"CONV3T.XLS";"UnoB",#N/A,FALSE,"CONV3T.XLS";"Bruto",#N/A,FALSE,"CONV4T.XLS";"Neto",#N/A,FALSE,"CONV4T.XLS";"UnoB",#N/A,FALSE,"CONV4T.XLS"}</definedName>
    <definedName name="__pa2" localSheetId="9"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0"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3" hidden="1">{"Bruto",#N/A,FALSE,"CONV3T.XLS";"Neto",#N/A,FALSE,"CONV3T.XLS";"UnoB",#N/A,FALSE,"CONV3T.XLS";"Bruto",#N/A,FALSE,"CONV4T.XLS";"Neto",#N/A,FALSE,"CONV4T.XLS";"UnoB",#N/A,FALSE,"CONV4T.XLS"}</definedName>
    <definedName name="__PAJ4" localSheetId="5" hidden="1">{"Bruto",#N/A,FALSE,"CONV3T.XLS";"Neto",#N/A,FALSE,"CONV3T.XLS";"UnoB",#N/A,FALSE,"CONV3T.XLS";"Bruto",#N/A,FALSE,"CONV4T.XLS";"Neto",#N/A,FALSE,"CONV4T.XLS";"UnoB",#N/A,FALSE,"CONV4T.XLS"}</definedName>
    <definedName name="__PAJ4" localSheetId="6" hidden="1">{"Bruto",#N/A,FALSE,"CONV3T.XLS";"Neto",#N/A,FALSE,"CONV3T.XLS";"UnoB",#N/A,FALSE,"CONV3T.XLS";"Bruto",#N/A,FALSE,"CONV4T.XLS";"Neto",#N/A,FALSE,"CONV4T.XLS";"UnoB",#N/A,FALSE,"CONV4T.XLS"}</definedName>
    <definedName name="__PAJ4" localSheetId="7" hidden="1">{"Bruto",#N/A,FALSE,"CONV3T.XLS";"Neto",#N/A,FALSE,"CONV3T.XLS";"UnoB",#N/A,FALSE,"CONV3T.XLS";"Bruto",#N/A,FALSE,"CONV4T.XLS";"Neto",#N/A,FALSE,"CONV4T.XLS";"UnoB",#N/A,FALSE,"CONV4T.XLS"}</definedName>
    <definedName name="__PAJ4" localSheetId="9"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1">#REF!</definedName>
    <definedName name="__PEM96">#REF!</definedName>
    <definedName name="__PIB08" localSheetId="1">#REF!</definedName>
    <definedName name="__PIB08">#REF!</definedName>
    <definedName name="__PIP96" localSheetId="1">#REF!</definedName>
    <definedName name="__PIP96">#REF!</definedName>
    <definedName name="__SEP1" localSheetId="1">[1]!SEP&amp;[1]!OCT&amp;[1]!NOV&amp;[1]!DIC</definedName>
    <definedName name="__SEP1" localSheetId="4">[1]!SEP&amp;[1]!OCT&amp;[1]!NOV&amp;[1]!DIC</definedName>
    <definedName name="__SEP1" localSheetId="5">[1]!SEP&amp;[1]!OCT&amp;[1]!NOV&amp;[1]!DIC</definedName>
    <definedName name="__SEP1" localSheetId="6">[1]!SEP&amp;[1]!OCT&amp;[1]!NOV&amp;[1]!DIC</definedName>
    <definedName name="__SEP1" localSheetId="7">[2]!SEP&amp;[2]!OCT&amp;[2]!NOV&amp;[2]!DIC</definedName>
    <definedName name="__SEP1" localSheetId="9">[1]!SEP&amp;[1]!OCT&amp;[1]!NOV&amp;[1]!DIC</definedName>
    <definedName name="__SEP1">[3]!SEP&amp;[3]!OCT&amp;[3]!NOV&amp;[3]!DIC</definedName>
    <definedName name="__SEP2">[6]edofza9!$C$22</definedName>
    <definedName name="__smg97">'[7]Premisa macro'!$E$4</definedName>
    <definedName name="__syt03" localSheetId="1">#REF!</definedName>
    <definedName name="__syt03">#REF!</definedName>
    <definedName name="__TDC2001" localSheetId="1">'[8]Tipos de Cambio'!$C$4</definedName>
    <definedName name="__TDC2001">'[8]Tipos de Cambio'!$C$4</definedName>
    <definedName name="__tul2" localSheetId="0" hidden="1">{"Bruto",#N/A,FALSE,"CONV3T.XLS";"Neto",#N/A,FALSE,"CONV3T.XLS";"UnoB",#N/A,FALSE,"CONV3T.XLS";"Bruto",#N/A,FALSE,"CONV4T.XLS";"Neto",#N/A,FALSE,"CONV4T.XLS";"UnoB",#N/A,FALSE,"CONV4T.XLS"}</definedName>
    <definedName name="__tul2" localSheetId="1" hidden="1">{"Bruto",#N/A,FALSE,"CONV3T.XLS";"Neto",#N/A,FALSE,"CONV3T.XLS";"UnoB",#N/A,FALSE,"CONV3T.XLS";"Bruto",#N/A,FALSE,"CONV4T.XLS";"Neto",#N/A,FALSE,"CONV4T.XLS";"UnoB",#N/A,FALSE,"CONV4T.XLS"}</definedName>
    <definedName name="__tul2" localSheetId="3" hidden="1">{"Bruto",#N/A,FALSE,"CONV3T.XLS";"Neto",#N/A,FALSE,"CONV3T.XLS";"UnoB",#N/A,FALSE,"CONV3T.XLS";"Bruto",#N/A,FALSE,"CONV4T.XLS";"Neto",#N/A,FALSE,"CONV4T.XLS";"UnoB",#N/A,FALSE,"CONV4T.XLS"}</definedName>
    <definedName name="__tul2" localSheetId="5" hidden="1">{"Bruto",#N/A,FALSE,"CONV3T.XLS";"Neto",#N/A,FALSE,"CONV3T.XLS";"UnoB",#N/A,FALSE,"CONV3T.XLS";"Bruto",#N/A,FALSE,"CONV4T.XLS";"Neto",#N/A,FALSE,"CONV4T.XLS";"UnoB",#N/A,FALSE,"CONV4T.XLS"}</definedName>
    <definedName name="__tul2" localSheetId="6" hidden="1">{"Bruto",#N/A,FALSE,"CONV3T.XLS";"Neto",#N/A,FALSE,"CONV3T.XLS";"UnoB",#N/A,FALSE,"CONV3T.XLS";"Bruto",#N/A,FALSE,"CONV4T.XLS";"Neto",#N/A,FALSE,"CONV4T.XLS";"UnoB",#N/A,FALSE,"CONV4T.XLS"}</definedName>
    <definedName name="__tul2" localSheetId="7" hidden="1">{"Bruto",#N/A,FALSE,"CONV3T.XLS";"Neto",#N/A,FALSE,"CONV3T.XLS";"UnoB",#N/A,FALSE,"CONV3T.XLS";"Bruto",#N/A,FALSE,"CONV4T.XLS";"Neto",#N/A,FALSE,"CONV4T.XLS";"UnoB",#N/A,FALSE,"CONV4T.XLS"}</definedName>
    <definedName name="__tul2" localSheetId="9"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0"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3" hidden="1">{"Bruto",#N/A,FALSE,"CONV3T.XLS";"Neto",#N/A,FALSE,"CONV3T.XLS";"UnoB",#N/A,FALSE,"CONV3T.XLS";"Bruto",#N/A,FALSE,"CONV4T.XLS";"Neto",#N/A,FALSE,"CONV4T.XLS";"UnoB",#N/A,FALSE,"CONV4T.XLS"}</definedName>
    <definedName name="__TUL4" localSheetId="5" hidden="1">{"Bruto",#N/A,FALSE,"CONV3T.XLS";"Neto",#N/A,FALSE,"CONV3T.XLS";"UnoB",#N/A,FALSE,"CONV3T.XLS";"Bruto",#N/A,FALSE,"CONV4T.XLS";"Neto",#N/A,FALSE,"CONV4T.XLS";"UnoB",#N/A,FALSE,"CONV4T.XLS"}</definedName>
    <definedName name="__TUL4" localSheetId="6" hidden="1">{"Bruto",#N/A,FALSE,"CONV3T.XLS";"Neto",#N/A,FALSE,"CONV3T.XLS";"UnoB",#N/A,FALSE,"CONV3T.XLS";"Bruto",#N/A,FALSE,"CONV4T.XLS";"Neto",#N/A,FALSE,"CONV4T.XLS";"UnoB",#N/A,FALSE,"CONV4T.XLS"}</definedName>
    <definedName name="__TUL4" localSheetId="7" hidden="1">{"Bruto",#N/A,FALSE,"CONV3T.XLS";"Neto",#N/A,FALSE,"CONV3T.XLS";"UnoB",#N/A,FALSE,"CONV3T.XLS";"Bruto",#N/A,FALSE,"CONV4T.XLS";"Neto",#N/A,FALSE,"CONV4T.XLS";"UnoB",#N/A,FALSE,"CONV4T.XLS"}</definedName>
    <definedName name="__TUL4" localSheetId="9"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0"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3" hidden="1">{"Bruto",#N/A,FALSE,"CONV3T.XLS";"Neto",#N/A,FALSE,"CONV3T.XLS";"UnoB",#N/A,FALSE,"CONV3T.XLS";"Bruto",#N/A,FALSE,"CONV4T.XLS";"Neto",#N/A,FALSE,"CONV4T.XLS";"UnoB",#N/A,FALSE,"CONV4T.XLS"}</definedName>
    <definedName name="__WRN4444" localSheetId="5" hidden="1">{"Bruto",#N/A,FALSE,"CONV3T.XLS";"Neto",#N/A,FALSE,"CONV3T.XLS";"UnoB",#N/A,FALSE,"CONV3T.XLS";"Bruto",#N/A,FALSE,"CONV4T.XLS";"Neto",#N/A,FALSE,"CONV4T.XLS";"UnoB",#N/A,FALSE,"CONV4T.XLS"}</definedName>
    <definedName name="__WRN4444" localSheetId="6" hidden="1">{"Bruto",#N/A,FALSE,"CONV3T.XLS";"Neto",#N/A,FALSE,"CONV3T.XLS";"UnoB",#N/A,FALSE,"CONV3T.XLS";"Bruto",#N/A,FALSE,"CONV4T.XLS";"Neto",#N/A,FALSE,"CONV4T.XLS";"UnoB",#N/A,FALSE,"CONV4T.XLS"}</definedName>
    <definedName name="__WRN4444" localSheetId="7" hidden="1">{"Bruto",#N/A,FALSE,"CONV3T.XLS";"Neto",#N/A,FALSE,"CONV3T.XLS";"UnoB",#N/A,FALSE,"CONV3T.XLS";"Bruto",#N/A,FALSE,"CONV4T.XLS";"Neto",#N/A,FALSE,"CONV4T.XLS";"UnoB",#N/A,FALSE,"CONV4T.XLS"}</definedName>
    <definedName name="__WRN4444" localSheetId="9"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0">[10]BANPRO99!#REF!</definedName>
    <definedName name="_3O0504" localSheetId="1">[10]BANPRO99!#REF!</definedName>
    <definedName name="_3O0504" localSheetId="3">[10]BANPRO99!#REF!</definedName>
    <definedName name="_3O0504" localSheetId="4">[10]BANPRO99!#REF!</definedName>
    <definedName name="_3O0504" localSheetId="5">[10]BANPRO99!#REF!</definedName>
    <definedName name="_3O0504" localSheetId="6">[10]BANPRO99!#REF!</definedName>
    <definedName name="_3O0504" localSheetId="7">[10]BANPRO99!#REF!</definedName>
    <definedName name="_3O0504" localSheetId="9">[10]BANPRO99!#REF!</definedName>
    <definedName name="_3O0504">[10]BANPRO99!#REF!</definedName>
    <definedName name="_5000DEF">#N/A</definedName>
    <definedName name="_6000">#N/A</definedName>
    <definedName name="_6000DEF">#N/A</definedName>
    <definedName name="_ABR1" localSheetId="1">[1]!ABR&amp;[1]!MAY&amp;[1]!JUN&amp;[1]!JUL&amp;[1]!AGO&amp;[1]!SEP</definedName>
    <definedName name="_ABR1" localSheetId="4">[1]!ABR&amp;[1]!MAY&amp;[1]!JUN&amp;[1]!JUL&amp;[1]!AGO&amp;[1]!SEP</definedName>
    <definedName name="_ABR1" localSheetId="5">[1]!ABR&amp;[1]!MAY&amp;[1]!JUN&amp;[1]!JUL&amp;[1]!AGO&amp;[1]!SEP</definedName>
    <definedName name="_ABR1" localSheetId="6">[1]!ABR&amp;[1]!MAY&amp;[1]!JUN&amp;[1]!JUL&amp;[1]!AGO&amp;[1]!SEP</definedName>
    <definedName name="_ABR1" localSheetId="7">[2]!ABR&amp;[2]!MAY&amp;[2]!JUN&amp;[2]!JUL&amp;[2]!AGO&amp;[2]!SEP</definedName>
    <definedName name="_ABR1" localSheetId="9">[1]!ABR&amp;[1]!MAY&amp;[1]!JUN&amp;[1]!JUL&amp;[1]!AGO&amp;[1]!SEP</definedName>
    <definedName name="_ABR1">[3]!ABR&amp;[3]!MAY&amp;[3]!JUN&amp;[3]!JUL&amp;[3]!AGO&amp;[3]!SEP</definedName>
    <definedName name="_ABR2">[6]edofza4!$C$22</definedName>
    <definedName name="_AGO1" localSheetId="1">[1]!AGO&amp;[1]!SEP&amp;[1]!OCT&amp;[1]!NOV&amp;[1]!DIC</definedName>
    <definedName name="_AGO1" localSheetId="4">[1]!AGO&amp;[1]!SEP&amp;[1]!OCT&amp;[1]!NOV&amp;[1]!DIC</definedName>
    <definedName name="_AGO1" localSheetId="5">[1]!AGO&amp;[1]!SEP&amp;[1]!OCT&amp;[1]!NOV&amp;[1]!DIC</definedName>
    <definedName name="_AGO1" localSheetId="6">[1]!AGO&amp;[1]!SEP&amp;[1]!OCT&amp;[1]!NOV&amp;[1]!DIC</definedName>
    <definedName name="_AGO1" localSheetId="7">[2]!AGO&amp;[2]!SEP&amp;[2]!OCT&amp;[2]!NOV&amp;[2]!DIC</definedName>
    <definedName name="_AGO1" localSheetId="9">[1]!AGO&amp;[1]!SEP&amp;[1]!OCT&amp;[1]!NOV&amp;[1]!DIC</definedName>
    <definedName name="_AGO1">[3]!AGO&amp;[3]!SEP&amp;[3]!OCT&amp;[3]!NOV&amp;[3]!DIC</definedName>
    <definedName name="_AGO2">[6]edofza8!$C$22</definedName>
    <definedName name="_ASA96" localSheetId="0">#REF!</definedName>
    <definedName name="_ASA96" localSheetId="1">#REF!</definedName>
    <definedName name="_ASA96" localSheetId="3">#REF!</definedName>
    <definedName name="_ASA96" localSheetId="4">#REF!</definedName>
    <definedName name="_ASA96" localSheetId="5">#REF!</definedName>
    <definedName name="_ASA96" localSheetId="6">#REF!</definedName>
    <definedName name="_ASA96" localSheetId="7">#REF!</definedName>
    <definedName name="_ASA96" localSheetId="9">#REF!</definedName>
    <definedName name="_ASA96">#REF!</definedName>
    <definedName name="_base" localSheetId="0">[10]BANPRO99!#REF!</definedName>
    <definedName name="_base" localSheetId="1">[10]BANPRO99!#REF!</definedName>
    <definedName name="_base" localSheetId="3">[10]BANPRO99!#REF!</definedName>
    <definedName name="_base" localSheetId="4">[10]BANPRO99!#REF!</definedName>
    <definedName name="_base" localSheetId="5">[10]BANPRO99!#REF!</definedName>
    <definedName name="_base" localSheetId="6">[10]BANPRO99!#REF!</definedName>
    <definedName name="_base" localSheetId="7">[10]BANPRO99!#REF!</definedName>
    <definedName name="_base" localSheetId="9">[10]BANPRO99!#REF!</definedName>
    <definedName name="_base">[10]BANPRO99!#REF!</definedName>
    <definedName name="_cad179" localSheetId="0">'[4]Mod Eco Controlados 99'!#REF!</definedName>
    <definedName name="_cad179" localSheetId="1">'[4]Mod Eco Controlados 99'!#REF!</definedName>
    <definedName name="_cad179" localSheetId="3">'[4]Mod Eco Controlados 99'!#REF!</definedName>
    <definedName name="_cad179" localSheetId="4">'[4]Mod Eco Controlados 99'!#REF!</definedName>
    <definedName name="_cad179" localSheetId="5">'[4]Mod Eco Controlados 99'!#REF!</definedName>
    <definedName name="_cad179" localSheetId="6">'[4]Mod Eco Controlados 99'!#REF!</definedName>
    <definedName name="_cad179" localSheetId="7">'[4]Mod Eco Controlados 99'!#REF!</definedName>
    <definedName name="_cad179" localSheetId="9">'[4]Mod Eco Controlados 99'!#REF!</definedName>
    <definedName name="_cad179">'[4]Mod Eco Controlados 99'!#REF!</definedName>
    <definedName name="_CAN2" localSheetId="0" hidden="1">{"Bruto",#N/A,FALSE,"CONV3T.XLS";"Neto",#N/A,FALSE,"CONV3T.XLS";"UnoB",#N/A,FALSE,"CONV3T.XLS";"Bruto",#N/A,FALSE,"CONV4T.XLS";"Neto",#N/A,FALSE,"CONV4T.XLS";"UnoB",#N/A,FALSE,"CONV4T.XLS"}</definedName>
    <definedName name="_CAN2" localSheetId="1" hidden="1">{"Bruto",#N/A,FALSE,"CONV3T.XLS";"Neto",#N/A,FALSE,"CONV3T.XLS";"UnoB",#N/A,FALSE,"CONV3T.XLS";"Bruto",#N/A,FALSE,"CONV4T.XLS";"Neto",#N/A,FALSE,"CONV4T.XLS";"UnoB",#N/A,FALSE,"CONV4T.XLS"}</definedName>
    <definedName name="_CAN2" localSheetId="3" hidden="1">{"Bruto",#N/A,FALSE,"CONV3T.XLS";"Neto",#N/A,FALSE,"CONV3T.XLS";"UnoB",#N/A,FALSE,"CONV3T.XLS";"Bruto",#N/A,FALSE,"CONV4T.XLS";"Neto",#N/A,FALSE,"CONV4T.XLS";"UnoB",#N/A,FALSE,"CONV4T.XLS"}</definedName>
    <definedName name="_CAN2" localSheetId="5" hidden="1">{"Bruto",#N/A,FALSE,"CONV3T.XLS";"Neto",#N/A,FALSE,"CONV3T.XLS";"UnoB",#N/A,FALSE,"CONV3T.XLS";"Bruto",#N/A,FALSE,"CONV4T.XLS";"Neto",#N/A,FALSE,"CONV4T.XLS";"UnoB",#N/A,FALSE,"CONV4T.XLS"}</definedName>
    <definedName name="_CAN2" localSheetId="6" hidden="1">{"Bruto",#N/A,FALSE,"CONV3T.XLS";"Neto",#N/A,FALSE,"CONV3T.XLS";"UnoB",#N/A,FALSE,"CONV3T.XLS";"Bruto",#N/A,FALSE,"CONV4T.XLS";"Neto",#N/A,FALSE,"CONV4T.XLS";"UnoB",#N/A,FALSE,"CONV4T.XLS"}</definedName>
    <definedName name="_CAN2" localSheetId="7" hidden="1">{"Bruto",#N/A,FALSE,"CONV3T.XLS";"Neto",#N/A,FALSE,"CONV3T.XLS";"UnoB",#N/A,FALSE,"CONV3T.XLS";"Bruto",#N/A,FALSE,"CONV4T.XLS";"Neto",#N/A,FALSE,"CONV4T.XLS";"UnoB",#N/A,FALSE,"CONV4T.XLS"}</definedName>
    <definedName name="_CAN2" localSheetId="9"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0"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3" hidden="1">{"Bruto",#N/A,FALSE,"CONV3T.XLS";"Neto",#N/A,FALSE,"CONV3T.XLS";"UnoB",#N/A,FALSE,"CONV3T.XLS";"Bruto",#N/A,FALSE,"CONV4T.XLS";"Neto",#N/A,FALSE,"CONV4T.XLS";"UnoB",#N/A,FALSE,"CONV4T.XLS"}</definedName>
    <definedName name="_CAN4" localSheetId="5" hidden="1">{"Bruto",#N/A,FALSE,"CONV3T.XLS";"Neto",#N/A,FALSE,"CONV3T.XLS";"UnoB",#N/A,FALSE,"CONV3T.XLS";"Bruto",#N/A,FALSE,"CONV4T.XLS";"Neto",#N/A,FALSE,"CONV4T.XLS";"UnoB",#N/A,FALSE,"CONV4T.XLS"}</definedName>
    <definedName name="_CAN4" localSheetId="6" hidden="1">{"Bruto",#N/A,FALSE,"CONV3T.XLS";"Neto",#N/A,FALSE,"CONV3T.XLS";"UnoB",#N/A,FALSE,"CONV3T.XLS";"Bruto",#N/A,FALSE,"CONV4T.XLS";"Neto",#N/A,FALSE,"CONV4T.XLS";"UnoB",#N/A,FALSE,"CONV4T.XLS"}</definedName>
    <definedName name="_CAN4" localSheetId="7" hidden="1">{"Bruto",#N/A,FALSE,"CONV3T.XLS";"Neto",#N/A,FALSE,"CONV3T.XLS";"UnoB",#N/A,FALSE,"CONV3T.XLS";"Bruto",#N/A,FALSE,"CONV4T.XLS";"Neto",#N/A,FALSE,"CONV4T.XLS";"UnoB",#N/A,FALSE,"CONV4T.XLS"}</definedName>
    <definedName name="_CAN4" localSheetId="9"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0">#REF!</definedName>
    <definedName name="_CFD02" localSheetId="1">#REF!</definedName>
    <definedName name="_CFD02" localSheetId="3">#REF!</definedName>
    <definedName name="_CFD02" localSheetId="4">#REF!</definedName>
    <definedName name="_CFD02" localSheetId="5">#REF!</definedName>
    <definedName name="_CFD02" localSheetId="6">#REF!</definedName>
    <definedName name="_CFD02" localSheetId="7">#REF!</definedName>
    <definedName name="_CFD02" localSheetId="9">#REF!</definedName>
    <definedName name="_CFD02">#REF!</definedName>
    <definedName name="_CFE96" localSheetId="0">#REF!</definedName>
    <definedName name="_CFE96" localSheetId="1">#REF!</definedName>
    <definedName name="_CFE96" localSheetId="3">#REF!</definedName>
    <definedName name="_CFE96" localSheetId="4">#REF!</definedName>
    <definedName name="_CFE96" localSheetId="5">#REF!</definedName>
    <definedName name="_CFE96" localSheetId="6">#REF!</definedName>
    <definedName name="_CFE96" localSheetId="7">#REF!</definedName>
    <definedName name="_CFE96" localSheetId="9">#REF!</definedName>
    <definedName name="_CFE96">#REF!</definedName>
    <definedName name="_CON96" localSheetId="0">#REF!</definedName>
    <definedName name="_CON96" localSheetId="1">#REF!</definedName>
    <definedName name="_CON96" localSheetId="3">#REF!</definedName>
    <definedName name="_CON96" localSheetId="4">#REF!</definedName>
    <definedName name="_CON96" localSheetId="5">#REF!</definedName>
    <definedName name="_CON96" localSheetId="6">#REF!</definedName>
    <definedName name="_CON96" localSheetId="7">#REF!</definedName>
    <definedName name="_CON96" localSheetId="9">#REF!</definedName>
    <definedName name="_CON96">#REF!</definedName>
    <definedName name="_COR4" localSheetId="1" hidden="1">{"Bruto",#N/A,FALSE,"CONV3T.XLS";"Neto",#N/A,FALSE,"CONV3T.XLS";"UnoB",#N/A,FALSE,"CONV3T.XLS";"Bruto",#N/A,FALSE,"CONV4T.XLS";"Neto",#N/A,FALSE,"CONV4T.XLS";"UnoB",#N/A,FALSE,"CONV4T.XLS"}</definedName>
    <definedName name="_COR4" localSheetId="3"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1" hidden="1">{"Bruto",#N/A,FALSE,"CONV3T.XLS";"Neto",#N/A,FALSE,"CONV3T.XLS";"UnoB",#N/A,FALSE,"CONV3T.XLS";"Bruto",#N/A,FALSE,"CONV4T.XLS";"Neto",#N/A,FALSE,"CONV4T.XLS";"UnoB",#N/A,FALSE,"CONV4T.XLS"}</definedName>
    <definedName name="_COS4" localSheetId="3"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'[7]Premisas IMSS'!$M$12</definedName>
    <definedName name="_def2">'[7]Premisas IMSS'!$M$13</definedName>
    <definedName name="_def3">'[7]Premisas IMSS'!$M$14</definedName>
    <definedName name="_def4">'[7]Premisas IMSS'!$M$15</definedName>
    <definedName name="_def5">'[7]Premisas IMSS'!$M$16</definedName>
    <definedName name="_def6">'[7]Premisas IMSS'!$M$17</definedName>
    <definedName name="_DIC2">[6]edofza12!$C$22</definedName>
    <definedName name="_ee1" localSheetId="0" hidden="1">{"Bruto",#N/A,FALSE,"CONV3T.XLS";"Neto",#N/A,FALSE,"CONV3T.XLS";"UnoB",#N/A,FALSE,"CONV3T.XLS";"Bruto",#N/A,FALSE,"CONV4T.XLS";"Neto",#N/A,FALSE,"CONV4T.XLS";"UnoB",#N/A,FALSE,"CONV4T.XLS"}</definedName>
    <definedName name="_ee1" localSheetId="1" hidden="1">{"Bruto",#N/A,FALSE,"CONV3T.XLS";"Neto",#N/A,FALSE,"CONV3T.XLS";"UnoB",#N/A,FALSE,"CONV3T.XLS";"Bruto",#N/A,FALSE,"CONV4T.XLS";"Neto",#N/A,FALSE,"CONV4T.XLS";"UnoB",#N/A,FALSE,"CONV4T.XLS"}</definedName>
    <definedName name="_ee1" localSheetId="3" hidden="1">{"Bruto",#N/A,FALSE,"CONV3T.XLS";"Neto",#N/A,FALSE,"CONV3T.XLS";"UnoB",#N/A,FALSE,"CONV3T.XLS";"Bruto",#N/A,FALSE,"CONV4T.XLS";"Neto",#N/A,FALSE,"CONV4T.XLS";"UnoB",#N/A,FALSE,"CONV4T.XLS"}</definedName>
    <definedName name="_ee1" localSheetId="5" hidden="1">{"Bruto",#N/A,FALSE,"CONV3T.XLS";"Neto",#N/A,FALSE,"CONV3T.XLS";"UnoB",#N/A,FALSE,"CONV3T.XLS";"Bruto",#N/A,FALSE,"CONV4T.XLS";"Neto",#N/A,FALSE,"CONV4T.XLS";"UnoB",#N/A,FALSE,"CONV4T.XLS"}</definedName>
    <definedName name="_ee1" localSheetId="6" hidden="1">{"Bruto",#N/A,FALSE,"CONV3T.XLS";"Neto",#N/A,FALSE,"CONV3T.XLS";"UnoB",#N/A,FALSE,"CONV3T.XLS";"Bruto",#N/A,FALSE,"CONV4T.XLS";"Neto",#N/A,FALSE,"CONV4T.XLS";"UnoB",#N/A,FALSE,"CONV4T.XLS"}</definedName>
    <definedName name="_ee1" localSheetId="7" hidden="1">{"Bruto",#N/A,FALSE,"CONV3T.XLS";"Neto",#N/A,FALSE,"CONV3T.XLS";"UnoB",#N/A,FALSE,"CONV3T.XLS";"Bruto",#N/A,FALSE,"CONV4T.XLS";"Neto",#N/A,FALSE,"CONV4T.XLS";"UnoB",#N/A,FALSE,"CONV4T.XLS"}</definedName>
    <definedName name="_ee1" localSheetId="9"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[6]edofza1!$C$22</definedName>
    <definedName name="_esc2" localSheetId="0" hidden="1">{"Bruto",#N/A,FALSE,"CONV3T.XLS";"Neto",#N/A,FALSE,"CONV3T.XLS";"UnoB",#N/A,FALSE,"CONV3T.XLS";"Bruto",#N/A,FALSE,"CONV4T.XLS";"Neto",#N/A,FALSE,"CONV4T.XLS";"UnoB",#N/A,FALSE,"CONV4T.XLS"}</definedName>
    <definedName name="_esc2" localSheetId="1" hidden="1">{"Bruto",#N/A,FALSE,"CONV3T.XLS";"Neto",#N/A,FALSE,"CONV3T.XLS";"UnoB",#N/A,FALSE,"CONV3T.XLS";"Bruto",#N/A,FALSE,"CONV4T.XLS";"Neto",#N/A,FALSE,"CONV4T.XLS";"UnoB",#N/A,FALSE,"CONV4T.XLS"}</definedName>
    <definedName name="_esc2" localSheetId="3" hidden="1">{"Bruto",#N/A,FALSE,"CONV3T.XLS";"Neto",#N/A,FALSE,"CONV3T.XLS";"UnoB",#N/A,FALSE,"CONV3T.XLS";"Bruto",#N/A,FALSE,"CONV4T.XLS";"Neto",#N/A,FALSE,"CONV4T.XLS";"UnoB",#N/A,FALSE,"CONV4T.XLS"}</definedName>
    <definedName name="_esc2" localSheetId="5" hidden="1">{"Bruto",#N/A,FALSE,"CONV3T.XLS";"Neto",#N/A,FALSE,"CONV3T.XLS";"UnoB",#N/A,FALSE,"CONV3T.XLS";"Bruto",#N/A,FALSE,"CONV4T.XLS";"Neto",#N/A,FALSE,"CONV4T.XLS";"UnoB",#N/A,FALSE,"CONV4T.XLS"}</definedName>
    <definedName name="_esc2" localSheetId="6" hidden="1">{"Bruto",#N/A,FALSE,"CONV3T.XLS";"Neto",#N/A,FALSE,"CONV3T.XLS";"UnoB",#N/A,FALSE,"CONV3T.XLS";"Bruto",#N/A,FALSE,"CONV4T.XLS";"Neto",#N/A,FALSE,"CONV4T.XLS";"UnoB",#N/A,FALSE,"CONV4T.XLS"}</definedName>
    <definedName name="_esc2" localSheetId="7" hidden="1">{"Bruto",#N/A,FALSE,"CONV3T.XLS";"Neto",#N/A,FALSE,"CONV3T.XLS";"UnoB",#N/A,FALSE,"CONV3T.XLS";"Bruto",#N/A,FALSE,"CONV4T.XLS";"Neto",#N/A,FALSE,"CONV4T.XLS";"UnoB",#N/A,FALSE,"CONV4T.XLS"}</definedName>
    <definedName name="_esc2" localSheetId="9"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0"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3" hidden="1">{"Bruto",#N/A,FALSE,"CONV3T.XLS";"Neto",#N/A,FALSE,"CONV3T.XLS";"UnoB",#N/A,FALSE,"CONV3T.XLS";"Bruto",#N/A,FALSE,"CONV4T.XLS";"Neto",#N/A,FALSE,"CONV4T.XLS";"UnoB",#N/A,FALSE,"CONV4T.XLS"}</definedName>
    <definedName name="_ESC4" localSheetId="5" hidden="1">{"Bruto",#N/A,FALSE,"CONV3T.XLS";"Neto",#N/A,FALSE,"CONV3T.XLS";"UnoB",#N/A,FALSE,"CONV3T.XLS";"Bruto",#N/A,FALSE,"CONV4T.XLS";"Neto",#N/A,FALSE,"CONV4T.XLS";"UnoB",#N/A,FALSE,"CONV4T.XLS"}</definedName>
    <definedName name="_ESC4" localSheetId="6" hidden="1">{"Bruto",#N/A,FALSE,"CONV3T.XLS";"Neto",#N/A,FALSE,"CONV3T.XLS";"UnoB",#N/A,FALSE,"CONV3T.XLS";"Bruto",#N/A,FALSE,"CONV4T.XLS";"Neto",#N/A,FALSE,"CONV4T.XLS";"UnoB",#N/A,FALSE,"CONV4T.XLS"}</definedName>
    <definedName name="_ESC4" localSheetId="7" hidden="1">{"Bruto",#N/A,FALSE,"CONV3T.XLS";"Neto",#N/A,FALSE,"CONV3T.XLS";"UnoB",#N/A,FALSE,"CONV3T.XLS";"Bruto",#N/A,FALSE,"CONV4T.XLS";"Neto",#N/A,FALSE,"CONV4T.XLS";"UnoB",#N/A,FALSE,"CONV4T.XLS"}</definedName>
    <definedName name="_ESC4" localSheetId="9"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 localSheetId="1">[1]!FEB&amp;[1]!MAR&amp;[1]!ABR&amp;[1]!MAY&amp;[1]!JUN&amp;[1]!JUL</definedName>
    <definedName name="_FEB1" localSheetId="4">[1]!FEB&amp;[1]!MAR&amp;[1]!ABR&amp;[1]!MAY&amp;[1]!JUN&amp;[1]!JUL</definedName>
    <definedName name="_FEB1" localSheetId="5">[1]!FEB&amp;[1]!MAR&amp;[1]!ABR&amp;[1]!MAY&amp;[1]!JUN&amp;[1]!JUL</definedName>
    <definedName name="_FEB1" localSheetId="6">[1]!FEB&amp;[1]!MAR&amp;[1]!ABR&amp;[1]!MAY&amp;[1]!JUN&amp;[1]!JUL</definedName>
    <definedName name="_FEB1" localSheetId="7">[2]!FEB&amp;[2]!MAR&amp;[2]!ABR&amp;[2]!MAY&amp;[2]!JUN&amp;[2]!JUL</definedName>
    <definedName name="_FEB1" localSheetId="9">[1]!FEB&amp;[1]!MAR&amp;[1]!ABR&amp;[1]!MAY&amp;[1]!JUN&amp;[1]!JUL</definedName>
    <definedName name="_FEB1">[3]!FEB&amp;[3]!MAR&amp;[3]!ABR&amp;[3]!MAY&amp;[3]!JUN&amp;[3]!JUL</definedName>
    <definedName name="_FEB2">[6]edofza2!$C$22</definedName>
    <definedName name="_Fill" localSheetId="0" hidden="1">#REF!</definedName>
    <definedName name="_Fill" localSheetId="1"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9" hidden="1">#REF!</definedName>
    <definedName name="_Fill" hidden="1">#REF!</definedName>
    <definedName name="_xlnm._FilterDatabase" localSheetId="0" hidden="1">'Anexo 10'!$A$7:$T$90</definedName>
    <definedName name="_xlnm._FilterDatabase" localSheetId="1" hidden="1">'Anexo 11'!$A$8:$M$225</definedName>
    <definedName name="_xlnm._FilterDatabase" localSheetId="2" hidden="1">'Anexo 12'!$A$8:$J$125</definedName>
    <definedName name="_xlnm._FilterDatabase" localSheetId="3" hidden="1">'Anexo 13'!$A$7:$WVS$165</definedName>
    <definedName name="_xlnm._FilterDatabase" localSheetId="4" hidden="1">'Anexo 14'!$A$8:$U$50</definedName>
    <definedName name="_xlnm._FilterDatabase" localSheetId="5" hidden="1">'Anexo 15'!$A$8:$T$25</definedName>
    <definedName name="_xlnm._FilterDatabase" localSheetId="6" hidden="1">'Anexo 16'!$A$8:$K$82</definedName>
    <definedName name="_xlnm._FilterDatabase" localSheetId="7" hidden="1">'Anexo 17'!$A$7:$J$87</definedName>
    <definedName name="_xlnm._FilterDatabase" localSheetId="8" hidden="1">'Anexo 18'!$A$8:$T$112</definedName>
    <definedName name="_xlnm._FilterDatabase" localSheetId="9" hidden="1">'Anexo 19'!$A$8:$T$98</definedName>
    <definedName name="_JUL1" localSheetId="1">[1]!JUL&amp;[1]!AGO&amp;[1]!SEP&amp;[1]!OCT&amp;[1]!NOV</definedName>
    <definedName name="_JUL1" localSheetId="4">[1]!JUL&amp;[1]!AGO&amp;[1]!SEP&amp;[1]!OCT&amp;[1]!NOV</definedName>
    <definedName name="_JUL1" localSheetId="5">[1]!JUL&amp;[1]!AGO&amp;[1]!SEP&amp;[1]!OCT&amp;[1]!NOV</definedName>
    <definedName name="_JUL1" localSheetId="6">[1]!JUL&amp;[1]!AGO&amp;[1]!SEP&amp;[1]!OCT&amp;[1]!NOV</definedName>
    <definedName name="_JUL1" localSheetId="7">[2]!JUL&amp;[2]!AGO&amp;[2]!SEP&amp;[2]!OCT&amp;[2]!NOV</definedName>
    <definedName name="_JUL1" localSheetId="9">[1]!JUL&amp;[1]!AGO&amp;[1]!SEP&amp;[1]!OCT&amp;[1]!NOV</definedName>
    <definedName name="_JUL1">[3]!JUL&amp;[3]!AGO&amp;[3]!SEP&amp;[3]!OCT&amp;[3]!NOV</definedName>
    <definedName name="_JUL2">[6]edofza7!$C$22</definedName>
    <definedName name="_JUN1" localSheetId="1">[1]!JUN&amp;[1]!JUL&amp;[1]!AGO&amp;[1]!SEP&amp;[1]!OCT</definedName>
    <definedName name="_JUN1" localSheetId="4">[1]!JUN&amp;[1]!JUL&amp;[1]!AGO&amp;[1]!SEP&amp;[1]!OCT</definedName>
    <definedName name="_JUN1" localSheetId="5">[1]!JUN&amp;[1]!JUL&amp;[1]!AGO&amp;[1]!SEP&amp;[1]!OCT</definedName>
    <definedName name="_JUN1" localSheetId="6">[1]!JUN&amp;[1]!JUL&amp;[1]!AGO&amp;[1]!SEP&amp;[1]!OCT</definedName>
    <definedName name="_JUN1" localSheetId="7">[2]!JUN&amp;[2]!JUL&amp;[2]!AGO&amp;[2]!SEP&amp;[2]!OCT</definedName>
    <definedName name="_JUN1" localSheetId="9">[1]!JUN&amp;[1]!JUL&amp;[1]!AGO&amp;[1]!SEP&amp;[1]!OCT</definedName>
    <definedName name="_JUN1">[3]!JUN&amp;[3]!JUL&amp;[3]!AGO&amp;[3]!SEP&amp;[3]!OCT</definedName>
    <definedName name="_JUN2">[6]edofza6!$C$22</definedName>
    <definedName name="_Key1" localSheetId="0" hidden="1">#REF!</definedName>
    <definedName name="_Key1" localSheetId="1"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9" hidden="1">#REF!</definedName>
    <definedName name="_Key1" hidden="1">#REF!</definedName>
    <definedName name="_MAR1" localSheetId="1">[1]!MAR&amp;[1]!ABR&amp;[1]!MAY&amp;[1]!JUN&amp;[1]!JUL&amp;[1]!AGO</definedName>
    <definedName name="_MAR1" localSheetId="4">[1]!MAR&amp;[1]!ABR&amp;[1]!MAY&amp;[1]!JUN&amp;[1]!JUL&amp;[1]!AGO</definedName>
    <definedName name="_MAR1" localSheetId="5">[1]!MAR&amp;[1]!ABR&amp;[1]!MAY&amp;[1]!JUN&amp;[1]!JUL&amp;[1]!AGO</definedName>
    <definedName name="_MAR1" localSheetId="6">[1]!MAR&amp;[1]!ABR&amp;[1]!MAY&amp;[1]!JUN&amp;[1]!JUL&amp;[1]!AGO</definedName>
    <definedName name="_MAR1" localSheetId="7">[2]!MAR&amp;[2]!ABR&amp;[2]!MAY&amp;[2]!JUN&amp;[2]!JUL&amp;[2]!AGO</definedName>
    <definedName name="_MAR1" localSheetId="9">[1]!MAR&amp;[1]!ABR&amp;[1]!MAY&amp;[1]!JUN&amp;[1]!JUL&amp;[1]!AGO</definedName>
    <definedName name="_MAR1">[3]!MAR&amp;[3]!ABR&amp;[3]!MAY&amp;[3]!JUN&amp;[3]!JUL&amp;[3]!AGO</definedName>
    <definedName name="_MAR2">[6]edofza3!$C$22</definedName>
    <definedName name="_MAY1" localSheetId="1">[1]!MAY&amp;[1]!JUN&amp;[1]!JUL&amp;[1]!AGO&amp;[1]!SEP</definedName>
    <definedName name="_MAY1" localSheetId="4">[1]!MAY&amp;[1]!JUN&amp;[1]!JUL&amp;[1]!AGO&amp;[1]!SEP</definedName>
    <definedName name="_MAY1" localSheetId="5">[1]!MAY&amp;[1]!JUN&amp;[1]!JUL&amp;[1]!AGO&amp;[1]!SEP</definedName>
    <definedName name="_MAY1" localSheetId="6">[1]!MAY&amp;[1]!JUN&amp;[1]!JUL&amp;[1]!AGO&amp;[1]!SEP</definedName>
    <definedName name="_MAY1" localSheetId="7">[2]!MAY&amp;[2]!JUN&amp;[2]!JUL&amp;[2]!AGO&amp;[2]!SEP</definedName>
    <definedName name="_MAY1" localSheetId="9">[1]!MAY&amp;[1]!JUN&amp;[1]!JUL&amp;[1]!AGO&amp;[1]!SEP</definedName>
    <definedName name="_MAY1">[3]!MAY&amp;[3]!JUN&amp;[3]!JUL&amp;[3]!AGO&amp;[3]!SEP</definedName>
    <definedName name="_MAY2">[6]edofza5!$C$22</definedName>
    <definedName name="_mor2" localSheetId="0" hidden="1">{"Bruto",#N/A,FALSE,"CONV3T.XLS";"Neto",#N/A,FALSE,"CONV3T.XLS";"UnoB",#N/A,FALSE,"CONV3T.XLS";"Bruto",#N/A,FALSE,"CONV4T.XLS";"Neto",#N/A,FALSE,"CONV4T.XLS";"UnoB",#N/A,FALSE,"CONV4T.XLS"}</definedName>
    <definedName name="_mor2" localSheetId="1" hidden="1">{"Bruto",#N/A,FALSE,"CONV3T.XLS";"Neto",#N/A,FALSE,"CONV3T.XLS";"UnoB",#N/A,FALSE,"CONV3T.XLS";"Bruto",#N/A,FALSE,"CONV4T.XLS";"Neto",#N/A,FALSE,"CONV4T.XLS";"UnoB",#N/A,FALSE,"CONV4T.XLS"}</definedName>
    <definedName name="_mor2" localSheetId="3" hidden="1">{"Bruto",#N/A,FALSE,"CONV3T.XLS";"Neto",#N/A,FALSE,"CONV3T.XLS";"UnoB",#N/A,FALSE,"CONV3T.XLS";"Bruto",#N/A,FALSE,"CONV4T.XLS";"Neto",#N/A,FALSE,"CONV4T.XLS";"UnoB",#N/A,FALSE,"CONV4T.XLS"}</definedName>
    <definedName name="_mor2" localSheetId="5" hidden="1">{"Bruto",#N/A,FALSE,"CONV3T.XLS";"Neto",#N/A,FALSE,"CONV3T.XLS";"UnoB",#N/A,FALSE,"CONV3T.XLS";"Bruto",#N/A,FALSE,"CONV4T.XLS";"Neto",#N/A,FALSE,"CONV4T.XLS";"UnoB",#N/A,FALSE,"CONV4T.XLS"}</definedName>
    <definedName name="_mor2" localSheetId="6" hidden="1">{"Bruto",#N/A,FALSE,"CONV3T.XLS";"Neto",#N/A,FALSE,"CONV3T.XLS";"UnoB",#N/A,FALSE,"CONV3T.XLS";"Bruto",#N/A,FALSE,"CONV4T.XLS";"Neto",#N/A,FALSE,"CONV4T.XLS";"UnoB",#N/A,FALSE,"CONV4T.XLS"}</definedName>
    <definedName name="_mor2" localSheetId="7" hidden="1">{"Bruto",#N/A,FALSE,"CONV3T.XLS";"Neto",#N/A,FALSE,"CONV3T.XLS";"UnoB",#N/A,FALSE,"CONV3T.XLS";"Bruto",#N/A,FALSE,"CONV4T.XLS";"Neto",#N/A,FALSE,"CONV4T.XLS";"UnoB",#N/A,FALSE,"CONV4T.XLS"}</definedName>
    <definedName name="_mor2" localSheetId="9"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0"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3" hidden="1">{"Bruto",#N/A,FALSE,"CONV3T.XLS";"Neto",#N/A,FALSE,"CONV3T.XLS";"UnoB",#N/A,FALSE,"CONV3T.XLS";"Bruto",#N/A,FALSE,"CONV4T.XLS";"Neto",#N/A,FALSE,"CONV4T.XLS";"UnoB",#N/A,FALSE,"CONV4T.XLS"}</definedName>
    <definedName name="_MOR4" localSheetId="5" hidden="1">{"Bruto",#N/A,FALSE,"CONV3T.XLS";"Neto",#N/A,FALSE,"CONV3T.XLS";"UnoB",#N/A,FALSE,"CONV3T.XLS";"Bruto",#N/A,FALSE,"CONV4T.XLS";"Neto",#N/A,FALSE,"CONV4T.XLS";"UnoB",#N/A,FALSE,"CONV4T.XLS"}</definedName>
    <definedName name="_MOR4" localSheetId="6" hidden="1">{"Bruto",#N/A,FALSE,"CONV3T.XLS";"Neto",#N/A,FALSE,"CONV3T.XLS";"UnoB",#N/A,FALSE,"CONV3T.XLS";"Bruto",#N/A,FALSE,"CONV4T.XLS";"Neto",#N/A,FALSE,"CONV4T.XLS";"UnoB",#N/A,FALSE,"CONV4T.XLS"}</definedName>
    <definedName name="_MOR4" localSheetId="7" hidden="1">{"Bruto",#N/A,FALSE,"CONV3T.XLS";"Neto",#N/A,FALSE,"CONV3T.XLS";"UnoB",#N/A,FALSE,"CONV3T.XLS";"Bruto",#N/A,FALSE,"CONV4T.XLS";"Neto",#N/A,FALSE,"CONV4T.XLS";"UnoB",#N/A,FALSE,"CONV4T.XLS"}</definedName>
    <definedName name="_MOR4" localSheetId="9"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 localSheetId="1">[1]!NOV&amp;[1]!DIC</definedName>
    <definedName name="_NOV1" localSheetId="4">[1]!NOV&amp;[1]!DIC</definedName>
    <definedName name="_NOV1" localSheetId="5">[1]!NOV&amp;[1]!DIC</definedName>
    <definedName name="_NOV1" localSheetId="6">[1]!NOV&amp;[1]!DIC</definedName>
    <definedName name="_NOV1" localSheetId="7">[2]!NOV&amp;[2]!DIC</definedName>
    <definedName name="_NOV1" localSheetId="9">[1]!NOV&amp;[1]!DIC</definedName>
    <definedName name="_NOV1">[3]!NOV&amp;[3]!DIC</definedName>
    <definedName name="_NOV2">[6]edofza11!$C$43</definedName>
    <definedName name="_OCT1" localSheetId="1">[1]!OCT&amp;[1]!NOV&amp;[1]!DIC</definedName>
    <definedName name="_OCT1" localSheetId="4">[1]!OCT&amp;[1]!NOV&amp;[1]!DIC</definedName>
    <definedName name="_OCT1" localSheetId="5">[1]!OCT&amp;[1]!NOV&amp;[1]!DIC</definedName>
    <definedName name="_OCT1" localSheetId="6">[1]!OCT&amp;[1]!NOV&amp;[1]!DIC</definedName>
    <definedName name="_OCT1" localSheetId="7">[2]!OCT&amp;[2]!NOV&amp;[2]!DIC</definedName>
    <definedName name="_OCT1" localSheetId="9">[1]!OCT&amp;[1]!NOV&amp;[1]!DIC</definedName>
    <definedName name="_OCT1">[3]!OCT&amp;[3]!NOV&amp;[3]!DIC</definedName>
    <definedName name="_OCT2">[6]edofza10!$C$22</definedName>
    <definedName name="_Order1" localSheetId="1" hidden="1">255</definedName>
    <definedName name="_Order1" hidden="1">255</definedName>
    <definedName name="_pa2" localSheetId="0" hidden="1">{"Bruto",#N/A,FALSE,"CONV3T.XLS";"Neto",#N/A,FALSE,"CONV3T.XLS";"UnoB",#N/A,FALSE,"CONV3T.XLS";"Bruto",#N/A,FALSE,"CONV4T.XLS";"Neto",#N/A,FALSE,"CONV4T.XLS";"UnoB",#N/A,FALSE,"CONV4T.XLS"}</definedName>
    <definedName name="_pa2" localSheetId="1" hidden="1">{"Bruto",#N/A,FALSE,"CONV3T.XLS";"Neto",#N/A,FALSE,"CONV3T.XLS";"UnoB",#N/A,FALSE,"CONV3T.XLS";"Bruto",#N/A,FALSE,"CONV4T.XLS";"Neto",#N/A,FALSE,"CONV4T.XLS";"UnoB",#N/A,FALSE,"CONV4T.XLS"}</definedName>
    <definedName name="_pa2" localSheetId="3" hidden="1">{"Bruto",#N/A,FALSE,"CONV3T.XLS";"Neto",#N/A,FALSE,"CONV3T.XLS";"UnoB",#N/A,FALSE,"CONV3T.XLS";"Bruto",#N/A,FALSE,"CONV4T.XLS";"Neto",#N/A,FALSE,"CONV4T.XLS";"UnoB",#N/A,FALSE,"CONV4T.XLS"}</definedName>
    <definedName name="_pa2" localSheetId="5" hidden="1">{"Bruto",#N/A,FALSE,"CONV3T.XLS";"Neto",#N/A,FALSE,"CONV3T.XLS";"UnoB",#N/A,FALSE,"CONV3T.XLS";"Bruto",#N/A,FALSE,"CONV4T.XLS";"Neto",#N/A,FALSE,"CONV4T.XLS";"UnoB",#N/A,FALSE,"CONV4T.XLS"}</definedName>
    <definedName name="_pa2" localSheetId="6" hidden="1">{"Bruto",#N/A,FALSE,"CONV3T.XLS";"Neto",#N/A,FALSE,"CONV3T.XLS";"UnoB",#N/A,FALSE,"CONV3T.XLS";"Bruto",#N/A,FALSE,"CONV4T.XLS";"Neto",#N/A,FALSE,"CONV4T.XLS";"UnoB",#N/A,FALSE,"CONV4T.XLS"}</definedName>
    <definedName name="_pa2" localSheetId="7" hidden="1">{"Bruto",#N/A,FALSE,"CONV3T.XLS";"Neto",#N/A,FALSE,"CONV3T.XLS";"UnoB",#N/A,FALSE,"CONV3T.XLS";"Bruto",#N/A,FALSE,"CONV4T.XLS";"Neto",#N/A,FALSE,"CONV4T.XLS";"UnoB",#N/A,FALSE,"CONV4T.XLS"}</definedName>
    <definedName name="_pa2" localSheetId="9"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0"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3" hidden="1">{"Bruto",#N/A,FALSE,"CONV3T.XLS";"Neto",#N/A,FALSE,"CONV3T.XLS";"UnoB",#N/A,FALSE,"CONV3T.XLS";"Bruto",#N/A,FALSE,"CONV4T.XLS";"Neto",#N/A,FALSE,"CONV4T.XLS";"UnoB",#N/A,FALSE,"CONV4T.XLS"}</definedName>
    <definedName name="_PAJ4" localSheetId="5" hidden="1">{"Bruto",#N/A,FALSE,"CONV3T.XLS";"Neto",#N/A,FALSE,"CONV3T.XLS";"UnoB",#N/A,FALSE,"CONV3T.XLS";"Bruto",#N/A,FALSE,"CONV4T.XLS";"Neto",#N/A,FALSE,"CONV4T.XLS";"UnoB",#N/A,FALSE,"CONV4T.XLS"}</definedName>
    <definedName name="_PAJ4" localSheetId="6" hidden="1">{"Bruto",#N/A,FALSE,"CONV3T.XLS";"Neto",#N/A,FALSE,"CONV3T.XLS";"UnoB",#N/A,FALSE,"CONV3T.XLS";"Bruto",#N/A,FALSE,"CONV4T.XLS";"Neto",#N/A,FALSE,"CONV4T.XLS";"UnoB",#N/A,FALSE,"CONV4T.XLS"}</definedName>
    <definedName name="_PAJ4" localSheetId="7" hidden="1">{"Bruto",#N/A,FALSE,"CONV3T.XLS";"Neto",#N/A,FALSE,"CONV3T.XLS";"UnoB",#N/A,FALSE,"CONV3T.XLS";"Bruto",#N/A,FALSE,"CONV4T.XLS";"Neto",#N/A,FALSE,"CONV4T.XLS";"UnoB",#N/A,FALSE,"CONV4T.XLS"}</definedName>
    <definedName name="_PAJ4" localSheetId="9"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0">#REF!</definedName>
    <definedName name="_PEM96" localSheetId="1">#REF!</definedName>
    <definedName name="_PEM96" localSheetId="3">#REF!</definedName>
    <definedName name="_PEM96" localSheetId="4">#REF!</definedName>
    <definedName name="_PEM96" localSheetId="5">#REF!</definedName>
    <definedName name="_PEM96" localSheetId="6">#REF!</definedName>
    <definedName name="_PEM96" localSheetId="7">#REF!</definedName>
    <definedName name="_PEM96" localSheetId="9">#REF!</definedName>
    <definedName name="_PEM96">#REF!</definedName>
    <definedName name="_PIB08" localSheetId="0">#REF!</definedName>
    <definedName name="_PIB08" localSheetId="1">#REF!</definedName>
    <definedName name="_PIB08" localSheetId="3">#REF!</definedName>
    <definedName name="_PIB08" localSheetId="4">#REF!</definedName>
    <definedName name="_PIB08" localSheetId="5">#REF!</definedName>
    <definedName name="_PIB08" localSheetId="6">#REF!</definedName>
    <definedName name="_PIB08" localSheetId="7">#REF!</definedName>
    <definedName name="_PIB08" localSheetId="9">#REF!</definedName>
    <definedName name="_PIB08">#REF!</definedName>
    <definedName name="_PIP96" localSheetId="0">#REF!</definedName>
    <definedName name="_PIP96" localSheetId="1">#REF!</definedName>
    <definedName name="_PIP96" localSheetId="3">#REF!</definedName>
    <definedName name="_PIP96" localSheetId="4">#REF!</definedName>
    <definedName name="_PIP96" localSheetId="5">#REF!</definedName>
    <definedName name="_PIP96" localSheetId="6">#REF!</definedName>
    <definedName name="_PIP96" localSheetId="7">#REF!</definedName>
    <definedName name="_PIP96" localSheetId="9">#REF!</definedName>
    <definedName name="_PIP96">#REF!</definedName>
    <definedName name="_Regression_Int">1</definedName>
    <definedName name="_Regression_X" localSheetId="0" hidden="1">#REF!</definedName>
    <definedName name="_Regression_X" localSheetId="1"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9" hidden="1">#REF!</definedName>
    <definedName name="_Regression_X" hidden="1">#REF!</definedName>
    <definedName name="_SEP1" localSheetId="1">[1]!SEP&amp;[1]!OCT&amp;[1]!NOV&amp;[1]!DIC</definedName>
    <definedName name="_SEP1" localSheetId="4">[1]!SEP&amp;[1]!OCT&amp;[1]!NOV&amp;[1]!DIC</definedName>
    <definedName name="_SEP1" localSheetId="5">[1]!SEP&amp;[1]!OCT&amp;[1]!NOV&amp;[1]!DIC</definedName>
    <definedName name="_SEP1" localSheetId="6">[1]!SEP&amp;[1]!OCT&amp;[1]!NOV&amp;[1]!DIC</definedName>
    <definedName name="_SEP1" localSheetId="7">[2]!SEP&amp;[2]!OCT&amp;[2]!NOV&amp;[2]!DIC</definedName>
    <definedName name="_SEP1" localSheetId="9">[1]!SEP&amp;[1]!OCT&amp;[1]!NOV&amp;[1]!DIC</definedName>
    <definedName name="_SEP1">[3]!SEP&amp;[3]!OCT&amp;[3]!NOV&amp;[3]!DIC</definedName>
    <definedName name="_SEP2">[6]edofza9!$C$22</definedName>
    <definedName name="_smg97">'[7]Premisa macro'!$E$4</definedName>
    <definedName name="_Sort" localSheetId="0" hidden="1">#REF!</definedName>
    <definedName name="_Sort" localSheetId="1"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9" hidden="1">#REF!</definedName>
    <definedName name="_Sort" hidden="1">#REF!</definedName>
    <definedName name="_syt03" localSheetId="0">#REF!</definedName>
    <definedName name="_syt03" localSheetId="1">#REF!</definedName>
    <definedName name="_syt03" localSheetId="3">#REF!</definedName>
    <definedName name="_syt03" localSheetId="4">#REF!</definedName>
    <definedName name="_syt03" localSheetId="5">#REF!</definedName>
    <definedName name="_syt03" localSheetId="6">#REF!</definedName>
    <definedName name="_syt03" localSheetId="7">#REF!</definedName>
    <definedName name="_syt03" localSheetId="9">#REF!</definedName>
    <definedName name="_syt03">#REF!</definedName>
    <definedName name="_TDC2001" localSheetId="1">'[8]Tipos de Cambio'!$C$4</definedName>
    <definedName name="_TDC2001">'[8]Tipos de Cambio'!$C$4</definedName>
    <definedName name="_tul2" localSheetId="0" hidden="1">{"Bruto",#N/A,FALSE,"CONV3T.XLS";"Neto",#N/A,FALSE,"CONV3T.XLS";"UnoB",#N/A,FALSE,"CONV3T.XLS";"Bruto",#N/A,FALSE,"CONV4T.XLS";"Neto",#N/A,FALSE,"CONV4T.XLS";"UnoB",#N/A,FALSE,"CONV4T.XLS"}</definedName>
    <definedName name="_tul2" localSheetId="1" hidden="1">{"Bruto",#N/A,FALSE,"CONV3T.XLS";"Neto",#N/A,FALSE,"CONV3T.XLS";"UnoB",#N/A,FALSE,"CONV3T.XLS";"Bruto",#N/A,FALSE,"CONV4T.XLS";"Neto",#N/A,FALSE,"CONV4T.XLS";"UnoB",#N/A,FALSE,"CONV4T.XLS"}</definedName>
    <definedName name="_tul2" localSheetId="3" hidden="1">{"Bruto",#N/A,FALSE,"CONV3T.XLS";"Neto",#N/A,FALSE,"CONV3T.XLS";"UnoB",#N/A,FALSE,"CONV3T.XLS";"Bruto",#N/A,FALSE,"CONV4T.XLS";"Neto",#N/A,FALSE,"CONV4T.XLS";"UnoB",#N/A,FALSE,"CONV4T.XLS"}</definedName>
    <definedName name="_tul2" localSheetId="5" hidden="1">{"Bruto",#N/A,FALSE,"CONV3T.XLS";"Neto",#N/A,FALSE,"CONV3T.XLS";"UnoB",#N/A,FALSE,"CONV3T.XLS";"Bruto",#N/A,FALSE,"CONV4T.XLS";"Neto",#N/A,FALSE,"CONV4T.XLS";"UnoB",#N/A,FALSE,"CONV4T.XLS"}</definedName>
    <definedName name="_tul2" localSheetId="6" hidden="1">{"Bruto",#N/A,FALSE,"CONV3T.XLS";"Neto",#N/A,FALSE,"CONV3T.XLS";"UnoB",#N/A,FALSE,"CONV3T.XLS";"Bruto",#N/A,FALSE,"CONV4T.XLS";"Neto",#N/A,FALSE,"CONV4T.XLS";"UnoB",#N/A,FALSE,"CONV4T.XLS"}</definedName>
    <definedName name="_tul2" localSheetId="7" hidden="1">{"Bruto",#N/A,FALSE,"CONV3T.XLS";"Neto",#N/A,FALSE,"CONV3T.XLS";"UnoB",#N/A,FALSE,"CONV3T.XLS";"Bruto",#N/A,FALSE,"CONV4T.XLS";"Neto",#N/A,FALSE,"CONV4T.XLS";"UnoB",#N/A,FALSE,"CONV4T.XLS"}</definedName>
    <definedName name="_tul2" localSheetId="9"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0"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3" hidden="1">{"Bruto",#N/A,FALSE,"CONV3T.XLS";"Neto",#N/A,FALSE,"CONV3T.XLS";"UnoB",#N/A,FALSE,"CONV3T.XLS";"Bruto",#N/A,FALSE,"CONV4T.XLS";"Neto",#N/A,FALSE,"CONV4T.XLS";"UnoB",#N/A,FALSE,"CONV4T.XLS"}</definedName>
    <definedName name="_TUL4" localSheetId="5" hidden="1">{"Bruto",#N/A,FALSE,"CONV3T.XLS";"Neto",#N/A,FALSE,"CONV3T.XLS";"UnoB",#N/A,FALSE,"CONV3T.XLS";"Bruto",#N/A,FALSE,"CONV4T.XLS";"Neto",#N/A,FALSE,"CONV4T.XLS";"UnoB",#N/A,FALSE,"CONV4T.XLS"}</definedName>
    <definedName name="_TUL4" localSheetId="6" hidden="1">{"Bruto",#N/A,FALSE,"CONV3T.XLS";"Neto",#N/A,FALSE,"CONV3T.XLS";"UnoB",#N/A,FALSE,"CONV3T.XLS";"Bruto",#N/A,FALSE,"CONV4T.XLS";"Neto",#N/A,FALSE,"CONV4T.XLS";"UnoB",#N/A,FALSE,"CONV4T.XLS"}</definedName>
    <definedName name="_TUL4" localSheetId="7" hidden="1">{"Bruto",#N/A,FALSE,"CONV3T.XLS";"Neto",#N/A,FALSE,"CONV3T.XLS";"UnoB",#N/A,FALSE,"CONV3T.XLS";"Bruto",#N/A,FALSE,"CONV4T.XLS";"Neto",#N/A,FALSE,"CONV4T.XLS";"UnoB",#N/A,FALSE,"CONV4T.XLS"}</definedName>
    <definedName name="_TUL4" localSheetId="9"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0"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3" hidden="1">{"Bruto",#N/A,FALSE,"CONV3T.XLS";"Neto",#N/A,FALSE,"CONV3T.XLS";"UnoB",#N/A,FALSE,"CONV3T.XLS";"Bruto",#N/A,FALSE,"CONV4T.XLS";"Neto",#N/A,FALSE,"CONV4T.XLS";"UnoB",#N/A,FALSE,"CONV4T.XLS"}</definedName>
    <definedName name="_WRN4444" localSheetId="5" hidden="1">{"Bruto",#N/A,FALSE,"CONV3T.XLS";"Neto",#N/A,FALSE,"CONV3T.XLS";"UnoB",#N/A,FALSE,"CONV3T.XLS";"Bruto",#N/A,FALSE,"CONV4T.XLS";"Neto",#N/A,FALSE,"CONV4T.XLS";"UnoB",#N/A,FALSE,"CONV4T.XLS"}</definedName>
    <definedName name="_WRN4444" localSheetId="6" hidden="1">{"Bruto",#N/A,FALSE,"CONV3T.XLS";"Neto",#N/A,FALSE,"CONV3T.XLS";"UnoB",#N/A,FALSE,"CONV3T.XLS";"Bruto",#N/A,FALSE,"CONV4T.XLS";"Neto",#N/A,FALSE,"CONV4T.XLS";"UnoB",#N/A,FALSE,"CONV4T.XLS"}</definedName>
    <definedName name="_WRN4444" localSheetId="7" hidden="1">{"Bruto",#N/A,FALSE,"CONV3T.XLS";"Neto",#N/A,FALSE,"CONV3T.XLS";"UnoB",#N/A,FALSE,"CONV3T.XLS";"Bruto",#N/A,FALSE,"CONV4T.XLS";"Neto",#N/A,FALSE,"CONV4T.XLS";"UnoB",#N/A,FALSE,"CONV4T.XLS"}</definedName>
    <definedName name="_WRN4444" localSheetId="9"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0">#REF!</definedName>
    <definedName name="a" localSheetId="1">#REF!</definedName>
    <definedName name="a" localSheetId="3">#REF!</definedName>
    <definedName name="a" localSheetId="4">#REF!</definedName>
    <definedName name="a" localSheetId="5">#REF!</definedName>
    <definedName name="a" localSheetId="6">#REF!</definedName>
    <definedName name="a" localSheetId="7">#REF!</definedName>
    <definedName name="a" localSheetId="9">#REF!</definedName>
    <definedName name="a">#REF!</definedName>
    <definedName name="A_Datos_2008_2009" localSheetId="1">'[11]Datos 2008_2009'!$A$4:$D$60000</definedName>
    <definedName name="A_Datos_2008_2009">'[11]Datos 2008_2009'!$A$4:$D$60000</definedName>
    <definedName name="A_Datos_2008_2009_sin_CESENyADUANAS" localSheetId="0">#REF!</definedName>
    <definedName name="A_Datos_2008_2009_sin_CESENyADUANAS" localSheetId="1">#REF!</definedName>
    <definedName name="A_Datos_2008_2009_sin_CESENyADUANAS" localSheetId="3">#REF!</definedName>
    <definedName name="A_Datos_2008_2009_sin_CESENyADUANAS" localSheetId="4">#REF!</definedName>
    <definedName name="A_Datos_2008_2009_sin_CESENyADUANAS" localSheetId="5">#REF!</definedName>
    <definedName name="A_Datos_2008_2009_sin_CESENyADUANAS" localSheetId="6">#REF!</definedName>
    <definedName name="A_Datos_2008_2009_sin_CESENyADUANAS" localSheetId="7">#REF!</definedName>
    <definedName name="A_Datos_2008_2009_sin_CESENyADUANAS" localSheetId="9">#REF!</definedName>
    <definedName name="A_Datos_2008_2009_sin_CESENyADUANAS">#REF!</definedName>
    <definedName name="A_impresión_IM" localSheetId="0">#REF!</definedName>
    <definedName name="A_impresión_IM" localSheetId="1">#REF!</definedName>
    <definedName name="A_impresión_IM" localSheetId="3">#REF!</definedName>
    <definedName name="A_impresión_IM" localSheetId="4">#REF!</definedName>
    <definedName name="A_impresión_IM" localSheetId="5">#REF!</definedName>
    <definedName name="A_impresión_IM" localSheetId="6">#REF!</definedName>
    <definedName name="A_impresión_IM" localSheetId="7">#REF!</definedName>
    <definedName name="A_impresión_IM" localSheetId="9">#REF!</definedName>
    <definedName name="A_impresión_IM">#REF!</definedName>
    <definedName name="AA" localSheetId="1">[1]!SEP&amp;[1]!OCT&amp;[1]!NOV&amp;[1]!DIC</definedName>
    <definedName name="AA" localSheetId="4">[1]!SEP&amp;[1]!OCT&amp;[1]!NOV&amp;[1]!DIC</definedName>
    <definedName name="AA" localSheetId="5">[1]!SEP&amp;[1]!OCT&amp;[1]!NOV&amp;[1]!DIC</definedName>
    <definedName name="AA" localSheetId="6">[1]!SEP&amp;[1]!OCT&amp;[1]!NOV&amp;[1]!DIC</definedName>
    <definedName name="AA" localSheetId="7">[2]!SEP&amp;[2]!OCT&amp;[2]!NOV&amp;[2]!DIC</definedName>
    <definedName name="AA" localSheetId="9">[1]!SEP&amp;[1]!OCT&amp;[1]!NOV&amp;[1]!DIC</definedName>
    <definedName name="AA">[3]!SEP&amp;[3]!OCT&amp;[3]!NOV&amp;[3]!DIC</definedName>
    <definedName name="AA1500_">#N/A</definedName>
    <definedName name="ABR">"; ABRIL.- "&amp;TEXT([12]edofza04!$C$24,"#,##0")</definedName>
    <definedName name="actual">'[7]Régimen financiero'!$E$3</definedName>
    <definedName name="AD" localSheetId="0">[10]BANPRO99!#REF!</definedName>
    <definedName name="AD" localSheetId="1">[10]BANPRO99!#REF!</definedName>
    <definedName name="AD" localSheetId="3">[10]BANPRO99!#REF!</definedName>
    <definedName name="AD" localSheetId="4">[10]BANPRO99!#REF!</definedName>
    <definedName name="AD" localSheetId="5">[10]BANPRO99!#REF!</definedName>
    <definedName name="AD" localSheetId="6">[10]BANPRO99!#REF!</definedName>
    <definedName name="AD" localSheetId="7">[10]BANPRO99!#REF!</definedName>
    <definedName name="AD" localSheetId="9">[10]BANPRO99!#REF!</definedName>
    <definedName name="AD">[10]BANPRO99!#REF!</definedName>
    <definedName name="Admva" localSheetId="1">[13]Administrativa!$B$2:$I$59</definedName>
    <definedName name="Admva">[13]Administrativa!$B$2:$I$59</definedName>
    <definedName name="AGO">"; AGOSTO.- "&amp;TEXT([12]edofza08!$C$24,"#,##0")</definedName>
    <definedName name="ain" localSheetId="0">#REF!</definedName>
    <definedName name="ain" localSheetId="1">#REF!</definedName>
    <definedName name="ain" localSheetId="3">#REF!</definedName>
    <definedName name="ain" localSheetId="4">#REF!</definedName>
    <definedName name="ain" localSheetId="5">#REF!</definedName>
    <definedName name="ain" localSheetId="6">#REF!</definedName>
    <definedName name="ain" localSheetId="7">#REF!</definedName>
    <definedName name="ain" localSheetId="9">#REF!</definedName>
    <definedName name="ain">#REF!</definedName>
    <definedName name="Ajuste_SP" localSheetId="1">[14]Supuestos!$D$7</definedName>
    <definedName name="Ajuste_SP">[14]Supuestos!$D$7</definedName>
    <definedName name="ampliaciones" localSheetId="0">#REF!</definedName>
    <definedName name="ampliaciones" localSheetId="1">#REF!</definedName>
    <definedName name="ampliaciones" localSheetId="3">#REF!</definedName>
    <definedName name="ampliaciones" localSheetId="4">#REF!</definedName>
    <definedName name="ampliaciones" localSheetId="5">#REF!</definedName>
    <definedName name="ampliaciones" localSheetId="6">#REF!</definedName>
    <definedName name="ampliaciones" localSheetId="7">#REF!</definedName>
    <definedName name="ampliaciones" localSheetId="9">#REF!</definedName>
    <definedName name="ampliaciones">#REF!</definedName>
    <definedName name="AÑO" localSheetId="1">+TEXT(IF(AND(OR(DAY([1]!FECHA)&gt;=1,DAY([1]!FECHA)&lt;=10),MONTH([1]!FECHA)=1),YEAR([1]!FECHA)-1,YEAR([1]!FECHA)),"0")</definedName>
    <definedName name="AÑO" localSheetId="4">+TEXT(IF(AND(OR(DAY([1]!FECHA)&gt;=1,DAY([1]!FECHA)&lt;=10),MONTH([1]!FECHA)=1),YEAR([1]!FECHA)-1,YEAR([1]!FECHA)),"0")</definedName>
    <definedName name="AÑO" localSheetId="5">+TEXT(IF(AND(OR(DAY([1]!FECHA)&gt;=1,DAY([1]!FECHA)&lt;=10),MONTH([1]!FECHA)=1),YEAR([1]!FECHA)-1,YEAR([1]!FECHA)),"0")</definedName>
    <definedName name="AÑO" localSheetId="6">+TEXT(IF(AND(OR(DAY([1]!FECHA)&gt;=1,DAY([1]!FECHA)&lt;=10),MONTH([1]!FECHA)=1),YEAR([1]!FECHA)-1,YEAR([1]!FECHA)),"0")</definedName>
    <definedName name="AÑO" localSheetId="7">+TEXT(IF(AND(OR(DAY([2]!FECHA)&gt;=1,DAY([2]!FECHA)&lt;=10),MONTH([2]!FECHA)=1),YEAR([2]!FECHA)-1,YEAR([2]!FECHA)),"0")</definedName>
    <definedName name="AÑO" localSheetId="9">+TEXT(IF(AND(OR(DAY([1]!FECHA)&gt;=1,DAY([1]!FECHA)&lt;=10),MONTH([1]!FECHA)=1),YEAR([1]!FECHA)-1,YEAR([1]!FECHA)),"0")</definedName>
    <definedName name="AÑO">+TEXT(IF(AND(OR(DAY([3]!FECHA)&gt;=1,DAY([3]!FECHA)&lt;=10),MONTH([3]!FECHA)=1),YEAR([3]!FECHA)-1,YEAR([3]!FECHA)),"0")</definedName>
    <definedName name="_xlnm.Print_Area" localSheetId="0">'Anexo 10'!$A$1:$I$90</definedName>
    <definedName name="_xlnm.Print_Area" localSheetId="1">'Anexo 11'!$A$1:$M$225</definedName>
    <definedName name="_xlnm.Print_Area" localSheetId="3">'Anexo 13'!$A$1:$I$165</definedName>
    <definedName name="_xlnm.Print_Area" localSheetId="4">'Anexo 14'!$A$1:$I$50</definedName>
    <definedName name="_xlnm.Print_Area" localSheetId="5">'Anexo 15'!$A$1:$I$25</definedName>
    <definedName name="_xlnm.Print_Area" localSheetId="6">'Anexo 16'!$A$1:$I$291</definedName>
    <definedName name="_xlnm.Print_Area" localSheetId="7">'Anexo 17'!$A$1:$I$86</definedName>
    <definedName name="_xlnm.Print_Area" localSheetId="8">'Anexo 18'!$A$1:$I$109</definedName>
    <definedName name="_xlnm.Print_Area" localSheetId="9">'Anexo 19'!$A$1:$I$98</definedName>
    <definedName name="_xlnm.Print_Area">#REF!</definedName>
    <definedName name="Area_de_paso" localSheetId="0">#REF!</definedName>
    <definedName name="Area_de_paso" localSheetId="1">#REF!</definedName>
    <definedName name="Area_de_paso" localSheetId="3">#REF!</definedName>
    <definedName name="Area_de_paso" localSheetId="4">#REF!</definedName>
    <definedName name="Area_de_paso" localSheetId="5">#REF!</definedName>
    <definedName name="Area_de_paso" localSheetId="6">#REF!</definedName>
    <definedName name="Area_de_paso" localSheetId="7">#REF!</definedName>
    <definedName name="Area_de_paso" localSheetId="9">#REF!</definedName>
    <definedName name="Area_de_paso">#REF!</definedName>
    <definedName name="ASIG_TEC">#N/A</definedName>
    <definedName name="ayer">'[7]Premisas IMSS'!$M$12</definedName>
    <definedName name="base" localSheetId="0">#REF!</definedName>
    <definedName name="base" localSheetId="1">#REF!</definedName>
    <definedName name="base" localSheetId="3">#REF!</definedName>
    <definedName name="base" localSheetId="4">#REF!</definedName>
    <definedName name="base" localSheetId="5">#REF!</definedName>
    <definedName name="base" localSheetId="6">#REF!</definedName>
    <definedName name="base" localSheetId="7">#REF!</definedName>
    <definedName name="base" localSheetId="9">#REF!</definedName>
    <definedName name="base">#REF!</definedName>
    <definedName name="base03" localSheetId="0">#REF!</definedName>
    <definedName name="base03" localSheetId="1">#REF!</definedName>
    <definedName name="base03" localSheetId="3">#REF!</definedName>
    <definedName name="base03" localSheetId="4">#REF!</definedName>
    <definedName name="base03" localSheetId="5">#REF!</definedName>
    <definedName name="base03" localSheetId="6">#REF!</definedName>
    <definedName name="base03" localSheetId="7">#REF!</definedName>
    <definedName name="base03" localSheetId="9">#REF!</definedName>
    <definedName name="base03">#REF!</definedName>
    <definedName name="base03au" localSheetId="0">#REF!</definedName>
    <definedName name="base03au" localSheetId="1">#REF!</definedName>
    <definedName name="base03au" localSheetId="3">#REF!</definedName>
    <definedName name="base03au" localSheetId="4">#REF!</definedName>
    <definedName name="base03au" localSheetId="5">#REF!</definedName>
    <definedName name="base03au" localSheetId="6">#REF!</definedName>
    <definedName name="base03au" localSheetId="7">#REF!</definedName>
    <definedName name="base03au" localSheetId="9">#REF!</definedName>
    <definedName name="base03au">#REF!</definedName>
    <definedName name="base04au" localSheetId="0">#REF!</definedName>
    <definedName name="base04au" localSheetId="1">#REF!</definedName>
    <definedName name="base04au" localSheetId="3">#REF!</definedName>
    <definedName name="base04au" localSheetId="4">#REF!</definedName>
    <definedName name="base04au" localSheetId="5">#REF!</definedName>
    <definedName name="base04au" localSheetId="6">#REF!</definedName>
    <definedName name="base04au" localSheetId="7">#REF!</definedName>
    <definedName name="base04au" localSheetId="9">#REF!</definedName>
    <definedName name="base04au">#REF!</definedName>
    <definedName name="base05" localSheetId="0">#REF!</definedName>
    <definedName name="base05" localSheetId="1">#REF!</definedName>
    <definedName name="base05" localSheetId="3">#REF!</definedName>
    <definedName name="base05" localSheetId="4">#REF!</definedName>
    <definedName name="base05" localSheetId="5">#REF!</definedName>
    <definedName name="base05" localSheetId="6">#REF!</definedName>
    <definedName name="base05" localSheetId="7">#REF!</definedName>
    <definedName name="base05" localSheetId="9">#REF!</definedName>
    <definedName name="base05">#REF!</definedName>
    <definedName name="base05au" localSheetId="0">#REF!</definedName>
    <definedName name="base05au" localSheetId="1">#REF!</definedName>
    <definedName name="base05au" localSheetId="3">#REF!</definedName>
    <definedName name="base05au" localSheetId="4">#REF!</definedName>
    <definedName name="base05au" localSheetId="5">#REF!</definedName>
    <definedName name="base05au" localSheetId="6">#REF!</definedName>
    <definedName name="base05au" localSheetId="7">#REF!</definedName>
    <definedName name="base05au" localSheetId="9">#REF!</definedName>
    <definedName name="base05au">#REF!</definedName>
    <definedName name="base2002" localSheetId="0">#REF!</definedName>
    <definedName name="base2002" localSheetId="1">#REF!</definedName>
    <definedName name="base2002" localSheetId="3">#REF!</definedName>
    <definedName name="base2002" localSheetId="4">#REF!</definedName>
    <definedName name="base2002" localSheetId="5">#REF!</definedName>
    <definedName name="base2002" localSheetId="6">#REF!</definedName>
    <definedName name="base2002" localSheetId="7">#REF!</definedName>
    <definedName name="base2002" localSheetId="9">#REF!</definedName>
    <definedName name="base2002">#REF!</definedName>
    <definedName name="base2003orig" localSheetId="0">#REF!</definedName>
    <definedName name="base2003orig" localSheetId="1">#REF!</definedName>
    <definedName name="base2003orig" localSheetId="3">#REF!</definedName>
    <definedName name="base2003orig" localSheetId="4">#REF!</definedName>
    <definedName name="base2003orig" localSheetId="5">#REF!</definedName>
    <definedName name="base2003orig" localSheetId="6">#REF!</definedName>
    <definedName name="base2003orig" localSheetId="7">#REF!</definedName>
    <definedName name="base2003orig" localSheetId="9">#REF!</definedName>
    <definedName name="base2003orig">#REF!</definedName>
    <definedName name="base2003origentidades" localSheetId="0">#REF!</definedName>
    <definedName name="base2003origentidades" localSheetId="1">#REF!</definedName>
    <definedName name="base2003origentidades" localSheetId="3">#REF!</definedName>
    <definedName name="base2003origentidades" localSheetId="4">#REF!</definedName>
    <definedName name="base2003origentidades" localSheetId="5">#REF!</definedName>
    <definedName name="base2003origentidades" localSheetId="6">#REF!</definedName>
    <definedName name="base2003origentidades" localSheetId="7">#REF!</definedName>
    <definedName name="base2003origentidades" localSheetId="9">#REF!</definedName>
    <definedName name="base2003origentidades">#REF!</definedName>
    <definedName name="base2004" localSheetId="0">#REF!</definedName>
    <definedName name="base2004" localSheetId="1">#REF!</definedName>
    <definedName name="base2004" localSheetId="3">#REF!</definedName>
    <definedName name="base2004" localSheetId="4">#REF!</definedName>
    <definedName name="base2004" localSheetId="5">#REF!</definedName>
    <definedName name="base2004" localSheetId="6">#REF!</definedName>
    <definedName name="base2004" localSheetId="7">#REF!</definedName>
    <definedName name="base2004" localSheetId="9">#REF!</definedName>
    <definedName name="base2004">#REF!</definedName>
    <definedName name="base2004entidades" localSheetId="0">#REF!</definedName>
    <definedName name="base2004entidades" localSheetId="1">#REF!</definedName>
    <definedName name="base2004entidades" localSheetId="3">#REF!</definedName>
    <definedName name="base2004entidades" localSheetId="4">#REF!</definedName>
    <definedName name="base2004entidades" localSheetId="5">#REF!</definedName>
    <definedName name="base2004entidades" localSheetId="6">#REF!</definedName>
    <definedName name="base2004entidades" localSheetId="7">#REF!</definedName>
    <definedName name="base2004entidades" localSheetId="9">#REF!</definedName>
    <definedName name="base2004entidades">#REF!</definedName>
    <definedName name="baseau" localSheetId="0">#REF!</definedName>
    <definedName name="baseau" localSheetId="1">#REF!</definedName>
    <definedName name="baseau" localSheetId="3">#REF!</definedName>
    <definedName name="baseau" localSheetId="4">#REF!</definedName>
    <definedName name="baseau" localSheetId="5">#REF!</definedName>
    <definedName name="baseau" localSheetId="6">#REF!</definedName>
    <definedName name="baseau" localSheetId="7">#REF!</definedName>
    <definedName name="baseau" localSheetId="9">#REF!</definedName>
    <definedName name="baseau">#REF!</definedName>
    <definedName name="baseb" localSheetId="0">#REF!</definedName>
    <definedName name="baseb" localSheetId="1">#REF!</definedName>
    <definedName name="baseb" localSheetId="3">#REF!</definedName>
    <definedName name="baseb" localSheetId="4">#REF!</definedName>
    <definedName name="baseb" localSheetId="5">#REF!</definedName>
    <definedName name="baseb" localSheetId="6">#REF!</definedName>
    <definedName name="baseb" localSheetId="7">#REF!</definedName>
    <definedName name="baseb" localSheetId="9">#REF!</definedName>
    <definedName name="baseb">#REF!</definedName>
    <definedName name="basecierre" localSheetId="0">[15]CP_2003!#REF!</definedName>
    <definedName name="basecierre" localSheetId="1">[15]CP_2003!#REF!</definedName>
    <definedName name="basecierre" localSheetId="3">[15]CP_2003!#REF!</definedName>
    <definedName name="basecierre" localSheetId="4">[15]CP_2003!#REF!</definedName>
    <definedName name="basecierre" localSheetId="5">[15]CP_2003!#REF!</definedName>
    <definedName name="basecierre" localSheetId="6">[15]CP_2003!#REF!</definedName>
    <definedName name="basecierre" localSheetId="7">[15]CP_2003!#REF!</definedName>
    <definedName name="basecierre" localSheetId="9">[15]CP_2003!#REF!</definedName>
    <definedName name="basecierre">[15]CP_2003!#REF!</definedName>
    <definedName name="_xlnm.Database" localSheetId="0">#REF!</definedName>
    <definedName name="_xlnm.Database" localSheetId="1">#REF!</definedName>
    <definedName name="_xlnm.Database" localSheetId="3">#REF!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9">#REF!</definedName>
    <definedName name="_xlnm.Database">#REF!</definedName>
    <definedName name="bUSCAR" localSheetId="0">#REF!</definedName>
    <definedName name="bUSCAR" localSheetId="1">#REF!</definedName>
    <definedName name="bUSCAR" localSheetId="3">#REF!</definedName>
    <definedName name="bUSCAR" localSheetId="4">#REF!</definedName>
    <definedName name="bUSCAR" localSheetId="5">#REF!</definedName>
    <definedName name="bUSCAR" localSheetId="6">#REF!</definedName>
    <definedName name="bUSCAR" localSheetId="7">#REF!</definedName>
    <definedName name="bUSCAR" localSheetId="9">#REF!</definedName>
    <definedName name="bUSCAR">#REF!</definedName>
    <definedName name="C_" localSheetId="0">[16]FP1996!#REF!</definedName>
    <definedName name="C_" localSheetId="1">[16]FP1996!#REF!</definedName>
    <definedName name="C_" localSheetId="3">[16]FP1996!#REF!</definedName>
    <definedName name="C_" localSheetId="4">[16]FP1996!#REF!</definedName>
    <definedName name="C_" localSheetId="5">[16]FP1996!#REF!</definedName>
    <definedName name="C_" localSheetId="6">[16]FP1996!#REF!</definedName>
    <definedName name="C_" localSheetId="7">[16]FP1996!#REF!</definedName>
    <definedName name="C_" localSheetId="9">[16]FP1996!#REF!</definedName>
    <definedName name="C_">[16]FP1996!#REF!</definedName>
    <definedName name="cal" localSheetId="0">#REF!</definedName>
    <definedName name="cal" localSheetId="1">#REF!</definedName>
    <definedName name="cal" localSheetId="3">#REF!</definedName>
    <definedName name="cal" localSheetId="4">#REF!</definedName>
    <definedName name="cal" localSheetId="5">#REF!</definedName>
    <definedName name="cal" localSheetId="6">#REF!</definedName>
    <definedName name="cal" localSheetId="7">#REF!</definedName>
    <definedName name="cal" localSheetId="9">#REF!</definedName>
    <definedName name="cal">#REF!</definedName>
    <definedName name="cálculos" localSheetId="0">#REF!</definedName>
    <definedName name="cálculos" localSheetId="1">#REF!</definedName>
    <definedName name="cálculos" localSheetId="3">#REF!</definedName>
    <definedName name="cálculos" localSheetId="4">#REF!</definedName>
    <definedName name="cálculos" localSheetId="5">#REF!</definedName>
    <definedName name="cálculos" localSheetId="6">#REF!</definedName>
    <definedName name="cálculos" localSheetId="7">#REF!</definedName>
    <definedName name="cálculos" localSheetId="9">#REF!</definedName>
    <definedName name="cálculos">#REF!</definedName>
    <definedName name="CALENDA">#N/A</definedName>
    <definedName name="can" localSheetId="0" hidden="1">{"Bruto",#N/A,FALSE,"CONV3T.XLS";"Neto",#N/A,FALSE,"CONV3T.XLS";"UnoB",#N/A,FALSE,"CONV3T.XLS";"Bruto",#N/A,FALSE,"CONV4T.XLS";"Neto",#N/A,FALSE,"CONV4T.XLS";"UnoB",#N/A,FALSE,"CONV4T.XLS"}</definedName>
    <definedName name="can" localSheetId="1" hidden="1">{"Bruto",#N/A,FALSE,"CONV3T.XLS";"Neto",#N/A,FALSE,"CONV3T.XLS";"UnoB",#N/A,FALSE,"CONV3T.XLS";"Bruto",#N/A,FALSE,"CONV4T.XLS";"Neto",#N/A,FALSE,"CONV4T.XLS";"UnoB",#N/A,FALSE,"CONV4T.XLS"}</definedName>
    <definedName name="can" localSheetId="3" hidden="1">{"Bruto",#N/A,FALSE,"CONV3T.XLS";"Neto",#N/A,FALSE,"CONV3T.XLS";"UnoB",#N/A,FALSE,"CONV3T.XLS";"Bruto",#N/A,FALSE,"CONV4T.XLS";"Neto",#N/A,FALSE,"CONV4T.XLS";"UnoB",#N/A,FALSE,"CONV4T.XLS"}</definedName>
    <definedName name="can" localSheetId="5" hidden="1">{"Bruto",#N/A,FALSE,"CONV3T.XLS";"Neto",#N/A,FALSE,"CONV3T.XLS";"UnoB",#N/A,FALSE,"CONV3T.XLS";"Bruto",#N/A,FALSE,"CONV4T.XLS";"Neto",#N/A,FALSE,"CONV4T.XLS";"UnoB",#N/A,FALSE,"CONV4T.XLS"}</definedName>
    <definedName name="can" localSheetId="6" hidden="1">{"Bruto",#N/A,FALSE,"CONV3T.XLS";"Neto",#N/A,FALSE,"CONV3T.XLS";"UnoB",#N/A,FALSE,"CONV3T.XLS";"Bruto",#N/A,FALSE,"CONV4T.XLS";"Neto",#N/A,FALSE,"CONV4T.XLS";"UnoB",#N/A,FALSE,"CONV4T.XLS"}</definedName>
    <definedName name="can" localSheetId="7" hidden="1">{"Bruto",#N/A,FALSE,"CONV3T.XLS";"Neto",#N/A,FALSE,"CONV3T.XLS";"UnoB",#N/A,FALSE,"CONV3T.XLS";"Bruto",#N/A,FALSE,"CONV4T.XLS";"Neto",#N/A,FALSE,"CONV4T.XLS";"UnoB",#N/A,FALSE,"CONV4T.XLS"}</definedName>
    <definedName name="can" localSheetId="9"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0">#REF!</definedName>
    <definedName name="CAPU96" localSheetId="1">#REF!</definedName>
    <definedName name="CAPU96" localSheetId="3">#REF!</definedName>
    <definedName name="CAPU96" localSheetId="4">#REF!</definedName>
    <definedName name="CAPU96" localSheetId="5">#REF!</definedName>
    <definedName name="CAPU96" localSheetId="6">#REF!</definedName>
    <definedName name="CAPU96" localSheetId="7">#REF!</definedName>
    <definedName name="CAPU96" localSheetId="9">#REF!</definedName>
    <definedName name="CAPU96">#REF!</definedName>
    <definedName name="cata" localSheetId="1">[17]tablas!$A$5:$A$275</definedName>
    <definedName name="cata">[17]tablas!$A$5:$A$275</definedName>
    <definedName name="cata4" localSheetId="1">'[18]catálogo pps'!$A$2:$N$2506</definedName>
    <definedName name="cata4">'[18]catálogo pps'!$A$2:$N$2506</definedName>
    <definedName name="CCCC" localSheetId="0" hidden="1">{"Bruto",#N/A,FALSE,"CONV3T.XLS";"Neto",#N/A,FALSE,"CONV3T.XLS";"UnoB",#N/A,FALSE,"CONV3T.XLS";"Bruto",#N/A,FALSE,"CONV4T.XLS";"Neto",#N/A,FALSE,"CONV4T.XLS";"UnoB",#N/A,FALSE,"CONV4T.XLS"}</definedName>
    <definedName name="CCCC" localSheetId="1" hidden="1">{"Bruto",#N/A,FALSE,"CONV3T.XLS";"Neto",#N/A,FALSE,"CONV3T.XLS";"UnoB",#N/A,FALSE,"CONV3T.XLS";"Bruto",#N/A,FALSE,"CONV4T.XLS";"Neto",#N/A,FALSE,"CONV4T.XLS";"UnoB",#N/A,FALSE,"CONV4T.XLS"}</definedName>
    <definedName name="CCCC" localSheetId="3" hidden="1">{"Bruto",#N/A,FALSE,"CONV3T.XLS";"Neto",#N/A,FALSE,"CONV3T.XLS";"UnoB",#N/A,FALSE,"CONV3T.XLS";"Bruto",#N/A,FALSE,"CONV4T.XLS";"Neto",#N/A,FALSE,"CONV4T.XLS";"UnoB",#N/A,FALSE,"CONV4T.XLS"}</definedName>
    <definedName name="CCCC" localSheetId="5" hidden="1">{"Bruto",#N/A,FALSE,"CONV3T.XLS";"Neto",#N/A,FALSE,"CONV3T.XLS";"UnoB",#N/A,FALSE,"CONV3T.XLS";"Bruto",#N/A,FALSE,"CONV4T.XLS";"Neto",#N/A,FALSE,"CONV4T.XLS";"UnoB",#N/A,FALSE,"CONV4T.XLS"}</definedName>
    <definedName name="CCCC" localSheetId="6" hidden="1">{"Bruto",#N/A,FALSE,"CONV3T.XLS";"Neto",#N/A,FALSE,"CONV3T.XLS";"UnoB",#N/A,FALSE,"CONV3T.XLS";"Bruto",#N/A,FALSE,"CONV4T.XLS";"Neto",#N/A,FALSE,"CONV4T.XLS";"UnoB",#N/A,FALSE,"CONV4T.XLS"}</definedName>
    <definedName name="CCCC" localSheetId="7" hidden="1">{"Bruto",#N/A,FALSE,"CONV3T.XLS";"Neto",#N/A,FALSE,"CONV3T.XLS";"UnoB",#N/A,FALSE,"CONV3T.XLS";"Bruto",#N/A,FALSE,"CONV4T.XLS";"Neto",#N/A,FALSE,"CONV4T.XLS";"UnoB",#N/A,FALSE,"CONV4T.XLS"}</definedName>
    <definedName name="CCCC" localSheetId="9"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0"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3" hidden="1">{"Bruto",#N/A,FALSE,"CONV3T.XLS";"Neto",#N/A,FALSE,"CONV3T.XLS";"UnoB",#N/A,FALSE,"CONV3T.XLS";"Bruto",#N/A,FALSE,"CONV4T.XLS";"Neto",#N/A,FALSE,"CONV4T.XLS";"UnoB",#N/A,FALSE,"CONV4T.XLS"}</definedName>
    <definedName name="CEEE" localSheetId="5" hidden="1">{"Bruto",#N/A,FALSE,"CONV3T.XLS";"Neto",#N/A,FALSE,"CONV3T.XLS";"UnoB",#N/A,FALSE,"CONV3T.XLS";"Bruto",#N/A,FALSE,"CONV4T.XLS";"Neto",#N/A,FALSE,"CONV4T.XLS";"UnoB",#N/A,FALSE,"CONV4T.XLS"}</definedName>
    <definedName name="CEEE" localSheetId="6" hidden="1">{"Bruto",#N/A,FALSE,"CONV3T.XLS";"Neto",#N/A,FALSE,"CONV3T.XLS";"UnoB",#N/A,FALSE,"CONV3T.XLS";"Bruto",#N/A,FALSE,"CONV4T.XLS";"Neto",#N/A,FALSE,"CONV4T.XLS";"UnoB",#N/A,FALSE,"CONV4T.XLS"}</definedName>
    <definedName name="CEEE" localSheetId="7" hidden="1">{"Bruto",#N/A,FALSE,"CONV3T.XLS";"Neto",#N/A,FALSE,"CONV3T.XLS";"UnoB",#N/A,FALSE,"CONV3T.XLS";"Bruto",#N/A,FALSE,"CONV4T.XLS";"Neto",#N/A,FALSE,"CONV4T.XLS";"UnoB",#N/A,FALSE,"CONV4T.XLS"}</definedName>
    <definedName name="CEEE" localSheetId="9"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0"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3" hidden="1">{"Bruto",#N/A,FALSE,"CONV3T.XLS";"Neto",#N/A,FALSE,"CONV3T.XLS";"UnoB",#N/A,FALSE,"CONV3T.XLS";"Bruto",#N/A,FALSE,"CONV4T.XLS";"Neto",#N/A,FALSE,"CONV4T.XLS";"UnoB",#N/A,FALSE,"CONV4T.XLS"}</definedName>
    <definedName name="cero" localSheetId="5" hidden="1">{"Bruto",#N/A,FALSE,"CONV3T.XLS";"Neto",#N/A,FALSE,"CONV3T.XLS";"UnoB",#N/A,FALSE,"CONV3T.XLS";"Bruto",#N/A,FALSE,"CONV4T.XLS";"Neto",#N/A,FALSE,"CONV4T.XLS";"UnoB",#N/A,FALSE,"CONV4T.XLS"}</definedName>
    <definedName name="cero" localSheetId="6" hidden="1">{"Bruto",#N/A,FALSE,"CONV3T.XLS";"Neto",#N/A,FALSE,"CONV3T.XLS";"UnoB",#N/A,FALSE,"CONV3T.XLS";"Bruto",#N/A,FALSE,"CONV4T.XLS";"Neto",#N/A,FALSE,"CONV4T.XLS";"UnoB",#N/A,FALSE,"CONV4T.XLS"}</definedName>
    <definedName name="cero" localSheetId="7" hidden="1">{"Bruto",#N/A,FALSE,"CONV3T.XLS";"Neto",#N/A,FALSE,"CONV3T.XLS";"UnoB",#N/A,FALSE,"CONV3T.XLS";"Bruto",#N/A,FALSE,"CONV4T.XLS";"Neto",#N/A,FALSE,"CONV4T.XLS";"UnoB",#N/A,FALSE,"CONV4T.XLS"}</definedName>
    <definedName name="cero" localSheetId="9"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 localSheetId="1">'[19] '!$H$99:$M$143</definedName>
    <definedName name="CFEE">'[19] '!$H$99:$M$143</definedName>
    <definedName name="CFEM" localSheetId="1">'[19] '!$H$51:$M$95</definedName>
    <definedName name="CFEM">'[19] '!$H$51:$M$95</definedName>
    <definedName name="CFEO" localSheetId="1">'[19] '!$H$3:$M$47</definedName>
    <definedName name="CFEO">'[19] '!$H$3:$M$47</definedName>
    <definedName name="CicenyAduanas" localSheetId="0">#REF!</definedName>
    <definedName name="CicenyAduanas" localSheetId="1">#REF!</definedName>
    <definedName name="CicenyAduanas" localSheetId="3">#REF!</definedName>
    <definedName name="CicenyAduanas" localSheetId="4">#REF!</definedName>
    <definedName name="CicenyAduanas" localSheetId="5">#REF!</definedName>
    <definedName name="CicenyAduanas" localSheetId="6">#REF!</definedName>
    <definedName name="CicenyAduanas" localSheetId="7">#REF!</definedName>
    <definedName name="CicenyAduanas" localSheetId="9">#REF!</definedName>
    <definedName name="CicenyAduanas">#REF!</definedName>
    <definedName name="Cifras_Control" localSheetId="0">#REF!</definedName>
    <definedName name="Cifras_Control" localSheetId="1">#REF!</definedName>
    <definedName name="Cifras_Control" localSheetId="3">#REF!</definedName>
    <definedName name="Cifras_Control" localSheetId="4">#REF!</definedName>
    <definedName name="Cifras_Control" localSheetId="5">#REF!</definedName>
    <definedName name="Cifras_Control" localSheetId="6">#REF!</definedName>
    <definedName name="Cifras_Control" localSheetId="7">#REF!</definedName>
    <definedName name="Cifras_Control" localSheetId="9">#REF!</definedName>
    <definedName name="Cifras_Control">#REF!</definedName>
    <definedName name="claseco" localSheetId="0">#REF!</definedName>
    <definedName name="claseco" localSheetId="1">#REF!</definedName>
    <definedName name="claseco" localSheetId="3">#REF!</definedName>
    <definedName name="claseco" localSheetId="4">#REF!</definedName>
    <definedName name="claseco" localSheetId="5">#REF!</definedName>
    <definedName name="claseco" localSheetId="6">#REF!</definedName>
    <definedName name="claseco" localSheetId="7">#REF!</definedName>
    <definedName name="claseco" localSheetId="9">#REF!</definedName>
    <definedName name="claseco">#REF!</definedName>
    <definedName name="cmllvc198" localSheetId="0">#REF!</definedName>
    <definedName name="cmllvc198" localSheetId="1">#REF!</definedName>
    <definedName name="cmllvc198" localSheetId="3">#REF!</definedName>
    <definedName name="cmllvc198" localSheetId="4">#REF!</definedName>
    <definedName name="cmllvc198" localSheetId="5">#REF!</definedName>
    <definedName name="cmllvc198" localSheetId="6">#REF!</definedName>
    <definedName name="cmllvc198" localSheetId="7">#REF!</definedName>
    <definedName name="cmllvc198" localSheetId="9">#REF!</definedName>
    <definedName name="cmllvc198">#REF!</definedName>
    <definedName name="cmllvc298ieps" localSheetId="0">#REF!</definedName>
    <definedName name="cmllvc298ieps" localSheetId="1">#REF!</definedName>
    <definedName name="cmllvc298ieps" localSheetId="3">#REF!</definedName>
    <definedName name="cmllvc298ieps" localSheetId="4">#REF!</definedName>
    <definedName name="cmllvc298ieps" localSheetId="5">#REF!</definedName>
    <definedName name="cmllvc298ieps" localSheetId="6">#REF!</definedName>
    <definedName name="cmllvc298ieps" localSheetId="7">#REF!</definedName>
    <definedName name="cmllvc298ieps" localSheetId="9">#REF!</definedName>
    <definedName name="cmllvc298ieps">#REF!</definedName>
    <definedName name="cmllvp198" localSheetId="0">#REF!</definedName>
    <definedName name="cmllvp198" localSheetId="1">#REF!</definedName>
    <definedName name="cmllvp198" localSheetId="3">#REF!</definedName>
    <definedName name="cmllvp198" localSheetId="4">#REF!</definedName>
    <definedName name="cmllvp198" localSheetId="5">#REF!</definedName>
    <definedName name="cmllvp198" localSheetId="6">#REF!</definedName>
    <definedName name="cmllvp198" localSheetId="7">#REF!</definedName>
    <definedName name="cmllvp198" localSheetId="9">#REF!</definedName>
    <definedName name="cmllvp198">#REF!</definedName>
    <definedName name="cmllvp199" localSheetId="0">#REF!</definedName>
    <definedName name="cmllvp199" localSheetId="1">#REF!</definedName>
    <definedName name="cmllvp199" localSheetId="3">#REF!</definedName>
    <definedName name="cmllvp199" localSheetId="4">#REF!</definedName>
    <definedName name="cmllvp199" localSheetId="5">#REF!</definedName>
    <definedName name="cmllvp199" localSheetId="6">#REF!</definedName>
    <definedName name="cmllvp199" localSheetId="7">#REF!</definedName>
    <definedName name="cmllvp199" localSheetId="9">#REF!</definedName>
    <definedName name="cmllvp199">#REF!</definedName>
    <definedName name="cmllvp298ieps" localSheetId="0">#REF!</definedName>
    <definedName name="cmllvp298ieps" localSheetId="1">#REF!</definedName>
    <definedName name="cmllvp298ieps" localSheetId="3">#REF!</definedName>
    <definedName name="cmllvp298ieps" localSheetId="4">#REF!</definedName>
    <definedName name="cmllvp298ieps" localSheetId="5">#REF!</definedName>
    <definedName name="cmllvp298ieps" localSheetId="6">#REF!</definedName>
    <definedName name="cmllvp298ieps" localSheetId="7">#REF!</definedName>
    <definedName name="cmllvp298ieps" localSheetId="9">#REF!</definedName>
    <definedName name="cmllvp298ieps">#REF!</definedName>
    <definedName name="cmllvp299ieps" localSheetId="0">#REF!</definedName>
    <definedName name="cmllvp299ieps" localSheetId="1">#REF!</definedName>
    <definedName name="cmllvp299ieps" localSheetId="3">#REF!</definedName>
    <definedName name="cmllvp299ieps" localSheetId="4">#REF!</definedName>
    <definedName name="cmllvp299ieps" localSheetId="5">#REF!</definedName>
    <definedName name="cmllvp299ieps" localSheetId="6">#REF!</definedName>
    <definedName name="cmllvp299ieps" localSheetId="7">#REF!</definedName>
    <definedName name="cmllvp299ieps" localSheetId="9">#REF!</definedName>
    <definedName name="cmllvp299ieps">#REF!</definedName>
    <definedName name="cmlvc198" localSheetId="0">#REF!</definedName>
    <definedName name="cmlvc198" localSheetId="1">#REF!</definedName>
    <definedName name="cmlvc198" localSheetId="3">#REF!</definedName>
    <definedName name="cmlvc198" localSheetId="4">#REF!</definedName>
    <definedName name="cmlvc198" localSheetId="5">#REF!</definedName>
    <definedName name="cmlvc198" localSheetId="6">#REF!</definedName>
    <definedName name="cmlvc198" localSheetId="7">#REF!</definedName>
    <definedName name="cmlvc198" localSheetId="9">#REF!</definedName>
    <definedName name="cmlvc198">#REF!</definedName>
    <definedName name="cmlvc298ieps" localSheetId="0">#REF!</definedName>
    <definedName name="cmlvc298ieps" localSheetId="1">#REF!</definedName>
    <definedName name="cmlvc298ieps" localSheetId="3">#REF!</definedName>
    <definedName name="cmlvc298ieps" localSheetId="4">#REF!</definedName>
    <definedName name="cmlvc298ieps" localSheetId="5">#REF!</definedName>
    <definedName name="cmlvc298ieps" localSheetId="6">#REF!</definedName>
    <definedName name="cmlvc298ieps" localSheetId="7">#REF!</definedName>
    <definedName name="cmlvc298ieps" localSheetId="9">#REF!</definedName>
    <definedName name="cmlvc298ieps">#REF!</definedName>
    <definedName name="cmlvp198" localSheetId="0">#REF!</definedName>
    <definedName name="cmlvp198" localSheetId="1">#REF!</definedName>
    <definedName name="cmlvp198" localSheetId="3">#REF!</definedName>
    <definedName name="cmlvp198" localSheetId="4">#REF!</definedName>
    <definedName name="cmlvp198" localSheetId="5">#REF!</definedName>
    <definedName name="cmlvp198" localSheetId="6">#REF!</definedName>
    <definedName name="cmlvp198" localSheetId="7">#REF!</definedName>
    <definedName name="cmlvp198" localSheetId="9">#REF!</definedName>
    <definedName name="cmlvp198">#REF!</definedName>
    <definedName name="cmlvp199" localSheetId="0">#REF!</definedName>
    <definedName name="cmlvp199" localSheetId="1">#REF!</definedName>
    <definedName name="cmlvp199" localSheetId="3">#REF!</definedName>
    <definedName name="cmlvp199" localSheetId="4">#REF!</definedName>
    <definedName name="cmlvp199" localSheetId="5">#REF!</definedName>
    <definedName name="cmlvp199" localSheetId="6">#REF!</definedName>
    <definedName name="cmlvp199" localSheetId="7">#REF!</definedName>
    <definedName name="cmlvp199" localSheetId="9">#REF!</definedName>
    <definedName name="cmlvp199">#REF!</definedName>
    <definedName name="cmlvp298ieps" localSheetId="0">#REF!</definedName>
    <definedName name="cmlvp298ieps" localSheetId="1">#REF!</definedName>
    <definedName name="cmlvp298ieps" localSheetId="3">#REF!</definedName>
    <definedName name="cmlvp298ieps" localSheetId="4">#REF!</definedName>
    <definedName name="cmlvp298ieps" localSheetId="5">#REF!</definedName>
    <definedName name="cmlvp298ieps" localSheetId="6">#REF!</definedName>
    <definedName name="cmlvp298ieps" localSheetId="7">#REF!</definedName>
    <definedName name="cmlvp298ieps" localSheetId="9">#REF!</definedName>
    <definedName name="cmlvp298ieps">#REF!</definedName>
    <definedName name="cmlvp299ieps" localSheetId="0">#REF!</definedName>
    <definedName name="cmlvp299ieps" localSheetId="1">#REF!</definedName>
    <definedName name="cmlvp299ieps" localSheetId="3">#REF!</definedName>
    <definedName name="cmlvp299ieps" localSheetId="4">#REF!</definedName>
    <definedName name="cmlvp299ieps" localSheetId="5">#REF!</definedName>
    <definedName name="cmlvp299ieps" localSheetId="6">#REF!</definedName>
    <definedName name="cmlvp299ieps" localSheetId="7">#REF!</definedName>
    <definedName name="cmlvp299ieps" localSheetId="9">#REF!</definedName>
    <definedName name="cmlvp299ieps">#REF!</definedName>
    <definedName name="CONA96" localSheetId="0">#REF!</definedName>
    <definedName name="CONA96" localSheetId="1">#REF!</definedName>
    <definedName name="CONA96" localSheetId="3">#REF!</definedName>
    <definedName name="CONA96" localSheetId="4">#REF!</definedName>
    <definedName name="CONA96" localSheetId="5">#REF!</definedName>
    <definedName name="CONA96" localSheetId="6">#REF!</definedName>
    <definedName name="CONA96" localSheetId="7">#REF!</definedName>
    <definedName name="CONA96" localSheetId="9">#REF!</definedName>
    <definedName name="CONA96">#REF!</definedName>
    <definedName name="concepto" localSheetId="0">'[20]BASE DEFINITIVA 2002'!#REF!</definedName>
    <definedName name="concepto" localSheetId="1">'[20]BASE DEFINITIVA 2002'!#REF!</definedName>
    <definedName name="concepto" localSheetId="3">'[20]BASE DEFINITIVA 2002'!#REF!</definedName>
    <definedName name="concepto" localSheetId="4">'[20]BASE DEFINITIVA 2002'!#REF!</definedName>
    <definedName name="concepto" localSheetId="5">'[20]BASE DEFINITIVA 2002'!#REF!</definedName>
    <definedName name="concepto" localSheetId="6">'[20]BASE DEFINITIVA 2002'!#REF!</definedName>
    <definedName name="concepto" localSheetId="7">'[20]BASE DEFINITIVA 2002'!#REF!</definedName>
    <definedName name="concepto" localSheetId="9">'[20]BASE DEFINITIVA 2002'!#REF!</definedName>
    <definedName name="concepto">'[20]BASE DEFINITIVA 2002'!#REF!</definedName>
    <definedName name="CONS" localSheetId="0">[10]BANPRO99!#REF!</definedName>
    <definedName name="CONS" localSheetId="1">[10]BANPRO99!#REF!</definedName>
    <definedName name="CONS" localSheetId="3">[10]BANPRO99!#REF!</definedName>
    <definedName name="CONS" localSheetId="4">[10]BANPRO99!#REF!</definedName>
    <definedName name="CONS" localSheetId="5">[10]BANPRO99!#REF!</definedName>
    <definedName name="CONS" localSheetId="6">[10]BANPRO99!#REF!</definedName>
    <definedName name="CONS" localSheetId="7">[10]BANPRO99!#REF!</definedName>
    <definedName name="CONS" localSheetId="9">[10]BANPRO99!#REF!</definedName>
    <definedName name="CONS">[10]BANPRO99!#REF!</definedName>
    <definedName name="copia_Clas_Admva" localSheetId="0">#REF!</definedName>
    <definedName name="copia_Clas_Admva" localSheetId="1">#REF!</definedName>
    <definedName name="copia_Clas_Admva" localSheetId="3">#REF!</definedName>
    <definedName name="copia_Clas_Admva" localSheetId="4">#REF!</definedName>
    <definedName name="copia_Clas_Admva" localSheetId="5">#REF!</definedName>
    <definedName name="copia_Clas_Admva" localSheetId="6">#REF!</definedName>
    <definedName name="copia_Clas_Admva" localSheetId="7">#REF!</definedName>
    <definedName name="copia_Clas_Admva" localSheetId="9">#REF!</definedName>
    <definedName name="copia_Clas_Admva">#REF!</definedName>
    <definedName name="copia_Clas_Econ" localSheetId="1">[21]Clas_Econ!$B$2:$M$25</definedName>
    <definedName name="copia_Clas_Econ">[21]Clas_Econ!$B$2:$M$25</definedName>
    <definedName name="copia_Clas_Fun" localSheetId="0">#REF!</definedName>
    <definedName name="copia_Clas_Fun" localSheetId="1">#REF!</definedName>
    <definedName name="copia_Clas_Fun" localSheetId="3">#REF!</definedName>
    <definedName name="copia_Clas_Fun" localSheetId="4">#REF!</definedName>
    <definedName name="copia_Clas_Fun" localSheetId="5">#REF!</definedName>
    <definedName name="copia_Clas_Fun" localSheetId="6">#REF!</definedName>
    <definedName name="copia_Clas_Fun" localSheetId="7">#REF!</definedName>
    <definedName name="copia_Clas_Fun" localSheetId="9">#REF!</definedName>
    <definedName name="copia_Clas_Fun">#REF!</definedName>
    <definedName name="copia_Clas_Func" localSheetId="0">[22]Clas_Fun!#REF!</definedName>
    <definedName name="copia_Clas_Func" localSheetId="1">[22]Clas_Fun!#REF!</definedName>
    <definedName name="copia_Clas_Func" localSheetId="3">[22]Clas_Fun!#REF!</definedName>
    <definedName name="copia_Clas_Func" localSheetId="4">[22]Clas_Fun!#REF!</definedName>
    <definedName name="copia_Clas_Func" localSheetId="5">[22]Clas_Fun!#REF!</definedName>
    <definedName name="copia_Clas_Func" localSheetId="6">[22]Clas_Fun!#REF!</definedName>
    <definedName name="copia_Clas_Func" localSheetId="7">[22]Clas_Fun!#REF!</definedName>
    <definedName name="copia_Clas_Func" localSheetId="9">[22]Clas_Fun!#REF!</definedName>
    <definedName name="copia_Clas_Func">[22]Clas_Fun!#REF!</definedName>
    <definedName name="copia_Doble_Consolid" localSheetId="0">#REF!</definedName>
    <definedName name="copia_Doble_Consolid" localSheetId="1">#REF!</definedName>
    <definedName name="copia_Doble_Consolid" localSheetId="3">#REF!</definedName>
    <definedName name="copia_Doble_Consolid" localSheetId="4">#REF!</definedName>
    <definedName name="copia_Doble_Consolid" localSheetId="5">#REF!</definedName>
    <definedName name="copia_Doble_Consolid" localSheetId="6">#REF!</definedName>
    <definedName name="copia_Doble_Consolid" localSheetId="7">#REF!</definedName>
    <definedName name="copia_Doble_Consolid" localSheetId="9">#REF!</definedName>
    <definedName name="copia_Doble_Consolid">#REF!</definedName>
    <definedName name="copia_Doble_OECPD" localSheetId="0">#REF!</definedName>
    <definedName name="copia_Doble_OECPD" localSheetId="1">#REF!</definedName>
    <definedName name="copia_Doble_OECPD" localSheetId="3">#REF!</definedName>
    <definedName name="copia_Doble_OECPD" localSheetId="4">#REF!</definedName>
    <definedName name="copia_Doble_OECPD" localSheetId="5">#REF!</definedName>
    <definedName name="copia_Doble_OECPD" localSheetId="6">#REF!</definedName>
    <definedName name="copia_Doble_OECPD" localSheetId="7">#REF!</definedName>
    <definedName name="copia_Doble_OECPD" localSheetId="9">#REF!</definedName>
    <definedName name="copia_Doble_OECPD">#REF!</definedName>
    <definedName name="copia_Doble_RAutonyAPC" localSheetId="0">#REF!</definedName>
    <definedName name="copia_Doble_RAutonyAPC" localSheetId="1">#REF!</definedName>
    <definedName name="copia_Doble_RAutonyAPC" localSheetId="3">#REF!</definedName>
    <definedName name="copia_Doble_RAutonyAPC" localSheetId="4">#REF!</definedName>
    <definedName name="copia_Doble_RAutonyAPC" localSheetId="5">#REF!</definedName>
    <definedName name="copia_Doble_RAutonyAPC" localSheetId="6">#REF!</definedName>
    <definedName name="copia_Doble_RAutonyAPC" localSheetId="7">#REF!</definedName>
    <definedName name="copia_Doble_RAutonyAPC" localSheetId="9">#REF!</definedName>
    <definedName name="copia_Doble_RAutonyAPC">#REF!</definedName>
    <definedName name="copia_Gto_Ents_Fed" localSheetId="1">[21]Gto_Ent_Fed!$B$39:$L$73</definedName>
    <definedName name="copia_Gto_Ents_Fed">[21]Gto_Ent_Fed!$B$39:$L$73</definedName>
    <definedName name="copia_Gto_Federal" localSheetId="0">#REF!</definedName>
    <definedName name="copia_Gto_Federal" localSheetId="1">#REF!</definedName>
    <definedName name="copia_Gto_Federal" localSheetId="3">#REF!</definedName>
    <definedName name="copia_Gto_Federal" localSheetId="4">#REF!</definedName>
    <definedName name="copia_Gto_Federal" localSheetId="5">#REF!</definedName>
    <definedName name="copia_Gto_Federal" localSheetId="6">#REF!</definedName>
    <definedName name="copia_Gto_Federal" localSheetId="7">#REF!</definedName>
    <definedName name="copia_Gto_Federal" localSheetId="9">#REF!</definedName>
    <definedName name="copia_Gto_Federal">#REF!</definedName>
    <definedName name="copia_Gto_Neto" localSheetId="0">#REF!</definedName>
    <definedName name="copia_Gto_Neto" localSheetId="1">#REF!</definedName>
    <definedName name="copia_Gto_Neto" localSheetId="3">#REF!</definedName>
    <definedName name="copia_Gto_Neto" localSheetId="4">#REF!</definedName>
    <definedName name="copia_Gto_Neto" localSheetId="5">#REF!</definedName>
    <definedName name="copia_Gto_Neto" localSheetId="6">#REF!</definedName>
    <definedName name="copia_Gto_Neto" localSheetId="7">#REF!</definedName>
    <definedName name="copia_Gto_Neto" localSheetId="9">#REF!</definedName>
    <definedName name="copia_Gto_Neto">#REF!</definedName>
    <definedName name="copia_Ing_Pres" localSheetId="0">#REF!</definedName>
    <definedName name="copia_Ing_Pres" localSheetId="1">#REF!</definedName>
    <definedName name="copia_Ing_Pres" localSheetId="3">#REF!</definedName>
    <definedName name="copia_Ing_Pres" localSheetId="4">#REF!</definedName>
    <definedName name="copia_Ing_Pres" localSheetId="5">#REF!</definedName>
    <definedName name="copia_Ing_Pres" localSheetId="6">#REF!</definedName>
    <definedName name="copia_Ing_Pres" localSheetId="7">#REF!</definedName>
    <definedName name="copia_Ing_Pres" localSheetId="9">#REF!</definedName>
    <definedName name="copia_Ing_Pres">#REF!</definedName>
    <definedName name="cor" localSheetId="0" hidden="1">{"Bruto",#N/A,FALSE,"CONV3T.XLS";"Neto",#N/A,FALSE,"CONV3T.XLS";"UnoB",#N/A,FALSE,"CONV3T.XLS";"Bruto",#N/A,FALSE,"CONV4T.XLS";"Neto",#N/A,FALSE,"CONV4T.XLS";"UnoB",#N/A,FALSE,"CONV4T.XLS"}</definedName>
    <definedName name="cor" localSheetId="1" hidden="1">{"Bruto",#N/A,FALSE,"CONV3T.XLS";"Neto",#N/A,FALSE,"CONV3T.XLS";"UnoB",#N/A,FALSE,"CONV3T.XLS";"Bruto",#N/A,FALSE,"CONV4T.XLS";"Neto",#N/A,FALSE,"CONV4T.XLS";"UnoB",#N/A,FALSE,"CONV4T.XLS"}</definedName>
    <definedName name="cor" localSheetId="3" hidden="1">{"Bruto",#N/A,FALSE,"CONV3T.XLS";"Neto",#N/A,FALSE,"CONV3T.XLS";"UnoB",#N/A,FALSE,"CONV3T.XLS";"Bruto",#N/A,FALSE,"CONV4T.XLS";"Neto",#N/A,FALSE,"CONV4T.XLS";"UnoB",#N/A,FALSE,"CONV4T.XLS"}</definedName>
    <definedName name="cor" localSheetId="5" hidden="1">{"Bruto",#N/A,FALSE,"CONV3T.XLS";"Neto",#N/A,FALSE,"CONV3T.XLS";"UnoB",#N/A,FALSE,"CONV3T.XLS";"Bruto",#N/A,FALSE,"CONV4T.XLS";"Neto",#N/A,FALSE,"CONV4T.XLS";"UnoB",#N/A,FALSE,"CONV4T.XLS"}</definedName>
    <definedName name="cor" localSheetId="6" hidden="1">{"Bruto",#N/A,FALSE,"CONV3T.XLS";"Neto",#N/A,FALSE,"CONV3T.XLS";"UnoB",#N/A,FALSE,"CONV3T.XLS";"Bruto",#N/A,FALSE,"CONV4T.XLS";"Neto",#N/A,FALSE,"CONV4T.XLS";"UnoB",#N/A,FALSE,"CONV4T.XLS"}</definedName>
    <definedName name="cor" localSheetId="7" hidden="1">{"Bruto",#N/A,FALSE,"CONV3T.XLS";"Neto",#N/A,FALSE,"CONV3T.XLS";"UnoB",#N/A,FALSE,"CONV3T.XLS";"Bruto",#N/A,FALSE,"CONV4T.XLS";"Neto",#N/A,FALSE,"CONV4T.XLS";"UnoB",#N/A,FALSE,"CONV4T.XLS"}</definedName>
    <definedName name="cor" localSheetId="9"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0"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3" hidden="1">{"Bruto",#N/A,FALSE,"CONV3T.XLS";"Neto",#N/A,FALSE,"CONV3T.XLS";"UnoB",#N/A,FALSE,"CONV3T.XLS";"Bruto",#N/A,FALSE,"CONV4T.XLS";"Neto",#N/A,FALSE,"CONV4T.XLS";"UnoB",#N/A,FALSE,"CONV4T.XLS"}</definedName>
    <definedName name="cos" localSheetId="5" hidden="1">{"Bruto",#N/A,FALSE,"CONV3T.XLS";"Neto",#N/A,FALSE,"CONV3T.XLS";"UnoB",#N/A,FALSE,"CONV3T.XLS";"Bruto",#N/A,FALSE,"CONV4T.XLS";"Neto",#N/A,FALSE,"CONV4T.XLS";"UnoB",#N/A,FALSE,"CONV4T.XLS"}</definedName>
    <definedName name="cos" localSheetId="6" hidden="1">{"Bruto",#N/A,FALSE,"CONV3T.XLS";"Neto",#N/A,FALSE,"CONV3T.XLS";"UnoB",#N/A,FALSE,"CONV3T.XLS";"Bruto",#N/A,FALSE,"CONV4T.XLS";"Neto",#N/A,FALSE,"CONV4T.XLS";"UnoB",#N/A,FALSE,"CONV4T.XLS"}</definedName>
    <definedName name="cos" localSheetId="7" hidden="1">{"Bruto",#N/A,FALSE,"CONV3T.XLS";"Neto",#N/A,FALSE,"CONV3T.XLS";"UnoB",#N/A,FALSE,"CONV3T.XLS";"Bruto",#N/A,FALSE,"CONV4T.XLS";"Neto",#N/A,FALSE,"CONV4T.XLS";"UnoB",#N/A,FALSE,"CONV4T.XLS"}</definedName>
    <definedName name="cos" localSheetId="9"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0">[10]BANPRO99!#REF!</definedName>
    <definedName name="CRI" localSheetId="1">[10]BANPRO99!#REF!</definedName>
    <definedName name="CRI" localSheetId="3">[10]BANPRO99!#REF!</definedName>
    <definedName name="CRI" localSheetId="4">[10]BANPRO99!#REF!</definedName>
    <definedName name="CRI" localSheetId="5">[10]BANPRO99!#REF!</definedName>
    <definedName name="CRI" localSheetId="6">[10]BANPRO99!#REF!</definedName>
    <definedName name="CRI" localSheetId="7">[10]BANPRO99!#REF!</definedName>
    <definedName name="CRI" localSheetId="9">[10]BANPRO99!#REF!</definedName>
    <definedName name="CRI">[10]BANPRO99!#REF!</definedName>
    <definedName name="criterios23" localSheetId="0">#REF!</definedName>
    <definedName name="criterios23" localSheetId="1">#REF!</definedName>
    <definedName name="criterios23" localSheetId="3">#REF!</definedName>
    <definedName name="criterios23" localSheetId="4">#REF!</definedName>
    <definedName name="criterios23" localSheetId="5">#REF!</definedName>
    <definedName name="criterios23" localSheetId="6">#REF!</definedName>
    <definedName name="criterios23" localSheetId="7">#REF!</definedName>
    <definedName name="criterios23" localSheetId="9">#REF!</definedName>
    <definedName name="criterios23">#REF!</definedName>
    <definedName name="Criterios25" localSheetId="0">#REF!</definedName>
    <definedName name="Criterios25" localSheetId="1">#REF!</definedName>
    <definedName name="Criterios25" localSheetId="3">#REF!</definedName>
    <definedName name="Criterios25" localSheetId="4">#REF!</definedName>
    <definedName name="Criterios25" localSheetId="5">#REF!</definedName>
    <definedName name="Criterios25" localSheetId="6">#REF!</definedName>
    <definedName name="Criterios25" localSheetId="7">#REF!</definedName>
    <definedName name="Criterios25" localSheetId="9">#REF!</definedName>
    <definedName name="Criterios25">#REF!</definedName>
    <definedName name="Criterios33" localSheetId="0">#REF!</definedName>
    <definedName name="Criterios33" localSheetId="1">#REF!</definedName>
    <definedName name="Criterios33" localSheetId="3">#REF!</definedName>
    <definedName name="Criterios33" localSheetId="4">#REF!</definedName>
    <definedName name="Criterios33" localSheetId="5">#REF!</definedName>
    <definedName name="Criterios33" localSheetId="6">#REF!</definedName>
    <definedName name="Criterios33" localSheetId="7">#REF!</definedName>
    <definedName name="Criterios33" localSheetId="9">#REF!</definedName>
    <definedName name="Criterios33">#REF!</definedName>
    <definedName name="CSCSDS" localSheetId="0" hidden="1">{"Bruto",#N/A,FALSE,"CONV3T.XLS";"Neto",#N/A,FALSE,"CONV3T.XLS";"UnoB",#N/A,FALSE,"CONV3T.XLS";"Bruto",#N/A,FALSE,"CONV4T.XLS";"Neto",#N/A,FALSE,"CONV4T.XLS";"UnoB",#N/A,FALSE,"CONV4T.XLS"}</definedName>
    <definedName name="CSCSDS" localSheetId="1" hidden="1">{"Bruto",#N/A,FALSE,"CONV3T.XLS";"Neto",#N/A,FALSE,"CONV3T.XLS";"UnoB",#N/A,FALSE,"CONV3T.XLS";"Bruto",#N/A,FALSE,"CONV4T.XLS";"Neto",#N/A,FALSE,"CONV4T.XLS";"UnoB",#N/A,FALSE,"CONV4T.XLS"}</definedName>
    <definedName name="CSCSDS" localSheetId="3" hidden="1">{"Bruto",#N/A,FALSE,"CONV3T.XLS";"Neto",#N/A,FALSE,"CONV3T.XLS";"UnoB",#N/A,FALSE,"CONV3T.XLS";"Bruto",#N/A,FALSE,"CONV4T.XLS";"Neto",#N/A,FALSE,"CONV4T.XLS";"UnoB",#N/A,FALSE,"CONV4T.XLS"}</definedName>
    <definedName name="CSCSDS" localSheetId="5" hidden="1">{"Bruto",#N/A,FALSE,"CONV3T.XLS";"Neto",#N/A,FALSE,"CONV3T.XLS";"UnoB",#N/A,FALSE,"CONV3T.XLS";"Bruto",#N/A,FALSE,"CONV4T.XLS";"Neto",#N/A,FALSE,"CONV4T.XLS";"UnoB",#N/A,FALSE,"CONV4T.XLS"}</definedName>
    <definedName name="CSCSDS" localSheetId="6" hidden="1">{"Bruto",#N/A,FALSE,"CONV3T.XLS";"Neto",#N/A,FALSE,"CONV3T.XLS";"UnoB",#N/A,FALSE,"CONV3T.XLS";"Bruto",#N/A,FALSE,"CONV4T.XLS";"Neto",#N/A,FALSE,"CONV4T.XLS";"UnoB",#N/A,FALSE,"CONV4T.XLS"}</definedName>
    <definedName name="CSCSDS" localSheetId="7" hidden="1">{"Bruto",#N/A,FALSE,"CONV3T.XLS";"Neto",#N/A,FALSE,"CONV3T.XLS";"UnoB",#N/A,FALSE,"CONV3T.XLS";"Bruto",#N/A,FALSE,"CONV4T.XLS";"Neto",#N/A,FALSE,"CONV4T.XLS";"UnoB",#N/A,FALSE,"CONV4T.XLS"}</definedName>
    <definedName name="CSCSDS" localSheetId="9"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0">#REF!</definedName>
    <definedName name="cuad" localSheetId="1">#REF!</definedName>
    <definedName name="cuad" localSheetId="3">#REF!</definedName>
    <definedName name="cuad" localSheetId="4">#REF!</definedName>
    <definedName name="cuad" localSheetId="5">#REF!</definedName>
    <definedName name="cuad" localSheetId="6">#REF!</definedName>
    <definedName name="cuad" localSheetId="7">#REF!</definedName>
    <definedName name="cuad" localSheetId="9">#REF!</definedName>
    <definedName name="cuad">#REF!</definedName>
    <definedName name="CUAD179" localSheetId="0">#REF!</definedName>
    <definedName name="CUAD179" localSheetId="1">#REF!</definedName>
    <definedName name="CUAD179" localSheetId="3">#REF!</definedName>
    <definedName name="CUAD179" localSheetId="4">#REF!</definedName>
    <definedName name="CUAD179" localSheetId="5">#REF!</definedName>
    <definedName name="CUAD179" localSheetId="6">#REF!</definedName>
    <definedName name="CUAD179" localSheetId="7">#REF!</definedName>
    <definedName name="CUAD179" localSheetId="9">#REF!</definedName>
    <definedName name="CUAD179">#REF!</definedName>
    <definedName name="CUAD179A" localSheetId="0">#REF!</definedName>
    <definedName name="CUAD179A" localSheetId="1">#REF!</definedName>
    <definedName name="CUAD179A" localSheetId="3">#REF!</definedName>
    <definedName name="CUAD179A" localSheetId="4">#REF!</definedName>
    <definedName name="CUAD179A" localSheetId="5">#REF!</definedName>
    <definedName name="CUAD179A" localSheetId="6">#REF!</definedName>
    <definedName name="CUAD179A" localSheetId="7">#REF!</definedName>
    <definedName name="CUAD179A" localSheetId="9">#REF!</definedName>
    <definedName name="CUAD179A">#REF!</definedName>
    <definedName name="CUAD180" localSheetId="0">#REF!</definedName>
    <definedName name="CUAD180" localSheetId="1">#REF!</definedName>
    <definedName name="CUAD180" localSheetId="3">#REF!</definedName>
    <definedName name="CUAD180" localSheetId="4">#REF!</definedName>
    <definedName name="CUAD180" localSheetId="5">#REF!</definedName>
    <definedName name="CUAD180" localSheetId="6">#REF!</definedName>
    <definedName name="CUAD180" localSheetId="7">#REF!</definedName>
    <definedName name="CUAD180" localSheetId="9">#REF!</definedName>
    <definedName name="CUAD180">#REF!</definedName>
    <definedName name="Cuadro16511" localSheetId="0">'[23]Ingresos serie'!#REF!</definedName>
    <definedName name="Cuadro16511" localSheetId="1">'[23]Ingresos serie'!#REF!</definedName>
    <definedName name="Cuadro16511" localSheetId="3">'[23]Ingresos serie'!#REF!</definedName>
    <definedName name="Cuadro16511" localSheetId="4">'[23]Ingresos serie'!#REF!</definedName>
    <definedName name="Cuadro16511" localSheetId="5">'[23]Ingresos serie'!#REF!</definedName>
    <definedName name="Cuadro16511" localSheetId="6">'[23]Ingresos serie'!#REF!</definedName>
    <definedName name="Cuadro16511" localSheetId="7">'[23]Ingresos serie'!#REF!</definedName>
    <definedName name="Cuadro16511" localSheetId="9">'[24]Ingresos serie'!#REF!</definedName>
    <definedName name="Cuadro16511">'[23]Ingresos serie'!#REF!</definedName>
    <definedName name="Cuadro18521" localSheetId="0">#REF!</definedName>
    <definedName name="Cuadro18521" localSheetId="1">#REF!</definedName>
    <definedName name="Cuadro18521" localSheetId="3">#REF!</definedName>
    <definedName name="Cuadro18521" localSheetId="4">#REF!</definedName>
    <definedName name="Cuadro18521" localSheetId="5">#REF!</definedName>
    <definedName name="Cuadro18521" localSheetId="6">#REF!</definedName>
    <definedName name="Cuadro18521" localSheetId="7">#REF!</definedName>
    <definedName name="Cuadro18521" localSheetId="9">#REF!</definedName>
    <definedName name="Cuadro18521">#REF!</definedName>
    <definedName name="Cuadro19522" localSheetId="0">#REF!</definedName>
    <definedName name="Cuadro19522" localSheetId="1">#REF!</definedName>
    <definedName name="Cuadro19522" localSheetId="3">#REF!</definedName>
    <definedName name="Cuadro19522" localSheetId="4">#REF!</definedName>
    <definedName name="Cuadro19522" localSheetId="5">#REF!</definedName>
    <definedName name="Cuadro19522" localSheetId="6">#REF!</definedName>
    <definedName name="Cuadro19522" localSheetId="7">#REF!</definedName>
    <definedName name="Cuadro19522" localSheetId="9">#REF!</definedName>
    <definedName name="Cuadro19522">#REF!</definedName>
    <definedName name="Cuadro20523" localSheetId="0">'[25]20-5.2.3'!#REF!</definedName>
    <definedName name="Cuadro20523" localSheetId="1">'[25]20-5.2.3'!#REF!</definedName>
    <definedName name="Cuadro20523" localSheetId="3">'[25]20-5.2.3'!#REF!</definedName>
    <definedName name="Cuadro20523" localSheetId="4">'[25]20-5.2.3'!#REF!</definedName>
    <definedName name="Cuadro20523" localSheetId="5">'[25]20-5.2.3'!#REF!</definedName>
    <definedName name="Cuadro20523" localSheetId="6">'[25]20-5.2.3'!#REF!</definedName>
    <definedName name="Cuadro20523" localSheetId="7">'[25]20-5.2.3'!#REF!</definedName>
    <definedName name="Cuadro20523" localSheetId="9">'[25]20-5.2.3'!#REF!</definedName>
    <definedName name="Cuadro20523">'[25]20-5.2.3'!#REF!</definedName>
    <definedName name="cUADRO26529CR" localSheetId="0">#REF!</definedName>
    <definedName name="cUADRO26529CR" localSheetId="1">#REF!</definedName>
    <definedName name="cUADRO26529CR" localSheetId="3">#REF!</definedName>
    <definedName name="cUADRO26529CR" localSheetId="4">#REF!</definedName>
    <definedName name="cUADRO26529CR" localSheetId="5">#REF!</definedName>
    <definedName name="cUADRO26529CR" localSheetId="6">#REF!</definedName>
    <definedName name="cUADRO26529CR" localSheetId="7">#REF!</definedName>
    <definedName name="cUADRO26529CR" localSheetId="9">#REF!</definedName>
    <definedName name="cUADRO26529CR">#REF!</definedName>
    <definedName name="Cuadro30611" localSheetId="1">'[25]30-6.1.1'!$B$65:$M$120</definedName>
    <definedName name="Cuadro30611">'[25]30-6.1.1'!$B$65:$M$120</definedName>
    <definedName name="Cuadro31613" localSheetId="0">#REF!</definedName>
    <definedName name="Cuadro31613" localSheetId="1">#REF!</definedName>
    <definedName name="Cuadro31613" localSheetId="3">#REF!</definedName>
    <definedName name="Cuadro31613" localSheetId="4">#REF!</definedName>
    <definedName name="Cuadro31613" localSheetId="5">#REF!</definedName>
    <definedName name="Cuadro31613" localSheetId="6">#REF!</definedName>
    <definedName name="Cuadro31613" localSheetId="7">#REF!</definedName>
    <definedName name="Cuadro31613" localSheetId="9">#REF!</definedName>
    <definedName name="Cuadro31613">#REF!</definedName>
    <definedName name="Cuadro33621" localSheetId="0">#REF!</definedName>
    <definedName name="Cuadro33621" localSheetId="1">#REF!</definedName>
    <definedName name="Cuadro33621" localSheetId="3">#REF!</definedName>
    <definedName name="Cuadro33621" localSheetId="4">#REF!</definedName>
    <definedName name="Cuadro33621" localSheetId="5">#REF!</definedName>
    <definedName name="Cuadro33621" localSheetId="6">#REF!</definedName>
    <definedName name="Cuadro33621" localSheetId="7">#REF!</definedName>
    <definedName name="Cuadro33621" localSheetId="9">#REF!</definedName>
    <definedName name="Cuadro33621">#REF!</definedName>
    <definedName name="cuotasem">'[7]Régimen financiero'!$E$3</definedName>
    <definedName name="DatodRamoUR" localSheetId="1">[26]DatosRamoUrEconomica!$A$1:$F$65536</definedName>
    <definedName name="DatodRamoUR">[26]DatosRamoUrEconomica!$A$1:$F$65536</definedName>
    <definedName name="Datos" localSheetId="0">#REF!</definedName>
    <definedName name="Datos" localSheetId="1">#REF!</definedName>
    <definedName name="Datos" localSheetId="3">#REF!</definedName>
    <definedName name="Datos" localSheetId="4">#REF!</definedName>
    <definedName name="Datos" localSheetId="5">#REF!</definedName>
    <definedName name="Datos" localSheetId="6">#REF!</definedName>
    <definedName name="Datos" localSheetId="7">#REF!</definedName>
    <definedName name="Datos" localSheetId="9">#REF!</definedName>
    <definedName name="Datos">#REF!</definedName>
    <definedName name="Datos_08_09_ServiciosPersonales" localSheetId="0">#REF!</definedName>
    <definedName name="Datos_08_09_ServiciosPersonales" localSheetId="1">#REF!</definedName>
    <definedName name="Datos_08_09_ServiciosPersonales" localSheetId="3">#REF!</definedName>
    <definedName name="Datos_08_09_ServiciosPersonales" localSheetId="4">#REF!</definedName>
    <definedName name="Datos_08_09_ServiciosPersonales" localSheetId="5">#REF!</definedName>
    <definedName name="Datos_08_09_ServiciosPersonales" localSheetId="6">#REF!</definedName>
    <definedName name="Datos_08_09_ServiciosPersonales" localSheetId="7">#REF!</definedName>
    <definedName name="Datos_08_09_ServiciosPersonales" localSheetId="9">#REF!</definedName>
    <definedName name="Datos_08_09_ServiciosPersonales">#REF!</definedName>
    <definedName name="Datos_CRC" localSheetId="1">[27]Hoja1!$A$5:$D$45</definedName>
    <definedName name="Datos_CRC">[27]Hoja1!$A$5:$D$45</definedName>
    <definedName name="Datos_Servicios_Personales" localSheetId="0">#REF!</definedName>
    <definedName name="Datos_Servicios_Personales" localSheetId="1">#REF!</definedName>
    <definedName name="Datos_Servicios_Personales" localSheetId="3">#REF!</definedName>
    <definedName name="Datos_Servicios_Personales" localSheetId="4">#REF!</definedName>
    <definedName name="Datos_Servicios_Personales" localSheetId="5">#REF!</definedName>
    <definedName name="Datos_Servicios_Personales" localSheetId="6">#REF!</definedName>
    <definedName name="Datos_Servicios_Personales" localSheetId="7">#REF!</definedName>
    <definedName name="Datos_Servicios_Personales" localSheetId="9">#REF!</definedName>
    <definedName name="Datos_Servicios_Personales">#REF!</definedName>
    <definedName name="datosb" localSheetId="0">#REF!</definedName>
    <definedName name="datosb" localSheetId="1">#REF!</definedName>
    <definedName name="datosb" localSheetId="3">#REF!</definedName>
    <definedName name="datosb" localSheetId="4">#REF!</definedName>
    <definedName name="datosb" localSheetId="5">#REF!</definedName>
    <definedName name="datosb" localSheetId="6">#REF!</definedName>
    <definedName name="datosb" localSheetId="7">#REF!</definedName>
    <definedName name="datosb" localSheetId="9">#REF!</definedName>
    <definedName name="datosb">#REF!</definedName>
    <definedName name="DatosEconomica" localSheetId="0">#REF!</definedName>
    <definedName name="DatosEconomica" localSheetId="1">#REF!</definedName>
    <definedName name="DatosEconomica" localSheetId="3">#REF!</definedName>
    <definedName name="DatosEconomica" localSheetId="4">#REF!</definedName>
    <definedName name="DatosEconomica" localSheetId="5">#REF!</definedName>
    <definedName name="DatosEconomica" localSheetId="6">#REF!</definedName>
    <definedName name="DatosEconomica" localSheetId="7">#REF!</definedName>
    <definedName name="DatosEconomica" localSheetId="9">#REF!</definedName>
    <definedName name="DatosEconomica">#REF!</definedName>
    <definedName name="DatosGrupoyModPp" localSheetId="0">#REF!</definedName>
    <definedName name="DatosGrupoyModPp" localSheetId="1">#REF!</definedName>
    <definedName name="DatosGrupoyModPp" localSheetId="3">#REF!</definedName>
    <definedName name="DatosGrupoyModPp" localSheetId="4">#REF!</definedName>
    <definedName name="DatosGrupoyModPp" localSheetId="5">#REF!</definedName>
    <definedName name="DatosGrupoyModPp" localSheetId="6">#REF!</definedName>
    <definedName name="DatosGrupoyModPp" localSheetId="7">#REF!</definedName>
    <definedName name="DatosGrupoyModPp" localSheetId="9">#REF!</definedName>
    <definedName name="DatosGrupoyModPp">#REF!</definedName>
    <definedName name="DatosporProgPresupuestario" localSheetId="0">#REF!</definedName>
    <definedName name="DatosporProgPresupuestario" localSheetId="1">#REF!</definedName>
    <definedName name="DatosporProgPresupuestario" localSheetId="3">#REF!</definedName>
    <definedName name="DatosporProgPresupuestario" localSheetId="4">#REF!</definedName>
    <definedName name="DatosporProgPresupuestario" localSheetId="5">#REF!</definedName>
    <definedName name="DatosporProgPresupuestario" localSheetId="6">#REF!</definedName>
    <definedName name="DatosporProgPresupuestario" localSheetId="7">#REF!</definedName>
    <definedName name="DatosporProgPresupuestario" localSheetId="9">#REF!</definedName>
    <definedName name="DatosporProgPresupuestario">#REF!</definedName>
    <definedName name="DatosRamoFunción" localSheetId="0">#REF!</definedName>
    <definedName name="DatosRamoFunción" localSheetId="1">#REF!</definedName>
    <definedName name="DatosRamoFunción" localSheetId="3">#REF!</definedName>
    <definedName name="DatosRamoFunción" localSheetId="4">#REF!</definedName>
    <definedName name="DatosRamoFunción" localSheetId="5">#REF!</definedName>
    <definedName name="DatosRamoFunción" localSheetId="6">#REF!</definedName>
    <definedName name="DatosRamoFunción" localSheetId="7">#REF!</definedName>
    <definedName name="DatosRamoFunción" localSheetId="9">#REF!</definedName>
    <definedName name="DatosRamoFunción">#REF!</definedName>
    <definedName name="DatosRamoUR" localSheetId="0">#REF!</definedName>
    <definedName name="DatosRamoUR" localSheetId="1">#REF!</definedName>
    <definedName name="DatosRamoUR" localSheetId="3">#REF!</definedName>
    <definedName name="DatosRamoUR" localSheetId="4">#REF!</definedName>
    <definedName name="DatosRamoUR" localSheetId="5">#REF!</definedName>
    <definedName name="DatosRamoUR" localSheetId="6">#REF!</definedName>
    <definedName name="DatosRamoUR" localSheetId="7">#REF!</definedName>
    <definedName name="DatosRamoUR" localSheetId="9">#REF!</definedName>
    <definedName name="DatosRamoUR">#REF!</definedName>
    <definedName name="DCXCZXCZXCXCZ" localSheetId="0" hidden="1">{"Bruto",#N/A,FALSE,"CONV3T.XLS";"Neto",#N/A,FALSE,"CONV3T.XLS";"UnoB",#N/A,FALSE,"CONV3T.XLS";"Bruto",#N/A,FALSE,"CONV4T.XLS";"Neto",#N/A,FALSE,"CONV4T.XLS";"UnoB",#N/A,FALSE,"CONV4T.XLS"}</definedName>
    <definedName name="DCXCZXCZXCXCZ" localSheetId="1" hidden="1">{"Bruto",#N/A,FALSE,"CONV3T.XLS";"Neto",#N/A,FALSE,"CONV3T.XLS";"UnoB",#N/A,FALSE,"CONV3T.XLS";"Bruto",#N/A,FALSE,"CONV4T.XLS";"Neto",#N/A,FALSE,"CONV4T.XLS";"UnoB",#N/A,FALSE,"CONV4T.XLS"}</definedName>
    <definedName name="DCXCZXCZXCXCZ" localSheetId="3" hidden="1">{"Bruto",#N/A,FALSE,"CONV3T.XLS";"Neto",#N/A,FALSE,"CONV3T.XLS";"UnoB",#N/A,FALSE,"CONV3T.XLS";"Bruto",#N/A,FALSE,"CONV4T.XLS";"Neto",#N/A,FALSE,"CONV4T.XLS";"UnoB",#N/A,FALSE,"CONV4T.XLS"}</definedName>
    <definedName name="DCXCZXCZXCXCZ" localSheetId="5" hidden="1">{"Bruto",#N/A,FALSE,"CONV3T.XLS";"Neto",#N/A,FALSE,"CONV3T.XLS";"UnoB",#N/A,FALSE,"CONV3T.XLS";"Bruto",#N/A,FALSE,"CONV4T.XLS";"Neto",#N/A,FALSE,"CONV4T.XLS";"UnoB",#N/A,FALSE,"CONV4T.XLS"}</definedName>
    <definedName name="DCXCZXCZXCXCZ" localSheetId="6" hidden="1">{"Bruto",#N/A,FALSE,"CONV3T.XLS";"Neto",#N/A,FALSE,"CONV3T.XLS";"UnoB",#N/A,FALSE,"CONV3T.XLS";"Bruto",#N/A,FALSE,"CONV4T.XLS";"Neto",#N/A,FALSE,"CONV4T.XLS";"UnoB",#N/A,FALSE,"CONV4T.XLS"}</definedName>
    <definedName name="DCXCZXCZXCXCZ" localSheetId="7" hidden="1">{"Bruto",#N/A,FALSE,"CONV3T.XLS";"Neto",#N/A,FALSE,"CONV3T.XLS";"UnoB",#N/A,FALSE,"CONV3T.XLS";"Bruto",#N/A,FALSE,"CONV4T.XLS";"Neto",#N/A,FALSE,"CONV4T.XLS";"UnoB",#N/A,FALSE,"CONV4T.XLS"}</definedName>
    <definedName name="DCXCZXCZXCXCZ" localSheetId="9"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 localSheetId="1">[1]!AGO&amp;[1]!SEP&amp;[1]!OCT&amp;[1]!NOV&amp;[1]!DIC</definedName>
    <definedName name="ddd" localSheetId="4">[1]!AGO&amp;[1]!SEP&amp;[1]!OCT&amp;[1]!NOV&amp;[1]!DIC</definedName>
    <definedName name="ddd" localSheetId="5">[1]!AGO&amp;[1]!SEP&amp;[1]!OCT&amp;[1]!NOV&amp;[1]!DIC</definedName>
    <definedName name="ddd" localSheetId="6">[1]!AGO&amp;[1]!SEP&amp;[1]!OCT&amp;[1]!NOV&amp;[1]!DIC</definedName>
    <definedName name="ddd" localSheetId="7">[2]!AGO&amp;[2]!SEP&amp;[2]!OCT&amp;[2]!NOV&amp;[2]!DIC</definedName>
    <definedName name="ddd" localSheetId="9">[1]!AGO&amp;[1]!SEP&amp;[1]!OCT&amp;[1]!NOV&amp;[1]!DIC</definedName>
    <definedName name="ddd">[3]!AGO&amp;[3]!SEP&amp;[3]!OCT&amp;[3]!NOV&amp;[3]!DIC</definedName>
    <definedName name="dddd" localSheetId="0">#REF!</definedName>
    <definedName name="dddd" localSheetId="1">#REF!</definedName>
    <definedName name="dddd" localSheetId="3">#REF!</definedName>
    <definedName name="dddd" localSheetId="4">#REF!</definedName>
    <definedName name="dddd" localSheetId="5">#REF!</definedName>
    <definedName name="dddd" localSheetId="6">#REF!</definedName>
    <definedName name="dddd" localSheetId="7">#REF!</definedName>
    <definedName name="dddd" localSheetId="9">#REF!</definedName>
    <definedName name="dddd">#REF!</definedName>
    <definedName name="ddddd" localSheetId="1">[28]Clas_Econ!$B$2:$M$25</definedName>
    <definedName name="ddddd">[28]Clas_Econ!$B$2:$M$25</definedName>
    <definedName name="defi" localSheetId="1">[1]!AGO&amp;[1]!SEP&amp;[1]!OCT&amp;[1]!NOV&amp;[1]!DIC</definedName>
    <definedName name="defi" localSheetId="4">[1]!AGO&amp;[1]!SEP&amp;[1]!OCT&amp;[1]!NOV&amp;[1]!DIC</definedName>
    <definedName name="defi" localSheetId="5">[1]!AGO&amp;[1]!SEP&amp;[1]!OCT&amp;[1]!NOV&amp;[1]!DIC</definedName>
    <definedName name="defi" localSheetId="6">[1]!AGO&amp;[1]!SEP&amp;[1]!OCT&amp;[1]!NOV&amp;[1]!DIC</definedName>
    <definedName name="defi" localSheetId="7">[2]!AGO&amp;[2]!SEP&amp;[2]!OCT&amp;[2]!NOV&amp;[2]!DIC</definedName>
    <definedName name="defi" localSheetId="9">[1]!AGO&amp;[1]!SEP&amp;[1]!OCT&amp;[1]!NOV&amp;[1]!DIC</definedName>
    <definedName name="defi">[3]!AGO&amp;[3]!SEP&amp;[3]!OCT&amp;[3]!NOV&amp;[3]!DIC</definedName>
    <definedName name="DEFICIT4" localSheetId="0">#REF!</definedName>
    <definedName name="DEFICIT4" localSheetId="1">#REF!</definedName>
    <definedName name="DEFICIT4" localSheetId="3">#REF!</definedName>
    <definedName name="DEFICIT4" localSheetId="4">#REF!</definedName>
    <definedName name="DEFICIT4" localSheetId="5">#REF!</definedName>
    <definedName name="DEFICIT4" localSheetId="6">#REF!</definedName>
    <definedName name="DEFICIT4" localSheetId="7">#REF!</definedName>
    <definedName name="DEFICIT4" localSheetId="9">#REF!</definedName>
    <definedName name="DEFICIT4">#REF!</definedName>
    <definedName name="dfd">[29]Presupuesto!$T:$T</definedName>
    <definedName name="dfhzsdgzsd" localSheetId="1">[1]!AGO&amp;[1]!SEP&amp;[1]!OCT&amp;[1]!NOV&amp;[1]!DIC</definedName>
    <definedName name="dfhzsdgzsd" localSheetId="4">[1]!AGO&amp;[1]!SEP&amp;[1]!OCT&amp;[1]!NOV&amp;[1]!DIC</definedName>
    <definedName name="dfhzsdgzsd" localSheetId="5">[1]!AGO&amp;[1]!SEP&amp;[1]!OCT&amp;[1]!NOV&amp;[1]!DIC</definedName>
    <definedName name="dfhzsdgzsd" localSheetId="6">[1]!AGO&amp;[1]!SEP&amp;[1]!OCT&amp;[1]!NOV&amp;[1]!DIC</definedName>
    <definedName name="dfhzsdgzsd" localSheetId="7">[2]!AGO&amp;[2]!SEP&amp;[2]!OCT&amp;[2]!NOV&amp;[2]!DIC</definedName>
    <definedName name="dfhzsdgzsd" localSheetId="9">[1]!AGO&amp;[1]!SEP&amp;[1]!OCT&amp;[1]!NOV&amp;[1]!DIC</definedName>
    <definedName name="dfhzsdgzsd">[3]!AGO&amp;[3]!SEP&amp;[3]!OCT&amp;[3]!NOV&amp;[3]!DIC</definedName>
    <definedName name="DIC">"; DICIEMBRE.- "&amp;TEXT([12]edofza12!$C$24,"#,##0")</definedName>
    <definedName name="DIFERENCIAS">#N/A</definedName>
    <definedName name="direccion" localSheetId="1">'[30]ADEC II'!$B$9</definedName>
    <definedName name="direccion">'[30]ADEC II'!$B$9</definedName>
    <definedName name="directo" localSheetId="0">#REF!</definedName>
    <definedName name="directo" localSheetId="1">#REF!</definedName>
    <definedName name="directo" localSheetId="3">#REF!</definedName>
    <definedName name="directo" localSheetId="4">#REF!</definedName>
    <definedName name="directo" localSheetId="5">#REF!</definedName>
    <definedName name="directo" localSheetId="6">#REF!</definedName>
    <definedName name="directo" localSheetId="7">#REF!</definedName>
    <definedName name="directo" localSheetId="9">#REF!</definedName>
    <definedName name="directo">#REF!</definedName>
    <definedName name="directo03" localSheetId="0">#REF!</definedName>
    <definedName name="directo03" localSheetId="1">#REF!</definedName>
    <definedName name="directo03" localSheetId="3">#REF!</definedName>
    <definedName name="directo03" localSheetId="4">#REF!</definedName>
    <definedName name="directo03" localSheetId="5">#REF!</definedName>
    <definedName name="directo03" localSheetId="6">#REF!</definedName>
    <definedName name="directo03" localSheetId="7">#REF!</definedName>
    <definedName name="directo03" localSheetId="9">#REF!</definedName>
    <definedName name="directo03">#REF!</definedName>
    <definedName name="directoc03" localSheetId="0">#REF!</definedName>
    <definedName name="directoc03" localSheetId="1">#REF!</definedName>
    <definedName name="directoc03" localSheetId="3">#REF!</definedName>
    <definedName name="directoc03" localSheetId="4">#REF!</definedName>
    <definedName name="directoc03" localSheetId="5">#REF!</definedName>
    <definedName name="directoc03" localSheetId="6">#REF!</definedName>
    <definedName name="directoc03" localSheetId="7">#REF!</definedName>
    <definedName name="directoc03" localSheetId="9">#REF!</definedName>
    <definedName name="directoc03">#REF!</definedName>
    <definedName name="directoppef" localSheetId="0">#REF!</definedName>
    <definedName name="directoppef" localSheetId="1">#REF!</definedName>
    <definedName name="directoppef" localSheetId="3">#REF!</definedName>
    <definedName name="directoppef" localSheetId="4">#REF!</definedName>
    <definedName name="directoppef" localSheetId="5">#REF!</definedName>
    <definedName name="directoppef" localSheetId="6">#REF!</definedName>
    <definedName name="directoppef" localSheetId="7">#REF!</definedName>
    <definedName name="directoppef" localSheetId="9">#REF!</definedName>
    <definedName name="directoppef">#REF!</definedName>
    <definedName name="DOS" localSheetId="0" hidden="1">{"Bruto",#N/A,FALSE,"CONV3T.XLS";"Neto",#N/A,FALSE,"CONV3T.XLS";"UnoB",#N/A,FALSE,"CONV3T.XLS";"Bruto",#N/A,FALSE,"CONV4T.XLS";"Neto",#N/A,FALSE,"CONV4T.XLS";"UnoB",#N/A,FALSE,"CONV4T.XLS"}</definedName>
    <definedName name="DOS" localSheetId="1" hidden="1">{"Bruto",#N/A,FALSE,"CONV3T.XLS";"Neto",#N/A,FALSE,"CONV3T.XLS";"UnoB",#N/A,FALSE,"CONV3T.XLS";"Bruto",#N/A,FALSE,"CONV4T.XLS";"Neto",#N/A,FALSE,"CONV4T.XLS";"UnoB",#N/A,FALSE,"CONV4T.XLS"}</definedName>
    <definedName name="DOS" localSheetId="3" hidden="1">{"Bruto",#N/A,FALSE,"CONV3T.XLS";"Neto",#N/A,FALSE,"CONV3T.XLS";"UnoB",#N/A,FALSE,"CONV3T.XLS";"Bruto",#N/A,FALSE,"CONV4T.XLS";"Neto",#N/A,FALSE,"CONV4T.XLS";"UnoB",#N/A,FALSE,"CONV4T.XLS"}</definedName>
    <definedName name="DOS" localSheetId="5" hidden="1">{"Bruto",#N/A,FALSE,"CONV3T.XLS";"Neto",#N/A,FALSE,"CONV3T.XLS";"UnoB",#N/A,FALSE,"CONV3T.XLS";"Bruto",#N/A,FALSE,"CONV4T.XLS";"Neto",#N/A,FALSE,"CONV4T.XLS";"UnoB",#N/A,FALSE,"CONV4T.XLS"}</definedName>
    <definedName name="DOS" localSheetId="6" hidden="1">{"Bruto",#N/A,FALSE,"CONV3T.XLS";"Neto",#N/A,FALSE,"CONV3T.XLS";"UnoB",#N/A,FALSE,"CONV3T.XLS";"Bruto",#N/A,FALSE,"CONV4T.XLS";"Neto",#N/A,FALSE,"CONV4T.XLS";"UnoB",#N/A,FALSE,"CONV4T.XLS"}</definedName>
    <definedName name="DOS" localSheetId="7" hidden="1">{"Bruto",#N/A,FALSE,"CONV3T.XLS";"Neto",#N/A,FALSE,"CONV3T.XLS";"UnoB",#N/A,FALSE,"CONV3T.XLS";"Bruto",#N/A,FALSE,"CONV4T.XLS";"Neto",#N/A,FALSE,"CONV4T.XLS";"UnoB",#N/A,FALSE,"CONV4T.XLS"}</definedName>
    <definedName name="DOS" localSheetId="9"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0">'[4]Mod Eco Controlados 99'!#REF!</definedName>
    <definedName name="ds" localSheetId="1">'[4]Mod Eco Controlados 99'!#REF!</definedName>
    <definedName name="ds" localSheetId="3">'[4]Mod Eco Controlados 99'!#REF!</definedName>
    <definedName name="ds" localSheetId="4">'[4]Mod Eco Controlados 99'!#REF!</definedName>
    <definedName name="ds" localSheetId="5">'[4]Mod Eco Controlados 99'!#REF!</definedName>
    <definedName name="ds" localSheetId="6">'[4]Mod Eco Controlados 99'!#REF!</definedName>
    <definedName name="ds" localSheetId="7">'[4]Mod Eco Controlados 99'!#REF!</definedName>
    <definedName name="ds" localSheetId="9">'[4]Mod Eco Controlados 99'!#REF!</definedName>
    <definedName name="ds">'[4]Mod Eco Controlados 99'!#REF!</definedName>
    <definedName name="ECOADV" localSheetId="0">#REF!</definedName>
    <definedName name="ECOADV" localSheetId="1">#REF!</definedName>
    <definedName name="ECOADV" localSheetId="3">#REF!</definedName>
    <definedName name="ECOADV" localSheetId="4">#REF!</definedName>
    <definedName name="ECOADV" localSheetId="5">#REF!</definedName>
    <definedName name="ECOADV" localSheetId="6">#REF!</definedName>
    <definedName name="ECOADV" localSheetId="7">#REF!</definedName>
    <definedName name="ECOADV" localSheetId="9">#REF!</definedName>
    <definedName name="ECOADV">#REF!</definedName>
    <definedName name="ECOADV1" localSheetId="0">#REF!</definedName>
    <definedName name="ECOADV1" localSheetId="1">#REF!</definedName>
    <definedName name="ECOADV1" localSheetId="3">#REF!</definedName>
    <definedName name="ECOADV1" localSheetId="4">#REF!</definedName>
    <definedName name="ECOADV1" localSheetId="5">#REF!</definedName>
    <definedName name="ECOADV1" localSheetId="6">#REF!</definedName>
    <definedName name="ECOADV1" localSheetId="7">#REF!</definedName>
    <definedName name="ECOADV1" localSheetId="9">#REF!</definedName>
    <definedName name="ECOADV1">#REF!</definedName>
    <definedName name="ECPD02">[31]ECPD!$F$2:$I$29</definedName>
    <definedName name="ECPD1">[31]ECPD!$A$2:$E$1001</definedName>
    <definedName name="ecpi" localSheetId="0">#REF!</definedName>
    <definedName name="ecpi" localSheetId="1">#REF!</definedName>
    <definedName name="ecpi" localSheetId="3">#REF!</definedName>
    <definedName name="ecpi" localSheetId="4">#REF!</definedName>
    <definedName name="ecpi" localSheetId="5">#REF!</definedName>
    <definedName name="ecpi" localSheetId="6">#REF!</definedName>
    <definedName name="ecpi" localSheetId="7">#REF!</definedName>
    <definedName name="ecpi" localSheetId="9">#REF!</definedName>
    <definedName name="ecpi">#REF!</definedName>
    <definedName name="ecpi03" localSheetId="0">#REF!</definedName>
    <definedName name="ecpi03" localSheetId="1">#REF!</definedName>
    <definedName name="ecpi03" localSheetId="3">#REF!</definedName>
    <definedName name="ecpi03" localSheetId="4">#REF!</definedName>
    <definedName name="ecpi03" localSheetId="5">#REF!</definedName>
    <definedName name="ecpi03" localSheetId="6">#REF!</definedName>
    <definedName name="ecpi03" localSheetId="7">#REF!</definedName>
    <definedName name="ecpi03" localSheetId="9">#REF!</definedName>
    <definedName name="ecpi03">#REF!</definedName>
    <definedName name="ecpic03" localSheetId="0">#REF!</definedName>
    <definedName name="ecpic03" localSheetId="1">#REF!</definedName>
    <definedName name="ecpic03" localSheetId="3">#REF!</definedName>
    <definedName name="ecpic03" localSheetId="4">#REF!</definedName>
    <definedName name="ecpic03" localSheetId="5">#REF!</definedName>
    <definedName name="ecpic03" localSheetId="6">#REF!</definedName>
    <definedName name="ecpic03" localSheetId="7">#REF!</definedName>
    <definedName name="ecpic03" localSheetId="9">#REF!</definedName>
    <definedName name="ecpic03">#REF!</definedName>
    <definedName name="ecpippef" localSheetId="0">#REF!</definedName>
    <definedName name="ecpippef" localSheetId="1">#REF!</definedName>
    <definedName name="ecpippef" localSheetId="3">#REF!</definedName>
    <definedName name="ecpippef" localSheetId="4">#REF!</definedName>
    <definedName name="ecpippef" localSheetId="5">#REF!</definedName>
    <definedName name="ecpippef" localSheetId="6">#REF!</definedName>
    <definedName name="ecpippef" localSheetId="7">#REF!</definedName>
    <definedName name="ecpippef" localSheetId="9">#REF!</definedName>
    <definedName name="ecpippef">#REF!</definedName>
    <definedName name="EEE" localSheetId="0" hidden="1">{"Bruto",#N/A,FALSE,"CONV3T.XLS";"Neto",#N/A,FALSE,"CONV3T.XLS";"UnoB",#N/A,FALSE,"CONV3T.XLS";"Bruto",#N/A,FALSE,"CONV4T.XLS";"Neto",#N/A,FALSE,"CONV4T.XLS";"UnoB",#N/A,FALSE,"CONV4T.XLS"}</definedName>
    <definedName name="EEE" localSheetId="1" hidden="1">{"Bruto",#N/A,FALSE,"CONV3T.XLS";"Neto",#N/A,FALSE,"CONV3T.XLS";"UnoB",#N/A,FALSE,"CONV3T.XLS";"Bruto",#N/A,FALSE,"CONV4T.XLS";"Neto",#N/A,FALSE,"CONV4T.XLS";"UnoB",#N/A,FALSE,"CONV4T.XLS"}</definedName>
    <definedName name="EEE" localSheetId="3" hidden="1">{"Bruto",#N/A,FALSE,"CONV3T.XLS";"Neto",#N/A,FALSE,"CONV3T.XLS";"UnoB",#N/A,FALSE,"CONV3T.XLS";"Bruto",#N/A,FALSE,"CONV4T.XLS";"Neto",#N/A,FALSE,"CONV4T.XLS";"UnoB",#N/A,FALSE,"CONV4T.XLS"}</definedName>
    <definedName name="EEE" localSheetId="5" hidden="1">{"Bruto",#N/A,FALSE,"CONV3T.XLS";"Neto",#N/A,FALSE,"CONV3T.XLS";"UnoB",#N/A,FALSE,"CONV3T.XLS";"Bruto",#N/A,FALSE,"CONV4T.XLS";"Neto",#N/A,FALSE,"CONV4T.XLS";"UnoB",#N/A,FALSE,"CONV4T.XLS"}</definedName>
    <definedName name="EEE" localSheetId="6" hidden="1">{"Bruto",#N/A,FALSE,"CONV3T.XLS";"Neto",#N/A,FALSE,"CONV3T.XLS";"UnoB",#N/A,FALSE,"CONV3T.XLS";"Bruto",#N/A,FALSE,"CONV4T.XLS";"Neto",#N/A,FALSE,"CONV4T.XLS";"UnoB",#N/A,FALSE,"CONV4T.XLS"}</definedName>
    <definedName name="EEE" localSheetId="7" hidden="1">{"Bruto",#N/A,FALSE,"CONV3T.XLS";"Neto",#N/A,FALSE,"CONV3T.XLS";"UnoB",#N/A,FALSE,"CONV3T.XLS";"Bruto",#N/A,FALSE,"CONV4T.XLS";"Neto",#N/A,FALSE,"CONV4T.XLS";"UnoB",#N/A,FALSE,"CONV4T.XLS"}</definedName>
    <definedName name="EEE" localSheetId="9"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0"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3" hidden="1">{"Bruto",#N/A,FALSE,"CONV3T.XLS";"Neto",#N/A,FALSE,"CONV3T.XLS";"UnoB",#N/A,FALSE,"CONV3T.XLS";"Bruto",#N/A,FALSE,"CONV4T.XLS";"Neto",#N/A,FALSE,"CONV4T.XLS";"UnoB",#N/A,FALSE,"CONV4T.XLS"}</definedName>
    <definedName name="eeee2" localSheetId="5" hidden="1">{"Bruto",#N/A,FALSE,"CONV3T.XLS";"Neto",#N/A,FALSE,"CONV3T.XLS";"UnoB",#N/A,FALSE,"CONV3T.XLS";"Bruto",#N/A,FALSE,"CONV4T.XLS";"Neto",#N/A,FALSE,"CONV4T.XLS";"UnoB",#N/A,FALSE,"CONV4T.XLS"}</definedName>
    <definedName name="eeee2" localSheetId="6" hidden="1">{"Bruto",#N/A,FALSE,"CONV3T.XLS";"Neto",#N/A,FALSE,"CONV3T.XLS";"UnoB",#N/A,FALSE,"CONV3T.XLS";"Bruto",#N/A,FALSE,"CONV4T.XLS";"Neto",#N/A,FALSE,"CONV4T.XLS";"UnoB",#N/A,FALSE,"CONV4T.XLS"}</definedName>
    <definedName name="eeee2" localSheetId="7" hidden="1">{"Bruto",#N/A,FALSE,"CONV3T.XLS";"Neto",#N/A,FALSE,"CONV3T.XLS";"UnoB",#N/A,FALSE,"CONV3T.XLS";"Bruto",#N/A,FALSE,"CONV4T.XLS";"Neto",#N/A,FALSE,"CONV4T.XLS";"UnoB",#N/A,FALSE,"CONV4T.XLS"}</definedName>
    <definedName name="eeee2" localSheetId="9"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0"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3" hidden="1">{"Bruto",#N/A,FALSE,"CONV3T.XLS";"Neto",#N/A,FALSE,"CONV3T.XLS";"UnoB",#N/A,FALSE,"CONV3T.XLS";"Bruto",#N/A,FALSE,"CONV4T.XLS";"Neto",#N/A,FALSE,"CONV4T.XLS";"UnoB",#N/A,FALSE,"CONV4T.XLS"}</definedName>
    <definedName name="EEEEE" localSheetId="5" hidden="1">{"Bruto",#N/A,FALSE,"CONV3T.XLS";"Neto",#N/A,FALSE,"CONV3T.XLS";"UnoB",#N/A,FALSE,"CONV3T.XLS";"Bruto",#N/A,FALSE,"CONV4T.XLS";"Neto",#N/A,FALSE,"CONV4T.XLS";"UnoB",#N/A,FALSE,"CONV4T.XLS"}</definedName>
    <definedName name="EEEEE" localSheetId="6" hidden="1">{"Bruto",#N/A,FALSE,"CONV3T.XLS";"Neto",#N/A,FALSE,"CONV3T.XLS";"UnoB",#N/A,FALSE,"CONV3T.XLS";"Bruto",#N/A,FALSE,"CONV4T.XLS";"Neto",#N/A,FALSE,"CONV4T.XLS";"UnoB",#N/A,FALSE,"CONV4T.XLS"}</definedName>
    <definedName name="EEEEE" localSheetId="7" hidden="1">{"Bruto",#N/A,FALSE,"CONV3T.XLS";"Neto",#N/A,FALSE,"CONV3T.XLS";"UnoB",#N/A,FALSE,"CONV3T.XLS";"Bruto",#N/A,FALSE,"CONV4T.XLS";"Neto",#N/A,FALSE,"CONV4T.XLS";"UnoB",#N/A,FALSE,"CONV4T.XLS"}</definedName>
    <definedName name="EEEEE" localSheetId="9"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0"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3" hidden="1">{"Bruto",#N/A,FALSE,"CONV3T.XLS";"Neto",#N/A,FALSE,"CONV3T.XLS";"UnoB",#N/A,FALSE,"CONV3T.XLS";"Bruto",#N/A,FALSE,"CONV4T.XLS";"Neto",#N/A,FALSE,"CONV4T.XLS";"UnoB",#N/A,FALSE,"CONV4T.XLS"}</definedName>
    <definedName name="EEEEEEEEEEE" localSheetId="5" hidden="1">{"Bruto",#N/A,FALSE,"CONV3T.XLS";"Neto",#N/A,FALSE,"CONV3T.XLS";"UnoB",#N/A,FALSE,"CONV3T.XLS";"Bruto",#N/A,FALSE,"CONV4T.XLS";"Neto",#N/A,FALSE,"CONV4T.XLS";"UnoB",#N/A,FALSE,"CONV4T.XLS"}</definedName>
    <definedName name="EEEEEEEEEEE" localSheetId="6" hidden="1">{"Bruto",#N/A,FALSE,"CONV3T.XLS";"Neto",#N/A,FALSE,"CONV3T.XLS";"UnoB",#N/A,FALSE,"CONV3T.XLS";"Bruto",#N/A,FALSE,"CONV4T.XLS";"Neto",#N/A,FALSE,"CONV4T.XLS";"UnoB",#N/A,FALSE,"CONV4T.XLS"}</definedName>
    <definedName name="EEEEEEEEEEE" localSheetId="7" hidden="1">{"Bruto",#N/A,FALSE,"CONV3T.XLS";"Neto",#N/A,FALSE,"CONV3T.XLS";"UnoB",#N/A,FALSE,"CONV3T.XLS";"Bruto",#N/A,FALSE,"CONV4T.XLS";"Neto",#N/A,FALSE,"CONV4T.XLS";"UnoB",#N/A,FALSE,"CONV4T.XLS"}</definedName>
    <definedName name="EEEEEEEEEEE" localSheetId="9"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0"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3" hidden="1">{"Bruto",#N/A,FALSE,"CONV3T.XLS";"Neto",#N/A,FALSE,"CONV3T.XLS";"UnoB",#N/A,FALSE,"CONV3T.XLS";"Bruto",#N/A,FALSE,"CONV4T.XLS";"Neto",#N/A,FALSE,"CONV4T.XLS";"UnoB",#N/A,FALSE,"CONV4T.XLS"}</definedName>
    <definedName name="eeww" localSheetId="5" hidden="1">{"Bruto",#N/A,FALSE,"CONV3T.XLS";"Neto",#N/A,FALSE,"CONV3T.XLS";"UnoB",#N/A,FALSE,"CONV3T.XLS";"Bruto",#N/A,FALSE,"CONV4T.XLS";"Neto",#N/A,FALSE,"CONV4T.XLS";"UnoB",#N/A,FALSE,"CONV4T.XLS"}</definedName>
    <definedName name="eeww" localSheetId="6" hidden="1">{"Bruto",#N/A,FALSE,"CONV3T.XLS";"Neto",#N/A,FALSE,"CONV3T.XLS";"UnoB",#N/A,FALSE,"CONV3T.XLS";"Bruto",#N/A,FALSE,"CONV4T.XLS";"Neto",#N/A,FALSE,"CONV4T.XLS";"UnoB",#N/A,FALSE,"CONV4T.XLS"}</definedName>
    <definedName name="eeww" localSheetId="7" hidden="1">{"Bruto",#N/A,FALSE,"CONV3T.XLS";"Neto",#N/A,FALSE,"CONV3T.XLS";"UnoB",#N/A,FALSE,"CONV3T.XLS";"Bruto",#N/A,FALSE,"CONV4T.XLS";"Neto",#N/A,FALSE,"CONV4T.XLS";"UnoB",#N/A,FALSE,"CONV4T.XLS"}</definedName>
    <definedName name="eeww" localSheetId="9"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0"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3" hidden="1">{"Bruto",#N/A,FALSE,"CONV3T.XLS";"Neto",#N/A,FALSE,"CONV3T.XLS";"UnoB",#N/A,FALSE,"CONV3T.XLS";"Bruto",#N/A,FALSE,"CONV4T.XLS";"Neto",#N/A,FALSE,"CONV4T.XLS";"UnoB",#N/A,FALSE,"CONV4T.XLS"}</definedName>
    <definedName name="EJEMP" localSheetId="5" hidden="1">{"Bruto",#N/A,FALSE,"CONV3T.XLS";"Neto",#N/A,FALSE,"CONV3T.XLS";"UnoB",#N/A,FALSE,"CONV3T.XLS";"Bruto",#N/A,FALSE,"CONV4T.XLS";"Neto",#N/A,FALSE,"CONV4T.XLS";"UnoB",#N/A,FALSE,"CONV4T.XLS"}</definedName>
    <definedName name="EJEMP" localSheetId="6" hidden="1">{"Bruto",#N/A,FALSE,"CONV3T.XLS";"Neto",#N/A,FALSE,"CONV3T.XLS";"UnoB",#N/A,FALSE,"CONV3T.XLS";"Bruto",#N/A,FALSE,"CONV4T.XLS";"Neto",#N/A,FALSE,"CONV4T.XLS";"UnoB",#N/A,FALSE,"CONV4T.XLS"}</definedName>
    <definedName name="EJEMP" localSheetId="7" hidden="1">{"Bruto",#N/A,FALSE,"CONV3T.XLS";"Neto",#N/A,FALSE,"CONV3T.XLS";"UnoB",#N/A,FALSE,"CONV3T.XLS";"Bruto",#N/A,FALSE,"CONV4T.XLS";"Neto",#N/A,FALSE,"CONV4T.XLS";"UnoB",#N/A,FALSE,"CONV4T.XLS"}</definedName>
    <definedName name="EJEMP" localSheetId="9"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"&amp;TEXT([12]edofza01!$C$24,"#,##0")</definedName>
    <definedName name="entidades2002" localSheetId="0">#REF!</definedName>
    <definedName name="entidades2002" localSheetId="1">#REF!</definedName>
    <definedName name="entidades2002" localSheetId="3">#REF!</definedName>
    <definedName name="entidades2002" localSheetId="4">#REF!</definedName>
    <definedName name="entidades2002" localSheetId="5">#REF!</definedName>
    <definedName name="entidades2002" localSheetId="6">#REF!</definedName>
    <definedName name="entidades2002" localSheetId="7">#REF!</definedName>
    <definedName name="entidades2002" localSheetId="9">#REF!</definedName>
    <definedName name="entidades2002">#REF!</definedName>
    <definedName name="entidadescierre2003" localSheetId="0">#REF!</definedName>
    <definedName name="entidadescierre2003" localSheetId="1">#REF!</definedName>
    <definedName name="entidadescierre2003" localSheetId="3">#REF!</definedName>
    <definedName name="entidadescierre2003" localSheetId="4">#REF!</definedName>
    <definedName name="entidadescierre2003" localSheetId="5">#REF!</definedName>
    <definedName name="entidadescierre2003" localSheetId="6">#REF!</definedName>
    <definedName name="entidadescierre2003" localSheetId="7">#REF!</definedName>
    <definedName name="entidadescierre2003" localSheetId="9">#REF!</definedName>
    <definedName name="entidadescierre2003">#REF!</definedName>
    <definedName name="esc" localSheetId="0" hidden="1">{"Bruto",#N/A,FALSE,"CONV3T.XLS";"Neto",#N/A,FALSE,"CONV3T.XLS";"UnoB",#N/A,FALSE,"CONV3T.XLS";"Bruto",#N/A,FALSE,"CONV4T.XLS";"Neto",#N/A,FALSE,"CONV4T.XLS";"UnoB",#N/A,FALSE,"CONV4T.XLS"}</definedName>
    <definedName name="esc" localSheetId="1" hidden="1">{"Bruto",#N/A,FALSE,"CONV3T.XLS";"Neto",#N/A,FALSE,"CONV3T.XLS";"UnoB",#N/A,FALSE,"CONV3T.XLS";"Bruto",#N/A,FALSE,"CONV4T.XLS";"Neto",#N/A,FALSE,"CONV4T.XLS";"UnoB",#N/A,FALSE,"CONV4T.XLS"}</definedName>
    <definedName name="esc" localSheetId="3" hidden="1">{"Bruto",#N/A,FALSE,"CONV3T.XLS";"Neto",#N/A,FALSE,"CONV3T.XLS";"UnoB",#N/A,FALSE,"CONV3T.XLS";"Bruto",#N/A,FALSE,"CONV4T.XLS";"Neto",#N/A,FALSE,"CONV4T.XLS";"UnoB",#N/A,FALSE,"CONV4T.XLS"}</definedName>
    <definedName name="esc" localSheetId="5" hidden="1">{"Bruto",#N/A,FALSE,"CONV3T.XLS";"Neto",#N/A,FALSE,"CONV3T.XLS";"UnoB",#N/A,FALSE,"CONV3T.XLS";"Bruto",#N/A,FALSE,"CONV4T.XLS";"Neto",#N/A,FALSE,"CONV4T.XLS";"UnoB",#N/A,FALSE,"CONV4T.XLS"}</definedName>
    <definedName name="esc" localSheetId="6" hidden="1">{"Bruto",#N/A,FALSE,"CONV3T.XLS";"Neto",#N/A,FALSE,"CONV3T.XLS";"UnoB",#N/A,FALSE,"CONV3T.XLS";"Bruto",#N/A,FALSE,"CONV4T.XLS";"Neto",#N/A,FALSE,"CONV4T.XLS";"UnoB",#N/A,FALSE,"CONV4T.XLS"}</definedName>
    <definedName name="esc" localSheetId="7" hidden="1">{"Bruto",#N/A,FALSE,"CONV3T.XLS";"Neto",#N/A,FALSE,"CONV3T.XLS";"UnoB",#N/A,FALSE,"CONV3T.XLS";"Bruto",#N/A,FALSE,"CONV4T.XLS";"Neto",#N/A,FALSE,"CONV4T.XLS";"UnoB",#N/A,FALSE,"CONV4T.XLS"}</definedName>
    <definedName name="esc" localSheetId="9"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0">[10]BANPRO99!#REF!</definedName>
    <definedName name="EYM" localSheetId="1">[10]BANPRO99!#REF!</definedName>
    <definedName name="EYM" localSheetId="3">[10]BANPRO99!#REF!</definedName>
    <definedName name="EYM" localSheetId="4">[10]BANPRO99!#REF!</definedName>
    <definedName name="EYM" localSheetId="5">[10]BANPRO99!#REF!</definedName>
    <definedName name="EYM" localSheetId="6">[10]BANPRO99!#REF!</definedName>
    <definedName name="EYM" localSheetId="7">[10]BANPRO99!#REF!</definedName>
    <definedName name="EYM" localSheetId="9">[10]BANPRO99!#REF!</definedName>
    <definedName name="EYM">[10]BANPRO99!#REF!</definedName>
    <definedName name="familias" localSheetId="0">#REF!</definedName>
    <definedName name="familias" localSheetId="1">#REF!</definedName>
    <definedName name="familias" localSheetId="3">#REF!</definedName>
    <definedName name="familias" localSheetId="4">#REF!</definedName>
    <definedName name="familias" localSheetId="5">#REF!</definedName>
    <definedName name="familias" localSheetId="6">#REF!</definedName>
    <definedName name="familias" localSheetId="7">#REF!</definedName>
    <definedName name="familias" localSheetId="9">#REF!</definedName>
    <definedName name="familias">#REF!</definedName>
    <definedName name="fd" localSheetId="1">[1]!OCT&amp;[1]!NOV&amp;[1]!DIC</definedName>
    <definedName name="fd" localSheetId="4">[1]!OCT&amp;[1]!NOV&amp;[1]!DIC</definedName>
    <definedName name="fd" localSheetId="5">[1]!OCT&amp;[1]!NOV&amp;[1]!DIC</definedName>
    <definedName name="fd" localSheetId="6">[1]!OCT&amp;[1]!NOV&amp;[1]!DIC</definedName>
    <definedName name="fd" localSheetId="7">[2]!OCT&amp;[2]!NOV&amp;[2]!DIC</definedName>
    <definedName name="fd" localSheetId="9">[1]!OCT&amp;[1]!NOV&amp;[1]!DIC</definedName>
    <definedName name="fd">[3]!OCT&amp;[3]!NOV&amp;[3]!DIC</definedName>
    <definedName name="FEB">"; FEBRERO.- "&amp;TEXT([12]edofza02!$C$24,"#,##0")</definedName>
    <definedName name="FECHA">[6]CONTROL!$A$1</definedName>
    <definedName name="federalizado" localSheetId="0">#REF!</definedName>
    <definedName name="federalizado" localSheetId="1">#REF!</definedName>
    <definedName name="federalizado" localSheetId="3">#REF!</definedName>
    <definedName name="federalizado" localSheetId="4">#REF!</definedName>
    <definedName name="federalizado" localSheetId="5">#REF!</definedName>
    <definedName name="federalizado" localSheetId="6">#REF!</definedName>
    <definedName name="federalizado" localSheetId="7">#REF!</definedName>
    <definedName name="federalizado" localSheetId="9">#REF!</definedName>
    <definedName name="federalizado">#REF!</definedName>
    <definedName name="federalizado03" localSheetId="0">#REF!</definedName>
    <definedName name="federalizado03" localSheetId="1">#REF!</definedName>
    <definedName name="federalizado03" localSheetId="3">#REF!</definedName>
    <definedName name="federalizado03" localSheetId="4">#REF!</definedName>
    <definedName name="federalizado03" localSheetId="5">#REF!</definedName>
    <definedName name="federalizado03" localSheetId="6">#REF!</definedName>
    <definedName name="federalizado03" localSheetId="7">#REF!</definedName>
    <definedName name="federalizado03" localSheetId="9">#REF!</definedName>
    <definedName name="federalizado03">#REF!</definedName>
    <definedName name="federalizadoc03" localSheetId="0">#REF!</definedName>
    <definedName name="federalizadoc03" localSheetId="1">#REF!</definedName>
    <definedName name="federalizadoc03" localSheetId="3">#REF!</definedName>
    <definedName name="federalizadoc03" localSheetId="4">#REF!</definedName>
    <definedName name="federalizadoc03" localSheetId="5">#REF!</definedName>
    <definedName name="federalizadoc03" localSheetId="6">#REF!</definedName>
    <definedName name="federalizadoc03" localSheetId="7">#REF!</definedName>
    <definedName name="federalizadoc03" localSheetId="9">#REF!</definedName>
    <definedName name="federalizadoc03">#REF!</definedName>
    <definedName name="federalizadoppef" localSheetId="0">#REF!</definedName>
    <definedName name="federalizadoppef" localSheetId="1">#REF!</definedName>
    <definedName name="federalizadoppef" localSheetId="3">#REF!</definedName>
    <definedName name="federalizadoppef" localSheetId="4">#REF!</definedName>
    <definedName name="federalizadoppef" localSheetId="5">#REF!</definedName>
    <definedName name="federalizadoppef" localSheetId="6">#REF!</definedName>
    <definedName name="federalizadoppef" localSheetId="7">#REF!</definedName>
    <definedName name="federalizadoppef" localSheetId="9">#REF!</definedName>
    <definedName name="federalizadoppef">#REF!</definedName>
    <definedName name="FERRO96" localSheetId="0">#REF!</definedName>
    <definedName name="FERRO96" localSheetId="1">#REF!</definedName>
    <definedName name="FERRO96" localSheetId="3">#REF!</definedName>
    <definedName name="FERRO96" localSheetId="4">#REF!</definedName>
    <definedName name="FERRO96" localSheetId="5">#REF!</definedName>
    <definedName name="FERRO96" localSheetId="6">#REF!</definedName>
    <definedName name="FERRO96" localSheetId="7">#REF!</definedName>
    <definedName name="FERRO96" localSheetId="9">#REF!</definedName>
    <definedName name="FERRO96">#REF!</definedName>
    <definedName name="FFSDSDSDFSDF" localSheetId="0" hidden="1">{#N/A,#N/A,FALSE,"TOT";#N/A,#N/A,FALSE,"PEP";#N/A,#N/A,FALSE,"REF";#N/A,#N/A,FALSE,"GAS";#N/A,#N/A,FALSE,"PET";#N/A,#N/A,FALSE,"COR"}</definedName>
    <definedName name="FFSDSDSDFSDF" localSheetId="1" hidden="1">{#N/A,#N/A,FALSE,"TOT";#N/A,#N/A,FALSE,"PEP";#N/A,#N/A,FALSE,"REF";#N/A,#N/A,FALSE,"GAS";#N/A,#N/A,FALSE,"PET";#N/A,#N/A,FALSE,"COR"}</definedName>
    <definedName name="FFSDSDSDFSDF" localSheetId="3" hidden="1">{#N/A,#N/A,FALSE,"TOT";#N/A,#N/A,FALSE,"PEP";#N/A,#N/A,FALSE,"REF";#N/A,#N/A,FALSE,"GAS";#N/A,#N/A,FALSE,"PET";#N/A,#N/A,FALSE,"COR"}</definedName>
    <definedName name="FFSDSDSDFSDF" localSheetId="5" hidden="1">{#N/A,#N/A,FALSE,"TOT";#N/A,#N/A,FALSE,"PEP";#N/A,#N/A,FALSE,"REF";#N/A,#N/A,FALSE,"GAS";#N/A,#N/A,FALSE,"PET";#N/A,#N/A,FALSE,"COR"}</definedName>
    <definedName name="FFSDSDSDFSDF" localSheetId="6" hidden="1">{#N/A,#N/A,FALSE,"TOT";#N/A,#N/A,FALSE,"PEP";#N/A,#N/A,FALSE,"REF";#N/A,#N/A,FALSE,"GAS";#N/A,#N/A,FALSE,"PET";#N/A,#N/A,FALSE,"COR"}</definedName>
    <definedName name="FFSDSDSDFSDF" localSheetId="7" hidden="1">{#N/A,#N/A,FALSE,"TOT";#N/A,#N/A,FALSE,"PEP";#N/A,#N/A,FALSE,"REF";#N/A,#N/A,FALSE,"GAS";#N/A,#N/A,FALSE,"PET";#N/A,#N/A,FALSE,"COR"}</definedName>
    <definedName name="FFSDSDSDFSDF" localSheetId="9" hidden="1">{#N/A,#N/A,FALSE,"TOT";#N/A,#N/A,FALSE,"PEP";#N/A,#N/A,FALSE,"REF";#N/A,#N/A,FALSE,"GAS";#N/A,#N/A,FALSE,"PET";#N/A,#N/A,FALSE,"COR"}</definedName>
    <definedName name="FFSDSDSDFSDF" hidden="1">{#N/A,#N/A,FALSE,"TOT";#N/A,#N/A,FALSE,"PEP";#N/A,#N/A,FALSE,"REF";#N/A,#N/A,FALSE,"GAS";#N/A,#N/A,FALSE,"PET";#N/A,#N/A,FALSE,"COR"}</definedName>
    <definedName name="FORM" localSheetId="0">#REF!</definedName>
    <definedName name="FORM" localSheetId="1">#REF!</definedName>
    <definedName name="FORM" localSheetId="3">#REF!</definedName>
    <definedName name="FORM" localSheetId="4">#REF!</definedName>
    <definedName name="FORM" localSheetId="5">#REF!</definedName>
    <definedName name="FORM" localSheetId="6">#REF!</definedName>
    <definedName name="FORM" localSheetId="7">#REF!</definedName>
    <definedName name="FORM" localSheetId="9">#REF!</definedName>
    <definedName name="FORM">#REF!</definedName>
    <definedName name="función" localSheetId="0">#REF!</definedName>
    <definedName name="función" localSheetId="1">#REF!</definedName>
    <definedName name="función" localSheetId="3">#REF!</definedName>
    <definedName name="función" localSheetId="4">#REF!</definedName>
    <definedName name="función" localSheetId="5">#REF!</definedName>
    <definedName name="función" localSheetId="6">#REF!</definedName>
    <definedName name="función" localSheetId="7">#REF!</definedName>
    <definedName name="función" localSheetId="9">#REF!</definedName>
    <definedName name="función">#REF!</definedName>
    <definedName name="funciones">[32]funciones!$C$2:$D$30</definedName>
    <definedName name="geova" localSheetId="1">#REF!</definedName>
    <definedName name="geova">#REF!</definedName>
    <definedName name="gf" localSheetId="1">#N/A</definedName>
    <definedName name="gf">#N/A</definedName>
    <definedName name="gfd" localSheetId="1">[1]!SEP&amp;[1]!OCT&amp;[1]!NOV&amp;[1]!DIC</definedName>
    <definedName name="gfd" localSheetId="4">[1]!SEP&amp;[1]!OCT&amp;[1]!NOV&amp;[1]!DIC</definedName>
    <definedName name="gfd" localSheetId="5">[1]!SEP&amp;[1]!OCT&amp;[1]!NOV&amp;[1]!DIC</definedName>
    <definedName name="gfd" localSheetId="6">[1]!SEP&amp;[1]!OCT&amp;[1]!NOV&amp;[1]!DIC</definedName>
    <definedName name="gfd" localSheetId="7">[2]!SEP&amp;[2]!OCT&amp;[2]!NOV&amp;[2]!DIC</definedName>
    <definedName name="gfd" localSheetId="9">[1]!SEP&amp;[1]!OCT&amp;[1]!NOV&amp;[1]!DIC</definedName>
    <definedName name="gfd">[3]!SEP&amp;[3]!OCT&amp;[3]!NOV&amp;[3]!DIC</definedName>
    <definedName name="gfddd" localSheetId="1">+IF([1]!MES=1,[1]!ddd,IF([1]!MES=2,[1]!_________SEP1,IF([1]!MES=3,[1]!_________OCT1,IF([1]!MES=4,[1]!_________OCT1,IF([1]!MES=5,[1]!_________NOV1,IF([1]!MES=6,[1]!DIC))))))</definedName>
    <definedName name="gfddd" localSheetId="4">+IF([1]!MES=1,[1]!ddd,IF([1]!MES=2,[1]!_________SEP1,IF([1]!MES=3,[1]!_________OCT1,IF([1]!MES=4,[1]!_________OCT1,IF([1]!MES=5,[1]!_________NOV1,IF([1]!MES=6,[1]!DIC))))))</definedName>
    <definedName name="gfddd" localSheetId="5">+IF([1]!MES=1,[1]!ddd,IF([1]!MES=2,[1]!_________SEP1,IF([1]!MES=3,[1]!_________OCT1,IF([1]!MES=4,[1]!_________OCT1,IF([1]!MES=5,[1]!_________NOV1,IF([1]!MES=6,[1]!DIC))))))</definedName>
    <definedName name="gfddd" localSheetId="6">+IF([1]!MES=1,[1]!ddd,IF([1]!MES=2,[1]!_________SEP1,IF([1]!MES=3,[1]!_________OCT1,IF([1]!MES=4,[1]!_________OCT1,IF([1]!MES=5,[1]!_________NOV1,IF([1]!MES=6,[1]!DIC))))))</definedName>
    <definedName name="gfddd" localSheetId="7">+IF([2]!MES=1,[2]!ddd,IF([2]!MES=2,[2]!_________SEP1,IF([2]!MES=3,[2]!_________OCT1,IF([2]!MES=4,[2]!_________OCT1,IF([2]!MES=5,[2]!_________NOV1,IF([2]!MES=6,[2]!DIC))))))</definedName>
    <definedName name="gfddd" localSheetId="9">+IF([1]!MES=1,[1]!ddd,IF([1]!MES=2,[1]!_________SEP1,IF([1]!MES=3,[1]!_________OCT1,IF([1]!MES=4,[1]!_________OCT1,IF([1]!MES=5,[1]!_________NOV1,IF([1]!MES=6,[1]!DIC))))))</definedName>
    <definedName name="gfddd">+IF([3]!MES=1,[3]!ddd,IF([3]!MES=2,[3]!_________SEP1,IF([3]!MES=3,[3]!_________OCT1,IF([3]!MES=4,[3]!_________OCT1,IF([3]!MES=5,[3]!_________NOV1,IF([3]!MES=6,[3]!DIC))))))</definedName>
    <definedName name="ggg" localSheetId="1">[1]!FEB&amp;[1]!MAR&amp;[1]!ABR&amp;[1]!MAY&amp;[1]!JUN&amp;[1]!JUL</definedName>
    <definedName name="ggg" localSheetId="4">[1]!FEB&amp;[1]!MAR&amp;[1]!ABR&amp;[1]!MAY&amp;[1]!JUN&amp;[1]!JUL</definedName>
    <definedName name="ggg" localSheetId="5">[1]!FEB&amp;[1]!MAR&amp;[1]!ABR&amp;[1]!MAY&amp;[1]!JUN&amp;[1]!JUL</definedName>
    <definedName name="ggg" localSheetId="6">[1]!FEB&amp;[1]!MAR&amp;[1]!ABR&amp;[1]!MAY&amp;[1]!JUN&amp;[1]!JUL</definedName>
    <definedName name="ggg" localSheetId="7">[2]!FEB&amp;[2]!MAR&amp;[2]!ABR&amp;[2]!MAY&amp;[2]!JUN&amp;[2]!JUL</definedName>
    <definedName name="ggg" localSheetId="9">[1]!FEB&amp;[1]!MAR&amp;[1]!ABR&amp;[1]!MAY&amp;[1]!JUN&amp;[1]!JUL</definedName>
    <definedName name="ggg">[3]!FEB&amp;[3]!MAR&amp;[3]!ABR&amp;[3]!MAY&amp;[3]!JUN&amp;[3]!JUL</definedName>
    <definedName name="GPRG02" localSheetId="0">#REF!</definedName>
    <definedName name="GPRG02" localSheetId="1">#REF!</definedName>
    <definedName name="GPRG02" localSheetId="3">#REF!</definedName>
    <definedName name="GPRG02" localSheetId="4">#REF!</definedName>
    <definedName name="GPRG02" localSheetId="5">#REF!</definedName>
    <definedName name="GPRG02" localSheetId="6">#REF!</definedName>
    <definedName name="GPRG02" localSheetId="7">#REF!</definedName>
    <definedName name="GPRG02" localSheetId="9">#REF!</definedName>
    <definedName name="GPRG02">#REF!</definedName>
    <definedName name="GPRG03" localSheetId="0">#REF!</definedName>
    <definedName name="GPRG03" localSheetId="1">#REF!</definedName>
    <definedName name="GPRG03" localSheetId="3">#REF!</definedName>
    <definedName name="GPRG03" localSheetId="4">#REF!</definedName>
    <definedName name="GPRG03" localSheetId="5">#REF!</definedName>
    <definedName name="GPRG03" localSheetId="6">#REF!</definedName>
    <definedName name="GPRG03" localSheetId="7">#REF!</definedName>
    <definedName name="GPRG03" localSheetId="9">#REF!</definedName>
    <definedName name="GPRG03">#REF!</definedName>
    <definedName name="GPRG04" localSheetId="0">#REF!</definedName>
    <definedName name="GPRG04" localSheetId="1">#REF!</definedName>
    <definedName name="GPRG04" localSheetId="3">#REF!</definedName>
    <definedName name="GPRG04" localSheetId="4">#REF!</definedName>
    <definedName name="GPRG04" localSheetId="5">#REF!</definedName>
    <definedName name="GPRG04" localSheetId="6">#REF!</definedName>
    <definedName name="GPRG04" localSheetId="7">#REF!</definedName>
    <definedName name="GPRG04" localSheetId="9">#REF!</definedName>
    <definedName name="GPRG04">#REF!</definedName>
    <definedName name="GPRG05" localSheetId="0">#REF!</definedName>
    <definedName name="GPRG05" localSheetId="1">#REF!</definedName>
    <definedName name="GPRG05" localSheetId="3">#REF!</definedName>
    <definedName name="GPRG05" localSheetId="4">#REF!</definedName>
    <definedName name="GPRG05" localSheetId="5">#REF!</definedName>
    <definedName name="GPRG05" localSheetId="6">#REF!</definedName>
    <definedName name="GPRG05" localSheetId="7">#REF!</definedName>
    <definedName name="GPRG05" localSheetId="9">#REF!</definedName>
    <definedName name="GPRG05">#REF!</definedName>
    <definedName name="GPRG06" localSheetId="0">#REF!</definedName>
    <definedName name="GPRG06" localSheetId="1">#REF!</definedName>
    <definedName name="GPRG06" localSheetId="3">#REF!</definedName>
    <definedName name="GPRG06" localSheetId="4">#REF!</definedName>
    <definedName name="GPRG06" localSheetId="5">#REF!</definedName>
    <definedName name="GPRG06" localSheetId="6">#REF!</definedName>
    <definedName name="GPRG06" localSheetId="7">#REF!</definedName>
    <definedName name="GPRG06" localSheetId="9">#REF!</definedName>
    <definedName name="GPRG06">#REF!</definedName>
    <definedName name="GPRG07" localSheetId="0">#REF!</definedName>
    <definedName name="GPRG07" localSheetId="1">#REF!</definedName>
    <definedName name="GPRG07" localSheetId="3">#REF!</definedName>
    <definedName name="GPRG07" localSheetId="4">#REF!</definedName>
    <definedName name="GPRG07" localSheetId="5">#REF!</definedName>
    <definedName name="GPRG07" localSheetId="6">#REF!</definedName>
    <definedName name="GPRG07" localSheetId="7">#REF!</definedName>
    <definedName name="GPRG07" localSheetId="9">#REF!</definedName>
    <definedName name="GPRG07">#REF!</definedName>
    <definedName name="GPRG08" localSheetId="0">#REF!</definedName>
    <definedName name="GPRG08" localSheetId="1">#REF!</definedName>
    <definedName name="GPRG08" localSheetId="3">#REF!</definedName>
    <definedName name="GPRG08" localSheetId="4">#REF!</definedName>
    <definedName name="GPRG08" localSheetId="5">#REF!</definedName>
    <definedName name="GPRG08" localSheetId="6">#REF!</definedName>
    <definedName name="GPRG08" localSheetId="7">#REF!</definedName>
    <definedName name="GPRG08" localSheetId="9">#REF!</definedName>
    <definedName name="GPRG08">#REF!</definedName>
    <definedName name="GPRG09" localSheetId="0">#REF!</definedName>
    <definedName name="GPRG09" localSheetId="1">#REF!</definedName>
    <definedName name="GPRG09" localSheetId="3">#REF!</definedName>
    <definedName name="GPRG09" localSheetId="4">#REF!</definedName>
    <definedName name="GPRG09" localSheetId="5">#REF!</definedName>
    <definedName name="GPRG09" localSheetId="6">#REF!</definedName>
    <definedName name="GPRG09" localSheetId="7">#REF!</definedName>
    <definedName name="GPRG09" localSheetId="9">#REF!</definedName>
    <definedName name="GPRG09">#REF!</definedName>
    <definedName name="GPRG10" localSheetId="0">#REF!</definedName>
    <definedName name="GPRG10" localSheetId="1">#REF!</definedName>
    <definedName name="GPRG10" localSheetId="3">#REF!</definedName>
    <definedName name="GPRG10" localSheetId="4">#REF!</definedName>
    <definedName name="GPRG10" localSheetId="5">#REF!</definedName>
    <definedName name="GPRG10" localSheetId="6">#REF!</definedName>
    <definedName name="GPRG10" localSheetId="7">#REF!</definedName>
    <definedName name="GPRG10" localSheetId="9">#REF!</definedName>
    <definedName name="GPRG10">#REF!</definedName>
    <definedName name="GPRG11" localSheetId="0">#REF!</definedName>
    <definedName name="GPRG11" localSheetId="1">#REF!</definedName>
    <definedName name="GPRG11" localSheetId="3">#REF!</definedName>
    <definedName name="GPRG11" localSheetId="4">#REF!</definedName>
    <definedName name="GPRG11" localSheetId="5">#REF!</definedName>
    <definedName name="GPRG11" localSheetId="6">#REF!</definedName>
    <definedName name="GPRG11" localSheetId="7">#REF!</definedName>
    <definedName name="GPRG11" localSheetId="9">#REF!</definedName>
    <definedName name="GPRG11">#REF!</definedName>
    <definedName name="GPS" localSheetId="0">[10]BANPRO99!#REF!</definedName>
    <definedName name="GPS" localSheetId="1">[10]BANPRO99!#REF!</definedName>
    <definedName name="GPS" localSheetId="3">[10]BANPRO99!#REF!</definedName>
    <definedName name="GPS" localSheetId="4">[10]BANPRO99!#REF!</definedName>
    <definedName name="GPS" localSheetId="5">[10]BANPRO99!#REF!</definedName>
    <definedName name="GPS" localSheetId="6">[10]BANPRO99!#REF!</definedName>
    <definedName name="GPS" localSheetId="7">[10]BANPRO99!#REF!</definedName>
    <definedName name="GPS" localSheetId="9">[10]BANPRO99!#REF!</definedName>
    <definedName name="GPS">[10]BANPRO99!#REF!</definedName>
    <definedName name="GTtoNoProgRamos" localSheetId="1">'[33]GP Ramos'!$A$1:$N$11204</definedName>
    <definedName name="GTtoNoProgRamos">'[33]GP Ramos'!$A$1:$N$11204</definedName>
    <definedName name="HABERES">#N/A</definedName>
    <definedName name="HJK" localSheetId="1">[1]!ABR&amp;[1]!MAY&amp;[1]!JUN&amp;[1]!JUL&amp;[1]!AGO&amp;[1]!SEP</definedName>
    <definedName name="HJK" localSheetId="4">[1]!ABR&amp;[1]!MAY&amp;[1]!JUN&amp;[1]!JUL&amp;[1]!AGO&amp;[1]!SEP</definedName>
    <definedName name="HJK" localSheetId="5">[1]!ABR&amp;[1]!MAY&amp;[1]!JUN&amp;[1]!JUL&amp;[1]!AGO&amp;[1]!SEP</definedName>
    <definedName name="HJK" localSheetId="6">[1]!ABR&amp;[1]!MAY&amp;[1]!JUN&amp;[1]!JUL&amp;[1]!AGO&amp;[1]!SEP</definedName>
    <definedName name="HJK" localSheetId="7">[2]!ABR&amp;[2]!MAY&amp;[2]!JUN&amp;[2]!JUL&amp;[2]!AGO&amp;[2]!SEP</definedName>
    <definedName name="HJK" localSheetId="9">[1]!ABR&amp;[1]!MAY&amp;[1]!JUN&amp;[1]!JUL&amp;[1]!AGO&amp;[1]!SEP</definedName>
    <definedName name="HJK">[3]!ABR&amp;[3]!MAY&amp;[3]!JUN&amp;[3]!JUL&amp;[3]!AGO&amp;[3]!SEP</definedName>
    <definedName name="hoja1" localSheetId="0">#REF!</definedName>
    <definedName name="hoja1" localSheetId="1">#REF!</definedName>
    <definedName name="hoja1" localSheetId="3">#REF!</definedName>
    <definedName name="hoja1" localSheetId="4">#REF!</definedName>
    <definedName name="hoja1" localSheetId="5">#REF!</definedName>
    <definedName name="hoja1" localSheetId="6">#REF!</definedName>
    <definedName name="hoja1" localSheetId="7">#REF!</definedName>
    <definedName name="hoja1" localSheetId="9">#REF!</definedName>
    <definedName name="hoja1">#REF!</definedName>
    <definedName name="hoja2" localSheetId="0">#REF!</definedName>
    <definedName name="hoja2" localSheetId="1">#REF!</definedName>
    <definedName name="hoja2" localSheetId="3">#REF!</definedName>
    <definedName name="hoja2" localSheetId="4">#REF!</definedName>
    <definedName name="hoja2" localSheetId="5">#REF!</definedName>
    <definedName name="hoja2" localSheetId="6">#REF!</definedName>
    <definedName name="hoja2" localSheetId="7">#REF!</definedName>
    <definedName name="hoja2" localSheetId="9">#REF!</definedName>
    <definedName name="hoja2">#REF!</definedName>
    <definedName name="hoja3" localSheetId="0">#REF!</definedName>
    <definedName name="hoja3" localSheetId="1">#REF!</definedName>
    <definedName name="hoja3" localSheetId="3">#REF!</definedName>
    <definedName name="hoja3" localSheetId="4">#REF!</definedName>
    <definedName name="hoja3" localSheetId="5">#REF!</definedName>
    <definedName name="hoja3" localSheetId="6">#REF!</definedName>
    <definedName name="hoja3" localSheetId="7">#REF!</definedName>
    <definedName name="hoja3" localSheetId="9">#REF!</definedName>
    <definedName name="hoja3">#REF!</definedName>
    <definedName name="hoja4" localSheetId="0">#REF!+#REF!</definedName>
    <definedName name="hoja4" localSheetId="1">#REF!+#REF!</definedName>
    <definedName name="hoja4" localSheetId="3">#REF!+#REF!</definedName>
    <definedName name="hoja4" localSheetId="4">#REF!+#REF!</definedName>
    <definedName name="hoja4" localSheetId="5">#REF!+#REF!</definedName>
    <definedName name="hoja4" localSheetId="6">#REF!+#REF!</definedName>
    <definedName name="hoja4" localSheetId="7">#REF!+#REF!</definedName>
    <definedName name="hoja4" localSheetId="9">#REF!+#REF!</definedName>
    <definedName name="hoja4">#REF!+#REF!</definedName>
    <definedName name="HT_1" localSheetId="0">#REF!</definedName>
    <definedName name="HT_1" localSheetId="1">#REF!</definedName>
    <definedName name="HT_1" localSheetId="3">#REF!</definedName>
    <definedName name="HT_1" localSheetId="4">#REF!</definedName>
    <definedName name="HT_1" localSheetId="5">#REF!</definedName>
    <definedName name="HT_1" localSheetId="6">#REF!</definedName>
    <definedName name="HT_1" localSheetId="7">#REF!</definedName>
    <definedName name="HT_1" localSheetId="9">#REF!</definedName>
    <definedName name="HT_1">#REF!</definedName>
    <definedName name="I" localSheetId="0">#REF!</definedName>
    <definedName name="I" localSheetId="1">#REF!</definedName>
    <definedName name="I" localSheetId="3">#REF!</definedName>
    <definedName name="I" localSheetId="4">#REF!</definedName>
    <definedName name="I" localSheetId="5">#REF!</definedName>
    <definedName name="I" localSheetId="6">#REF!</definedName>
    <definedName name="I" localSheetId="7">#REF!</definedName>
    <definedName name="I" localSheetId="9">#REF!</definedName>
    <definedName name="I">#REF!</definedName>
    <definedName name="iii" localSheetId="0">#REF!</definedName>
    <definedName name="iii" localSheetId="1">#REF!</definedName>
    <definedName name="iii" localSheetId="3">#REF!</definedName>
    <definedName name="iii" localSheetId="4">#REF!</definedName>
    <definedName name="iii" localSheetId="5">#REF!</definedName>
    <definedName name="iii" localSheetId="6">#REF!</definedName>
    <definedName name="iii" localSheetId="7">#REF!</definedName>
    <definedName name="iii" localSheetId="9">#REF!</definedName>
    <definedName name="iii">#REF!</definedName>
    <definedName name="IMP_APORTA" localSheetId="0">#REF!</definedName>
    <definedName name="IMP_APORTA" localSheetId="1">#REF!</definedName>
    <definedName name="IMP_APORTA" localSheetId="3">#REF!</definedName>
    <definedName name="IMP_APORTA" localSheetId="4">#REF!</definedName>
    <definedName name="IMP_APORTA" localSheetId="5">#REF!</definedName>
    <definedName name="IMP_APORTA" localSheetId="6">#REF!</definedName>
    <definedName name="IMP_APORTA" localSheetId="7">#REF!</definedName>
    <definedName name="IMP_APORTA" localSheetId="9">#REF!</definedName>
    <definedName name="IMP_APORTA">#REF!</definedName>
    <definedName name="IMP_BRUTOT" localSheetId="0">#REF!</definedName>
    <definedName name="IMP_BRUTOT" localSheetId="1">#REF!</definedName>
    <definedName name="IMP_BRUTOT" localSheetId="3">#REF!</definedName>
    <definedName name="IMP_BRUTOT" localSheetId="4">#REF!</definedName>
    <definedName name="IMP_BRUTOT" localSheetId="5">#REF!</definedName>
    <definedName name="IMP_BRUTOT" localSheetId="6">#REF!</definedName>
    <definedName name="IMP_BRUTOT" localSheetId="7">#REF!</definedName>
    <definedName name="IMP_BRUTOT" localSheetId="9">#REF!</definedName>
    <definedName name="IMP_BRUTOT">#REF!</definedName>
    <definedName name="imp_control" localSheetId="0">#REF!</definedName>
    <definedName name="imp_control" localSheetId="1">#REF!</definedName>
    <definedName name="imp_control" localSheetId="3">#REF!</definedName>
    <definedName name="imp_control" localSheetId="4">#REF!</definedName>
    <definedName name="imp_control" localSheetId="5">#REF!</definedName>
    <definedName name="imp_control" localSheetId="6">#REF!</definedName>
    <definedName name="imp_control" localSheetId="7">#REF!</definedName>
    <definedName name="imp_control" localSheetId="9">#REF!</definedName>
    <definedName name="imp_control">#REF!</definedName>
    <definedName name="Imprimir_área_IM" localSheetId="0">#REF!</definedName>
    <definedName name="Imprimir_área_IM" localSheetId="1">#REF!</definedName>
    <definedName name="Imprimir_área_IM" localSheetId="3">#REF!</definedName>
    <definedName name="Imprimir_área_IM" localSheetId="4">#REF!</definedName>
    <definedName name="Imprimir_área_IM" localSheetId="5">#REF!</definedName>
    <definedName name="Imprimir_área_IM" localSheetId="6">#REF!</definedName>
    <definedName name="Imprimir_área_IM" localSheetId="7">#REF!</definedName>
    <definedName name="Imprimir_área_IM" localSheetId="9">#REF!</definedName>
    <definedName name="Imprimir_área_IM">#REF!</definedName>
    <definedName name="IMSS96" localSheetId="0">#REF!</definedName>
    <definedName name="IMSS96" localSheetId="1">#REF!</definedName>
    <definedName name="IMSS96" localSheetId="3">#REF!</definedName>
    <definedName name="IMSS96" localSheetId="4">#REF!</definedName>
    <definedName name="IMSS96" localSheetId="5">#REF!</definedName>
    <definedName name="IMSS96" localSheetId="6">#REF!</definedName>
    <definedName name="IMSS96" localSheetId="7">#REF!</definedName>
    <definedName name="IMSS96" localSheetId="9">#REF!</definedName>
    <definedName name="IMSS96">#REF!</definedName>
    <definedName name="IMSSE" localSheetId="1">'[19] '!$Z$99:$AE$143</definedName>
    <definedName name="IMSSE">'[19] '!$Z$99:$AE$143</definedName>
    <definedName name="IMSSM" localSheetId="1">'[19] '!$Z$51:$AE$95</definedName>
    <definedName name="IMSSM">'[19] '!$Z$51:$AE$95</definedName>
    <definedName name="IMSSO" localSheetId="1">'[19] '!$Z$3:$AE$47</definedName>
    <definedName name="IMSSO">'[19] '!$Z$3:$AE$47</definedName>
    <definedName name="ISSSTE96" localSheetId="0">#REF!</definedName>
    <definedName name="ISSSTE96" localSheetId="1">#REF!</definedName>
    <definedName name="ISSSTE96" localSheetId="3">#REF!</definedName>
    <definedName name="ISSSTE96" localSheetId="4">#REF!</definedName>
    <definedName name="ISSSTE96" localSheetId="5">#REF!</definedName>
    <definedName name="ISSSTE96" localSheetId="6">#REF!</definedName>
    <definedName name="ISSSTE96" localSheetId="7">#REF!</definedName>
    <definedName name="ISSSTE96" localSheetId="9">#REF!</definedName>
    <definedName name="ISSSTE96">#REF!</definedName>
    <definedName name="ISSSTEE" localSheetId="1">'[19] '!$T$99:$Y$143</definedName>
    <definedName name="ISSSTEE">'[19] '!$T$99:$Y$143</definedName>
    <definedName name="ISSSTEM" localSheetId="1">'[19] '!$T$51:$Y$95</definedName>
    <definedName name="ISSSTEM">'[19] '!$T$51:$Y$95</definedName>
    <definedName name="ISSSTEO" localSheetId="1">'[19] '!$T$3:$Y$47</definedName>
    <definedName name="ISSSTEO">'[19] '!$T$3:$Y$47</definedName>
    <definedName name="IV" localSheetId="0">[10]BANPRO99!#REF!</definedName>
    <definedName name="IV" localSheetId="1">[10]BANPRO99!#REF!</definedName>
    <definedName name="IV" localSheetId="3">[10]BANPRO99!#REF!</definedName>
    <definedName name="IV" localSheetId="4">[10]BANPRO99!#REF!</definedName>
    <definedName name="IV" localSheetId="5">[10]BANPRO99!#REF!</definedName>
    <definedName name="IV" localSheetId="6">[10]BANPRO99!#REF!</definedName>
    <definedName name="IV" localSheetId="7">[10]BANPRO99!#REF!</definedName>
    <definedName name="IV" localSheetId="9">[10]BANPRO99!#REF!</definedName>
    <definedName name="IV">[10]BANPRO99!#REF!</definedName>
    <definedName name="jjj" localSheetId="0">#REF!</definedName>
    <definedName name="jjj" localSheetId="1">#REF!</definedName>
    <definedName name="jjj" localSheetId="3">#REF!</definedName>
    <definedName name="jjj" localSheetId="4">#REF!</definedName>
    <definedName name="jjj" localSheetId="5">#REF!</definedName>
    <definedName name="jjj" localSheetId="6">#REF!</definedName>
    <definedName name="jjj" localSheetId="7">#REF!</definedName>
    <definedName name="jjj" localSheetId="9">#REF!</definedName>
    <definedName name="jjj">#REF!</definedName>
    <definedName name="JUL">"; JULIO.- "&amp;TEXT([12]edofza07!$C$24,"#,##0")</definedName>
    <definedName name="JULIO" localSheetId="1">[1]!FEB&amp;[1]!MAR&amp;[1]!ABR&amp;[1]!MAY&amp;[1]!JUN&amp;[1]!JUL</definedName>
    <definedName name="JULIO" localSheetId="4">[1]!FEB&amp;[1]!MAR&amp;[1]!ABR&amp;[1]!MAY&amp;[1]!JUN&amp;[1]!JUL</definedName>
    <definedName name="JULIO" localSheetId="5">[1]!FEB&amp;[1]!MAR&amp;[1]!ABR&amp;[1]!MAY&amp;[1]!JUN&amp;[1]!JUL</definedName>
    <definedName name="JULIO" localSheetId="6">[1]!FEB&amp;[1]!MAR&amp;[1]!ABR&amp;[1]!MAY&amp;[1]!JUN&amp;[1]!JUL</definedName>
    <definedName name="JULIO" localSheetId="7">[2]!FEB&amp;[2]!MAR&amp;[2]!ABR&amp;[2]!MAY&amp;[2]!JUN&amp;[2]!JUL</definedName>
    <definedName name="JULIO" localSheetId="9">[1]!FEB&amp;[1]!MAR&amp;[1]!ABR&amp;[1]!MAY&amp;[1]!JUN&amp;[1]!JUL</definedName>
    <definedName name="JULIO">[3]!FEB&amp;[3]!MAR&amp;[3]!ABR&amp;[3]!MAY&amp;[3]!JUN&amp;[3]!JUL</definedName>
    <definedName name="JUN">"; JUNIO.- "&amp;TEXT([12]edofza06!$C$24,"#,##0")</definedName>
    <definedName name="kkk" localSheetId="0">#REF!</definedName>
    <definedName name="kkk" localSheetId="1">#REF!</definedName>
    <definedName name="kkk" localSheetId="3">#REF!</definedName>
    <definedName name="kkk" localSheetId="4">#REF!</definedName>
    <definedName name="kkk" localSheetId="5">#REF!</definedName>
    <definedName name="kkk" localSheetId="6">#REF!</definedName>
    <definedName name="kkk" localSheetId="7">#REF!</definedName>
    <definedName name="kkk" localSheetId="9">#REF!</definedName>
    <definedName name="kkk">#REF!</definedName>
    <definedName name="lfc" localSheetId="1">+TEXT(IF(AND(OR(DAY([1]!FECHA)&gt;=1,DAY([1]!FECHA)&lt;=10),MONTH([1]!FECHA)=1),YEAR([1]!FECHA)-1,YEAR([1]!FECHA)),"0")</definedName>
    <definedName name="lfc" localSheetId="4">+TEXT(IF(AND(OR(DAY([1]!FECHA)&gt;=1,DAY([1]!FECHA)&lt;=10),MONTH([1]!FECHA)=1),YEAR([1]!FECHA)-1,YEAR([1]!FECHA)),"0")</definedName>
    <definedName name="lfc" localSheetId="5">+TEXT(IF(AND(OR(DAY([1]!FECHA)&gt;=1,DAY([1]!FECHA)&lt;=10),MONTH([1]!FECHA)=1),YEAR([1]!FECHA)-1,YEAR([1]!FECHA)),"0")</definedName>
    <definedName name="lfc" localSheetId="6">+TEXT(IF(AND(OR(DAY([1]!FECHA)&gt;=1,DAY([1]!FECHA)&lt;=10),MONTH([1]!FECHA)=1),YEAR([1]!FECHA)-1,YEAR([1]!FECHA)),"0")</definedName>
    <definedName name="lfc" localSheetId="7">+TEXT(IF(AND(OR(DAY([2]!FECHA)&gt;=1,DAY([2]!FECHA)&lt;=10),MONTH([2]!FECHA)=1),YEAR([2]!FECHA)-1,YEAR([2]!FECHA)),"0")</definedName>
    <definedName name="lfc" localSheetId="9">+TEXT(IF(AND(OR(DAY([1]!FECHA)&gt;=1,DAY([1]!FECHA)&lt;=10),MONTH([1]!FECHA)=1),YEAR([1]!FECHA)-1,YEAR([1]!FECHA)),"0")</definedName>
    <definedName name="lfc">+TEXT(IF(AND(OR(DAY([3]!FECHA)&gt;=1,DAY([3]!FECHA)&lt;=10),MONTH([3]!FECHA)=1),YEAR([3]!FECHA)-1,YEAR([3]!FECHA)),"0")</definedName>
    <definedName name="LFCE" localSheetId="1">'[19] '!$N$99:$S$143</definedName>
    <definedName name="LFCE">'[19] '!$N$99:$S$143</definedName>
    <definedName name="LFCM" localSheetId="1">'[19] '!$N$51:$S$95</definedName>
    <definedName name="LFCM">'[19] '!$N$51:$S$95</definedName>
    <definedName name="LFCO" localSheetId="1">'[19] '!$N$3:$S$47</definedName>
    <definedName name="LFCO">'[19] '!$N$3:$S$47</definedName>
    <definedName name="lll" localSheetId="1">[1]!OCT&amp;[1]!NOV&amp;[1]!DIC</definedName>
    <definedName name="lll" localSheetId="4">[1]!OCT&amp;[1]!NOV&amp;[1]!DIC</definedName>
    <definedName name="lll" localSheetId="5">[1]!OCT&amp;[1]!NOV&amp;[1]!DIC</definedName>
    <definedName name="lll" localSheetId="6">[1]!OCT&amp;[1]!NOV&amp;[1]!DIC</definedName>
    <definedName name="lll" localSheetId="7">[2]!OCT&amp;[2]!NOV&amp;[2]!DIC</definedName>
    <definedName name="lll" localSheetId="9">[1]!OCT&amp;[1]!NOV&amp;[1]!DIC</definedName>
    <definedName name="lll">[3]!OCT&amp;[3]!NOV&amp;[3]!DIC</definedName>
    <definedName name="LOTE96" localSheetId="0">#REF!</definedName>
    <definedName name="LOTE96" localSheetId="1">#REF!</definedName>
    <definedName name="LOTE96" localSheetId="3">#REF!</definedName>
    <definedName name="LOTE96" localSheetId="4">#REF!</definedName>
    <definedName name="LOTE96" localSheetId="5">#REF!</definedName>
    <definedName name="LOTE96" localSheetId="6">#REF!</definedName>
    <definedName name="LOTE96" localSheetId="7">#REF!</definedName>
    <definedName name="LOTE96" localSheetId="9">#REF!</definedName>
    <definedName name="LOTE96">#REF!</definedName>
    <definedName name="LUCY">#N/A</definedName>
    <definedName name="LYFC96" localSheetId="0">#REF!</definedName>
    <definedName name="LYFC96" localSheetId="1">#REF!</definedName>
    <definedName name="LYFC96" localSheetId="3">#REF!</definedName>
    <definedName name="LYFC96" localSheetId="4">#REF!</definedName>
    <definedName name="LYFC96" localSheetId="5">#REF!</definedName>
    <definedName name="LYFC96" localSheetId="6">#REF!</definedName>
    <definedName name="LYFC96" localSheetId="7">#REF!</definedName>
    <definedName name="LYFC96" localSheetId="9">#REF!</definedName>
    <definedName name="LYFC96">#REF!</definedName>
    <definedName name="m" localSheetId="1">[1]!MAR&amp;[1]!ABR&amp;[1]!MAY&amp;[1]!JUN&amp;[1]!JUL&amp;[1]!AGO</definedName>
    <definedName name="m" localSheetId="4">[1]!MAR&amp;[1]!ABR&amp;[1]!MAY&amp;[1]!JUN&amp;[1]!JUL&amp;[1]!AGO</definedName>
    <definedName name="m" localSheetId="5">[1]!MAR&amp;[1]!ABR&amp;[1]!MAY&amp;[1]!JUN&amp;[1]!JUL&amp;[1]!AGO</definedName>
    <definedName name="m" localSheetId="6">[1]!MAR&amp;[1]!ABR&amp;[1]!MAY&amp;[1]!JUN&amp;[1]!JUL&amp;[1]!AGO</definedName>
    <definedName name="m" localSheetId="7">[2]!MAR&amp;[2]!ABR&amp;[2]!MAY&amp;[2]!JUN&amp;[2]!JUL&amp;[2]!AGO</definedName>
    <definedName name="m" localSheetId="9">[1]!MAR&amp;[1]!ABR&amp;[1]!MAY&amp;[1]!JUN&amp;[1]!JUL&amp;[1]!AGO</definedName>
    <definedName name="m">[3]!MAR&amp;[3]!ABR&amp;[3]!MAY&amp;[3]!JUN&amp;[3]!JUL&amp;[3]!AGO</definedName>
    <definedName name="mamá">'[7]Premisas IMSS'!$M$14</definedName>
    <definedName name="maña">'[7]Premisas IMSS'!$M$13</definedName>
    <definedName name="MAR">"; MARZO.- "&amp;TEXT([12]edofza03!$C$24,"#,##0")</definedName>
    <definedName name="MARI">#N/A</definedName>
    <definedName name="MAS" localSheetId="0" hidden="1">{"Bruto",#N/A,FALSE,"CONV3T.XLS";"Neto",#N/A,FALSE,"CONV3T.XLS";"UnoB",#N/A,FALSE,"CONV3T.XLS";"Bruto",#N/A,FALSE,"CONV4T.XLS";"Neto",#N/A,FALSE,"CONV4T.XLS";"UnoB",#N/A,FALSE,"CONV4T.XLS"}</definedName>
    <definedName name="MAS" localSheetId="1" hidden="1">{"Bruto",#N/A,FALSE,"CONV3T.XLS";"Neto",#N/A,FALSE,"CONV3T.XLS";"UnoB",#N/A,FALSE,"CONV3T.XLS";"Bruto",#N/A,FALSE,"CONV4T.XLS";"Neto",#N/A,FALSE,"CONV4T.XLS";"UnoB",#N/A,FALSE,"CONV4T.XLS"}</definedName>
    <definedName name="MAS" localSheetId="3" hidden="1">{"Bruto",#N/A,FALSE,"CONV3T.XLS";"Neto",#N/A,FALSE,"CONV3T.XLS";"UnoB",#N/A,FALSE,"CONV3T.XLS";"Bruto",#N/A,FALSE,"CONV4T.XLS";"Neto",#N/A,FALSE,"CONV4T.XLS";"UnoB",#N/A,FALSE,"CONV4T.XLS"}</definedName>
    <definedName name="MAS" localSheetId="5" hidden="1">{"Bruto",#N/A,FALSE,"CONV3T.XLS";"Neto",#N/A,FALSE,"CONV3T.XLS";"UnoB",#N/A,FALSE,"CONV3T.XLS";"Bruto",#N/A,FALSE,"CONV4T.XLS";"Neto",#N/A,FALSE,"CONV4T.XLS";"UnoB",#N/A,FALSE,"CONV4T.XLS"}</definedName>
    <definedName name="MAS" localSheetId="6" hidden="1">{"Bruto",#N/A,FALSE,"CONV3T.XLS";"Neto",#N/A,FALSE,"CONV3T.XLS";"UnoB",#N/A,FALSE,"CONV3T.XLS";"Bruto",#N/A,FALSE,"CONV4T.XLS";"Neto",#N/A,FALSE,"CONV4T.XLS";"UnoB",#N/A,FALSE,"CONV4T.XLS"}</definedName>
    <definedName name="MAS" localSheetId="7" hidden="1">{"Bruto",#N/A,FALSE,"CONV3T.XLS";"Neto",#N/A,FALSE,"CONV3T.XLS";"UnoB",#N/A,FALSE,"CONV3T.XLS";"Bruto",#N/A,FALSE,"CONV4T.XLS";"Neto",#N/A,FALSE,"CONV4T.XLS";"UnoB",#N/A,FALSE,"CONV4T.XLS"}</definedName>
    <definedName name="MAS" localSheetId="9"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"&amp;TEXT([12]edofza05!$C$24,"#,##0")</definedName>
    <definedName name="MES">[12]Hoja1!$A$3</definedName>
    <definedName name="Mesppto" localSheetId="0">#REF!</definedName>
    <definedName name="Mesppto" localSheetId="1">#REF!</definedName>
    <definedName name="Mesppto" localSheetId="3">#REF!</definedName>
    <definedName name="Mesppto" localSheetId="4">#REF!</definedName>
    <definedName name="Mesppto" localSheetId="5">#REF!</definedName>
    <definedName name="Mesppto" localSheetId="6">#REF!</definedName>
    <definedName name="Mesppto" localSheetId="7">#REF!</definedName>
    <definedName name="Mesppto" localSheetId="9">#REF!</definedName>
    <definedName name="Mesppto">#REF!</definedName>
    <definedName name="METAS" localSheetId="0">[10]BANPRO99!#REF!</definedName>
    <definedName name="METAS" localSheetId="1">[10]BANPRO99!#REF!</definedName>
    <definedName name="METAS" localSheetId="3">[10]BANPRO99!#REF!</definedName>
    <definedName name="METAS" localSheetId="4">[10]BANPRO99!#REF!</definedName>
    <definedName name="METAS" localSheetId="5">[10]BANPRO99!#REF!</definedName>
    <definedName name="METAS" localSheetId="6">[10]BANPRO99!#REF!</definedName>
    <definedName name="METAS" localSheetId="7">[10]BANPRO99!#REF!</definedName>
    <definedName name="METAS" localSheetId="9">[10]BANPRO99!#REF!</definedName>
    <definedName name="METAS">[10]BANPRO99!#REF!</definedName>
    <definedName name="Modif00" localSheetId="0">#REF!</definedName>
    <definedName name="Modif00" localSheetId="1">#REF!</definedName>
    <definedName name="Modif00" localSheetId="3">#REF!</definedName>
    <definedName name="Modif00" localSheetId="4">#REF!</definedName>
    <definedName name="Modif00" localSheetId="5">#REF!</definedName>
    <definedName name="Modif00" localSheetId="6">#REF!</definedName>
    <definedName name="Modif00" localSheetId="7">#REF!</definedName>
    <definedName name="Modif00" localSheetId="9">#REF!</definedName>
    <definedName name="Modif00">#REF!</definedName>
    <definedName name="mor" localSheetId="0" hidden="1">{"Bruto",#N/A,FALSE,"CONV3T.XLS";"Neto",#N/A,FALSE,"CONV3T.XLS";"UnoB",#N/A,FALSE,"CONV3T.XLS";"Bruto",#N/A,FALSE,"CONV4T.XLS";"Neto",#N/A,FALSE,"CONV4T.XLS";"UnoB",#N/A,FALSE,"CONV4T.XLS"}</definedName>
    <definedName name="mor" localSheetId="1" hidden="1">{"Bruto",#N/A,FALSE,"CONV3T.XLS";"Neto",#N/A,FALSE,"CONV3T.XLS";"UnoB",#N/A,FALSE,"CONV3T.XLS";"Bruto",#N/A,FALSE,"CONV4T.XLS";"Neto",#N/A,FALSE,"CONV4T.XLS";"UnoB",#N/A,FALSE,"CONV4T.XLS"}</definedName>
    <definedName name="mor" localSheetId="3" hidden="1">{"Bruto",#N/A,FALSE,"CONV3T.XLS";"Neto",#N/A,FALSE,"CONV3T.XLS";"UnoB",#N/A,FALSE,"CONV3T.XLS";"Bruto",#N/A,FALSE,"CONV4T.XLS";"Neto",#N/A,FALSE,"CONV4T.XLS";"UnoB",#N/A,FALSE,"CONV4T.XLS"}</definedName>
    <definedName name="mor" localSheetId="5" hidden="1">{"Bruto",#N/A,FALSE,"CONV3T.XLS";"Neto",#N/A,FALSE,"CONV3T.XLS";"UnoB",#N/A,FALSE,"CONV3T.XLS";"Bruto",#N/A,FALSE,"CONV4T.XLS";"Neto",#N/A,FALSE,"CONV4T.XLS";"UnoB",#N/A,FALSE,"CONV4T.XLS"}</definedName>
    <definedName name="mor" localSheetId="6" hidden="1">{"Bruto",#N/A,FALSE,"CONV3T.XLS";"Neto",#N/A,FALSE,"CONV3T.XLS";"UnoB",#N/A,FALSE,"CONV3T.XLS";"Bruto",#N/A,FALSE,"CONV4T.XLS";"Neto",#N/A,FALSE,"CONV4T.XLS";"UnoB",#N/A,FALSE,"CONV4T.XLS"}</definedName>
    <definedName name="mor" localSheetId="7" hidden="1">{"Bruto",#N/A,FALSE,"CONV3T.XLS";"Neto",#N/A,FALSE,"CONV3T.XLS";"UnoB",#N/A,FALSE,"CONV3T.XLS";"Bruto",#N/A,FALSE,"CONV4T.XLS";"Neto",#N/A,FALSE,"CONV4T.XLS";"UnoB",#N/A,FALSE,"CONV4T.XLS"}</definedName>
    <definedName name="mor" localSheetId="9"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'[7]Premisas IMSS'!$M$15</definedName>
    <definedName name="mun" localSheetId="1">[1]!ABR&amp;[1]!MAY&amp;[1]!JUN&amp;[1]!JUL&amp;[1]!AGO&amp;[1]!SEP</definedName>
    <definedName name="mun" localSheetId="4">[1]!ABR&amp;[1]!MAY&amp;[1]!JUN&amp;[1]!JUL&amp;[1]!AGO&amp;[1]!SEP</definedName>
    <definedName name="mun" localSheetId="5">[1]!ABR&amp;[1]!MAY&amp;[1]!JUN&amp;[1]!JUL&amp;[1]!AGO&amp;[1]!SEP</definedName>
    <definedName name="mun" localSheetId="6">[1]!ABR&amp;[1]!MAY&amp;[1]!JUN&amp;[1]!JUL&amp;[1]!AGO&amp;[1]!SEP</definedName>
    <definedName name="mun" localSheetId="7">[2]!ABR&amp;[2]!MAY&amp;[2]!JUN&amp;[2]!JUL&amp;[2]!AGO&amp;[2]!SEP</definedName>
    <definedName name="mun" localSheetId="9">[1]!ABR&amp;[1]!MAY&amp;[1]!JUN&amp;[1]!JUL&amp;[1]!AGO&amp;[1]!SEP</definedName>
    <definedName name="mun">[3]!ABR&amp;[3]!MAY&amp;[3]!JUN&amp;[3]!JUL&amp;[3]!AGO&amp;[3]!SEP</definedName>
    <definedName name="NINGUNO" localSheetId="1">[1]!SEP&amp;[1]!OCT&amp;[1]!NOV&amp;[1]!DIC</definedName>
    <definedName name="NINGUNO" localSheetId="4">[1]!SEP&amp;[1]!OCT&amp;[1]!NOV&amp;[1]!DIC</definedName>
    <definedName name="NINGUNO" localSheetId="5">[1]!SEP&amp;[1]!OCT&amp;[1]!NOV&amp;[1]!DIC</definedName>
    <definedName name="NINGUNO" localSheetId="6">[1]!SEP&amp;[1]!OCT&amp;[1]!NOV&amp;[1]!DIC</definedName>
    <definedName name="NINGUNO" localSheetId="7">[2]!SEP&amp;[2]!OCT&amp;[2]!NOV&amp;[2]!DIC</definedName>
    <definedName name="NINGUNO" localSheetId="9">[1]!SEP&amp;[1]!OCT&amp;[1]!NOV&amp;[1]!DIC</definedName>
    <definedName name="NINGUNO">[3]!SEP&amp;[3]!OCT&amp;[3]!NOV&amp;[3]!DIC</definedName>
    <definedName name="NIV">#N/A</definedName>
    <definedName name="NOV">"; NOVIEMBRE.- "&amp;TEXT([12]edofza11!$C$45,"#,##0")</definedName>
    <definedName name="nuevo" localSheetId="0" hidden="1">#REF!</definedName>
    <definedName name="nuevo" localSheetId="1" hidden="1">#REF!</definedName>
    <definedName name="nuevo" localSheetId="3" hidden="1">#REF!</definedName>
    <definedName name="nuevo" localSheetId="4" hidden="1">#REF!</definedName>
    <definedName name="nuevo" localSheetId="5" hidden="1">#REF!</definedName>
    <definedName name="nuevo" localSheetId="6" hidden="1">#REF!</definedName>
    <definedName name="nuevo" localSheetId="7" hidden="1">#REF!</definedName>
    <definedName name="nuevo" localSheetId="9" hidden="1">#REF!</definedName>
    <definedName name="nuevo" hidden="1">#REF!</definedName>
    <definedName name="ñ" localSheetId="1">+TEXT(IF(AND(OR(DAY([1]!FECHA)&gt;=1,DAY([1]!FECHA)&lt;=10),MONTH([1]!FECHA)=1),YEAR([1]!FECHA)-1,YEAR([1]!FECHA)),"0")</definedName>
    <definedName name="ñ" localSheetId="4">+TEXT(IF(AND(OR(DAY([1]!FECHA)&gt;=1,DAY([1]!FECHA)&lt;=10),MONTH([1]!FECHA)=1),YEAR([1]!FECHA)-1,YEAR([1]!FECHA)),"0")</definedName>
    <definedName name="ñ" localSheetId="5">+TEXT(IF(AND(OR(DAY([1]!FECHA)&gt;=1,DAY([1]!FECHA)&lt;=10),MONTH([1]!FECHA)=1),YEAR([1]!FECHA)-1,YEAR([1]!FECHA)),"0")</definedName>
    <definedName name="ñ" localSheetId="6">+TEXT(IF(AND(OR(DAY([1]!FECHA)&gt;=1,DAY([1]!FECHA)&lt;=10),MONTH([1]!FECHA)=1),YEAR([1]!FECHA)-1,YEAR([1]!FECHA)),"0")</definedName>
    <definedName name="ñ" localSheetId="7">+TEXT(IF(AND(OR(DAY([2]!FECHA)&gt;=1,DAY([2]!FECHA)&lt;=10),MONTH([2]!FECHA)=1),YEAR([2]!FECHA)-1,YEAR([2]!FECHA)),"0")</definedName>
    <definedName name="ñ" localSheetId="9">+TEXT(IF(AND(OR(DAY([1]!FECHA)&gt;=1,DAY([1]!FECHA)&lt;=10),MONTH([1]!FECHA)=1),YEAR([1]!FECHA)-1,YEAR([1]!FECHA)),"0")</definedName>
    <definedName name="ñ">+TEXT(IF(AND(OR(DAY([3]!FECHA)&gt;=1,DAY([3]!FECHA)&lt;=10),MONTH([3]!FECHA)=1),YEAR([3]!FECHA)-1,YEAR([3]!FECHA)),"0")</definedName>
    <definedName name="ÑÑÑ" localSheetId="1">[1]!AGO&amp;[1]!SEP&amp;[1]!OCT&amp;[1]!NOV&amp;[1]!DIC</definedName>
    <definedName name="ÑÑÑ" localSheetId="4">[1]!AGO&amp;[1]!SEP&amp;[1]!OCT&amp;[1]!NOV&amp;[1]!DIC</definedName>
    <definedName name="ÑÑÑ" localSheetId="5">[1]!AGO&amp;[1]!SEP&amp;[1]!OCT&amp;[1]!NOV&amp;[1]!DIC</definedName>
    <definedName name="ÑÑÑ" localSheetId="6">[1]!AGO&amp;[1]!SEP&amp;[1]!OCT&amp;[1]!NOV&amp;[1]!DIC</definedName>
    <definedName name="ÑÑÑ" localSheetId="7">[2]!AGO&amp;[2]!SEP&amp;[2]!OCT&amp;[2]!NOV&amp;[2]!DIC</definedName>
    <definedName name="ÑÑÑ" localSheetId="9">[1]!AGO&amp;[1]!SEP&amp;[1]!OCT&amp;[1]!NOV&amp;[1]!DIC</definedName>
    <definedName name="ÑÑÑ">[3]!AGO&amp;[3]!SEP&amp;[3]!OCT&amp;[3]!NOV&amp;[3]!DIC</definedName>
    <definedName name="OBRA_DEF">#N/A</definedName>
    <definedName name="OCT">"; OCTUBRE.- "&amp;TEXT([12]edofza10!$C$24,"#,##0")</definedName>
    <definedName name="oic">[34]oics!$C$2:$D$21</definedName>
    <definedName name="oooo" localSheetId="0">#REF!</definedName>
    <definedName name="oooo" localSheetId="1">#REF!</definedName>
    <definedName name="oooo" localSheetId="3">#REF!</definedName>
    <definedName name="oooo" localSheetId="4">#REF!</definedName>
    <definedName name="oooo" localSheetId="5">#REF!</definedName>
    <definedName name="oooo" localSheetId="6">#REF!</definedName>
    <definedName name="oooo" localSheetId="7">#REF!</definedName>
    <definedName name="oooo" localSheetId="9">#REF!</definedName>
    <definedName name="oooo">#REF!</definedName>
    <definedName name="p" localSheetId="0">[35]SPC!#REF!</definedName>
    <definedName name="p" localSheetId="1">[35]SPC!#REF!</definedName>
    <definedName name="p" localSheetId="3">[35]SPC!#REF!</definedName>
    <definedName name="p" localSheetId="4">[35]SPC!#REF!</definedName>
    <definedName name="p" localSheetId="5">[35]SPC!#REF!</definedName>
    <definedName name="p" localSheetId="6">[35]SPC!#REF!</definedName>
    <definedName name="p" localSheetId="7">[35]SPC!#REF!</definedName>
    <definedName name="p" localSheetId="9">[35]SPC!#REF!</definedName>
    <definedName name="p">[35]SPC!#REF!</definedName>
    <definedName name="PAD" localSheetId="0">[10]BANPRO99!#REF!</definedName>
    <definedName name="PAD" localSheetId="1">[10]BANPRO99!#REF!</definedName>
    <definedName name="PAD" localSheetId="3">[10]BANPRO99!#REF!</definedName>
    <definedName name="PAD" localSheetId="4">[10]BANPRO99!#REF!</definedName>
    <definedName name="PAD" localSheetId="5">[10]BANPRO99!#REF!</definedName>
    <definedName name="PAD" localSheetId="6">[10]BANPRO99!#REF!</definedName>
    <definedName name="PAD" localSheetId="7">[10]BANPRO99!#REF!</definedName>
    <definedName name="PAD" localSheetId="9">[10]BANPRO99!#REF!</definedName>
    <definedName name="PAD">[10]BANPRO99!#REF!</definedName>
    <definedName name="paj" localSheetId="0" hidden="1">{"Bruto",#N/A,FALSE,"CONV3T.XLS";"Neto",#N/A,FALSE,"CONV3T.XLS";"UnoB",#N/A,FALSE,"CONV3T.XLS";"Bruto",#N/A,FALSE,"CONV4T.XLS";"Neto",#N/A,FALSE,"CONV4T.XLS";"UnoB",#N/A,FALSE,"CONV4T.XLS"}</definedName>
    <definedName name="paj" localSheetId="1" hidden="1">{"Bruto",#N/A,FALSE,"CONV3T.XLS";"Neto",#N/A,FALSE,"CONV3T.XLS";"UnoB",#N/A,FALSE,"CONV3T.XLS";"Bruto",#N/A,FALSE,"CONV4T.XLS";"Neto",#N/A,FALSE,"CONV4T.XLS";"UnoB",#N/A,FALSE,"CONV4T.XLS"}</definedName>
    <definedName name="paj" localSheetId="3" hidden="1">{"Bruto",#N/A,FALSE,"CONV3T.XLS";"Neto",#N/A,FALSE,"CONV3T.XLS";"UnoB",#N/A,FALSE,"CONV3T.XLS";"Bruto",#N/A,FALSE,"CONV4T.XLS";"Neto",#N/A,FALSE,"CONV4T.XLS";"UnoB",#N/A,FALSE,"CONV4T.XLS"}</definedName>
    <definedName name="paj" localSheetId="5" hidden="1">{"Bruto",#N/A,FALSE,"CONV3T.XLS";"Neto",#N/A,FALSE,"CONV3T.XLS";"UnoB",#N/A,FALSE,"CONV3T.XLS";"Bruto",#N/A,FALSE,"CONV4T.XLS";"Neto",#N/A,FALSE,"CONV4T.XLS";"UnoB",#N/A,FALSE,"CONV4T.XLS"}</definedName>
    <definedName name="paj" localSheetId="6" hidden="1">{"Bruto",#N/A,FALSE,"CONV3T.XLS";"Neto",#N/A,FALSE,"CONV3T.XLS";"UnoB",#N/A,FALSE,"CONV3T.XLS";"Bruto",#N/A,FALSE,"CONV4T.XLS";"Neto",#N/A,FALSE,"CONV4T.XLS";"UnoB",#N/A,FALSE,"CONV4T.XLS"}</definedName>
    <definedName name="paj" localSheetId="7" hidden="1">{"Bruto",#N/A,FALSE,"CONV3T.XLS";"Neto",#N/A,FALSE,"CONV3T.XLS";"UnoB",#N/A,FALSE,"CONV3T.XLS";"Bruto",#N/A,FALSE,"CONV4T.XLS";"Neto",#N/A,FALSE,"CONV4T.XLS";"UnoB",#N/A,FALSE,"CONV4T.XLS"}</definedName>
    <definedName name="paj" localSheetId="9"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'[7]Premisas IMSS'!$M$15</definedName>
    <definedName name="PARTE" localSheetId="0">#REF!</definedName>
    <definedName name="PARTE" localSheetId="1">#REF!</definedName>
    <definedName name="PARTE" localSheetId="3">#REF!</definedName>
    <definedName name="PARTE" localSheetId="4">#REF!</definedName>
    <definedName name="PARTE" localSheetId="5">#REF!</definedName>
    <definedName name="PARTE" localSheetId="6">#REF!</definedName>
    <definedName name="PARTE" localSheetId="7">#REF!</definedName>
    <definedName name="PARTE" localSheetId="9">#REF!</definedName>
    <definedName name="PARTE">#REF!</definedName>
    <definedName name="PCONS" localSheetId="0">[10]BANPRO99!#REF!</definedName>
    <definedName name="PCONS" localSheetId="1">[10]BANPRO99!#REF!</definedName>
    <definedName name="PCONS" localSheetId="3">[10]BANPRO99!#REF!</definedName>
    <definedName name="PCONS" localSheetId="4">[10]BANPRO99!#REF!</definedName>
    <definedName name="PCONS" localSheetId="5">[10]BANPRO99!#REF!</definedName>
    <definedName name="PCONS" localSheetId="6">[10]BANPRO99!#REF!</definedName>
    <definedName name="PCONS" localSheetId="7">[10]BANPRO99!#REF!</definedName>
    <definedName name="PCONS" localSheetId="9">[10]BANPRO99!#REF!</definedName>
    <definedName name="PCONS">[10]BANPRO99!#REF!</definedName>
    <definedName name="pec" localSheetId="0">#REF!</definedName>
    <definedName name="pec" localSheetId="1">#REF!</definedName>
    <definedName name="pec" localSheetId="3">#REF!</definedName>
    <definedName name="pec" localSheetId="4">#REF!</definedName>
    <definedName name="pec" localSheetId="5">#REF!</definedName>
    <definedName name="pec" localSheetId="6">#REF!</definedName>
    <definedName name="pec" localSheetId="7">#REF!</definedName>
    <definedName name="pec" localSheetId="9">#REF!</definedName>
    <definedName name="pec">#REF!</definedName>
    <definedName name="pef" localSheetId="0">#REF!</definedName>
    <definedName name="pef" localSheetId="1">#REF!</definedName>
    <definedName name="pef" localSheetId="3">#REF!</definedName>
    <definedName name="pef" localSheetId="4">#REF!</definedName>
    <definedName name="pef" localSheetId="5">#REF!</definedName>
    <definedName name="pef" localSheetId="6">#REF!</definedName>
    <definedName name="pef" localSheetId="7">#REF!</definedName>
    <definedName name="pef" localSheetId="9">#REF!</definedName>
    <definedName name="pef">#REF!</definedName>
    <definedName name="PEMEXE" localSheetId="1">'[19] '!$B$99:$G$143</definedName>
    <definedName name="PEMEXE">'[19] '!$B$99:$G$143</definedName>
    <definedName name="PEMEXM" localSheetId="1">'[19] '!$B$51:$G$95</definedName>
    <definedName name="PEMEXM">'[19] '!$B$51:$G$95</definedName>
    <definedName name="PEMEXO" localSheetId="1">'[19] '!$B$3:$G$47</definedName>
    <definedName name="PEMEXO">'[19] '!$B$3:$G$47</definedName>
    <definedName name="PER_EST1">#N/A</definedName>
    <definedName name="PER_EST2">#N/A</definedName>
    <definedName name="PER_REAL1">#N/A</definedName>
    <definedName name="PER_REAL2">#N/A</definedName>
    <definedName name="PEyM" localSheetId="0">[10]BANPRO99!#REF!</definedName>
    <definedName name="PEyM" localSheetId="1">[10]BANPRO99!#REF!</definedName>
    <definedName name="PEyM" localSheetId="3">[10]BANPRO99!#REF!</definedName>
    <definedName name="PEyM" localSheetId="4">[10]BANPRO99!#REF!</definedName>
    <definedName name="PEyM" localSheetId="5">[10]BANPRO99!#REF!</definedName>
    <definedName name="PEyM" localSheetId="6">[10]BANPRO99!#REF!</definedName>
    <definedName name="PEyM" localSheetId="7">[10]BANPRO99!#REF!</definedName>
    <definedName name="PEyM" localSheetId="9">[10]BANPRO99!#REF!</definedName>
    <definedName name="PEyM">[10]BANPRO99!#REF!</definedName>
    <definedName name="PGPS" localSheetId="0">[10]BANPRO99!#REF!</definedName>
    <definedName name="PGPS" localSheetId="1">[10]BANPRO99!#REF!</definedName>
    <definedName name="PGPS" localSheetId="3">[10]BANPRO99!#REF!</definedName>
    <definedName name="PGPS" localSheetId="4">[10]BANPRO99!#REF!</definedName>
    <definedName name="PGPS" localSheetId="5">[10]BANPRO99!#REF!</definedName>
    <definedName name="PGPS" localSheetId="6">[10]BANPRO99!#REF!</definedName>
    <definedName name="PGPS" localSheetId="7">[10]BANPRO99!#REF!</definedName>
    <definedName name="PGPS" localSheetId="9">[10]BANPRO99!#REF!</definedName>
    <definedName name="PGPS">[10]BANPRO99!#REF!</definedName>
    <definedName name="PIBR" localSheetId="0">#REF!</definedName>
    <definedName name="PIBR" localSheetId="1">#REF!</definedName>
    <definedName name="PIBR" localSheetId="3">#REF!</definedName>
    <definedName name="PIBR" localSheetId="4">#REF!</definedName>
    <definedName name="PIBR" localSheetId="5">#REF!</definedName>
    <definedName name="PIBR" localSheetId="6">#REF!</definedName>
    <definedName name="PIBR" localSheetId="7">#REF!</definedName>
    <definedName name="PIBR" localSheetId="9">#REF!</definedName>
    <definedName name="PIBR">#REF!</definedName>
    <definedName name="PIV" localSheetId="0">[10]BANPRO99!#REF!</definedName>
    <definedName name="PIV" localSheetId="1">[10]BANPRO99!#REF!</definedName>
    <definedName name="PIV" localSheetId="3">[10]BANPRO99!#REF!</definedName>
    <definedName name="PIV" localSheetId="4">[10]BANPRO99!#REF!</definedName>
    <definedName name="PIV" localSheetId="5">[10]BANPRO99!#REF!</definedName>
    <definedName name="PIV" localSheetId="6">[10]BANPRO99!#REF!</definedName>
    <definedName name="PIV" localSheetId="7">[10]BANPRO99!#REF!</definedName>
    <definedName name="PIV" localSheetId="9">[10]BANPRO99!#REF!</definedName>
    <definedName name="PIV">[10]BANPRO99!#REF!</definedName>
    <definedName name="PLAZAS">#N/A</definedName>
    <definedName name="PLAZAS2">#N/A</definedName>
    <definedName name="POA" localSheetId="1">[1]!OCT&amp;[1]!NOV&amp;[1]!DIC</definedName>
    <definedName name="POA" localSheetId="4">[1]!OCT&amp;[1]!NOV&amp;[1]!DIC</definedName>
    <definedName name="POA" localSheetId="5">[1]!OCT&amp;[1]!NOV&amp;[1]!DIC</definedName>
    <definedName name="POA" localSheetId="6">[1]!OCT&amp;[1]!NOV&amp;[1]!DIC</definedName>
    <definedName name="POA" localSheetId="7">[2]!OCT&amp;[2]!NOV&amp;[2]!DIC</definedName>
    <definedName name="POA" localSheetId="9">[1]!OCT&amp;[1]!NOV&amp;[1]!DIC</definedName>
    <definedName name="POA">[3]!OCT&amp;[3]!NOV&amp;[3]!DIC</definedName>
    <definedName name="POADO7" localSheetId="1">[1]!JUL&amp;[1]!AGO&amp;[1]!SEP&amp;[1]!OCT&amp;[1]!NOV</definedName>
    <definedName name="POADO7" localSheetId="4">[1]!JUL&amp;[1]!AGO&amp;[1]!SEP&amp;[1]!OCT&amp;[1]!NOV</definedName>
    <definedName name="POADO7" localSheetId="5">[1]!JUL&amp;[1]!AGO&amp;[1]!SEP&amp;[1]!OCT&amp;[1]!NOV</definedName>
    <definedName name="POADO7" localSheetId="6">[1]!JUL&amp;[1]!AGO&amp;[1]!SEP&amp;[1]!OCT&amp;[1]!NOV</definedName>
    <definedName name="POADO7" localSheetId="7">[2]!JUL&amp;[2]!AGO&amp;[2]!SEP&amp;[2]!OCT&amp;[2]!NOV</definedName>
    <definedName name="POADO7" localSheetId="9">[1]!JUL&amp;[1]!AGO&amp;[1]!SEP&amp;[1]!OCT&amp;[1]!NOV</definedName>
    <definedName name="POADO7">[3]!JUL&amp;[3]!AGO&amp;[3]!SEP&amp;[3]!OCT&amp;[3]!NOV</definedName>
    <definedName name="porcentaje" localSheetId="0">'[20]BASE DEFINITIVA 2002'!#REF!</definedName>
    <definedName name="porcentaje" localSheetId="1">'[20]BASE DEFINITIVA 2002'!#REF!</definedName>
    <definedName name="porcentaje" localSheetId="3">'[20]BASE DEFINITIVA 2002'!#REF!</definedName>
    <definedName name="porcentaje" localSheetId="4">'[20]BASE DEFINITIVA 2002'!#REF!</definedName>
    <definedName name="porcentaje" localSheetId="5">'[20]BASE DEFINITIVA 2002'!#REF!</definedName>
    <definedName name="porcentaje" localSheetId="6">'[20]BASE DEFINITIVA 2002'!#REF!</definedName>
    <definedName name="porcentaje" localSheetId="7">'[20]BASE DEFINITIVA 2002'!#REF!</definedName>
    <definedName name="porcentaje" localSheetId="9">'[20]BASE DEFINITIVA 2002'!#REF!</definedName>
    <definedName name="porcentaje">'[20]BASE DEFINITIVA 2002'!#REF!</definedName>
    <definedName name="PP">[34]pps!$I$10:$J$1730</definedName>
    <definedName name="pppp" localSheetId="0">#REF!</definedName>
    <definedName name="pppp" localSheetId="1">#REF!</definedName>
    <definedName name="pppp" localSheetId="3">#REF!</definedName>
    <definedName name="pppp" localSheetId="4">#REF!</definedName>
    <definedName name="pppp" localSheetId="5">#REF!</definedName>
    <definedName name="pppp" localSheetId="6">#REF!</definedName>
    <definedName name="pppp" localSheetId="7">#REF!</definedName>
    <definedName name="pppp" localSheetId="9">#REF!</definedName>
    <definedName name="pppp">#REF!</definedName>
    <definedName name="PRCV" localSheetId="0">[10]BANPRO99!#REF!</definedName>
    <definedName name="PRCV" localSheetId="1">[10]BANPRO99!#REF!</definedName>
    <definedName name="PRCV" localSheetId="3">[10]BANPRO99!#REF!</definedName>
    <definedName name="PRCV" localSheetId="4">[10]BANPRO99!#REF!</definedName>
    <definedName name="PRCV" localSheetId="5">[10]BANPRO99!#REF!</definedName>
    <definedName name="PRCV" localSheetId="6">[10]BANPRO99!#REF!</definedName>
    <definedName name="PRCV" localSheetId="7">[10]BANPRO99!#REF!</definedName>
    <definedName name="PRCV" localSheetId="9">[10]BANPRO99!#REF!</definedName>
    <definedName name="PRCV">[10]BANPRO99!#REF!</definedName>
    <definedName name="PRESUPUESTO_1997" localSheetId="0">#REF!</definedName>
    <definedName name="PRESUPUESTO_1997" localSheetId="1">#REF!</definedName>
    <definedName name="PRESUPUESTO_1997" localSheetId="3">#REF!</definedName>
    <definedName name="PRESUPUESTO_1997" localSheetId="4">#REF!</definedName>
    <definedName name="PRESUPUESTO_1997" localSheetId="5">#REF!</definedName>
    <definedName name="PRESUPUESTO_1997" localSheetId="6">#REF!</definedName>
    <definedName name="PRESUPUESTO_1997" localSheetId="7">#REF!</definedName>
    <definedName name="PRESUPUESTO_1997" localSheetId="9">#REF!</definedName>
    <definedName name="PRESUPUESTO_1997">#REF!</definedName>
    <definedName name="PRIMAPS">#N/A</definedName>
    <definedName name="Print_Area_MI" localSheetId="0">[16]FP1996!#REF!</definedName>
    <definedName name="Print_Area_MI" localSheetId="1">[16]FP1996!#REF!</definedName>
    <definedName name="Print_Area_MI" localSheetId="3">[16]FP1996!#REF!</definedName>
    <definedName name="Print_Area_MI" localSheetId="4">[16]FP1996!#REF!</definedName>
    <definedName name="Print_Area_MI" localSheetId="5">[16]FP1996!#REF!</definedName>
    <definedName name="Print_Area_MI" localSheetId="6">[16]FP1996!#REF!</definedName>
    <definedName name="Print_Area_MI" localSheetId="7">[16]FP1996!#REF!</definedName>
    <definedName name="Print_Area_MI" localSheetId="9">[16]FP1996!#REF!</definedName>
    <definedName name="Print_Area_MI">[16]FP1996!#REF!</definedName>
    <definedName name="prior" localSheetId="1">'[36]sal 2'!$A$26:$AD$548</definedName>
    <definedName name="prior">'[36]sal 2'!$A$26:$AD$548</definedName>
    <definedName name="Prioritarios" localSheetId="0">#REF!</definedName>
    <definedName name="Prioritarios" localSheetId="1">#REF!</definedName>
    <definedName name="Prioritarios" localSheetId="3">#REF!</definedName>
    <definedName name="Prioritarios" localSheetId="4">#REF!</definedName>
    <definedName name="Prioritarios" localSheetId="5">#REF!</definedName>
    <definedName name="Prioritarios" localSheetId="6">#REF!</definedName>
    <definedName name="Prioritarios" localSheetId="7">#REF!</definedName>
    <definedName name="Prioritarios" localSheetId="9">#REF!</definedName>
    <definedName name="Prioritarios">#REF!</definedName>
    <definedName name="programas" localSheetId="0">#REF!</definedName>
    <definedName name="programas" localSheetId="1">#REF!</definedName>
    <definedName name="programas" localSheetId="3">#REF!</definedName>
    <definedName name="programas" localSheetId="4">#REF!</definedName>
    <definedName name="programas" localSheetId="5">#REF!</definedName>
    <definedName name="programas" localSheetId="6">#REF!</definedName>
    <definedName name="programas" localSheetId="7">#REF!</definedName>
    <definedName name="programas" localSheetId="9">#REF!</definedName>
    <definedName name="programas">#REF!</definedName>
    <definedName name="PROY1" localSheetId="1">#N/A</definedName>
    <definedName name="PROY1">#N/A</definedName>
    <definedName name="PROY2" localSheetId="1">+IF([1]!MES=7,[1]!_________AGO1,IF([1]!MES=8,[1]!_________SEP1,IF([1]!MES=9,[1]!_________OCT1,IF([1]!MES=10,[1]!_________NOV1,IF([1]!MES=11,[1]!DIC)))))</definedName>
    <definedName name="PROY2" localSheetId="4">+IF([1]!MES=7,[1]!_________AGO1,IF([1]!MES=8,[1]!_________SEP1,IF([1]!MES=9,[1]!_________OCT1,IF([1]!MES=10,[1]!_________NOV1,IF([1]!MES=11,[1]!DIC)))))</definedName>
    <definedName name="PROY2" localSheetId="5">+IF([1]!MES=7,[1]!_________AGO1,IF([1]!MES=8,[1]!_________SEP1,IF([1]!MES=9,[1]!_________OCT1,IF([1]!MES=10,[1]!_________NOV1,IF([1]!MES=11,[1]!DIC)))))</definedName>
    <definedName name="PROY2" localSheetId="6">+IF([1]!MES=7,[1]!_________AGO1,IF([1]!MES=8,[1]!_________SEP1,IF([1]!MES=9,[1]!_________OCT1,IF([1]!MES=10,[1]!_________NOV1,IF([1]!MES=11,[1]!DIC)))))</definedName>
    <definedName name="PROY2" localSheetId="7">+IF([2]!MES=7,[2]!_________AGO1,IF([2]!MES=8,[2]!_________SEP1,IF([2]!MES=9,[2]!_________OCT1,IF([2]!MES=10,[2]!_________NOV1,IF([2]!MES=11,[2]!DIC)))))</definedName>
    <definedName name="PROY2" localSheetId="9">+IF([1]!MES=7,[1]!_________AGO1,IF([1]!MES=8,[1]!_________SEP1,IF([1]!MES=9,[1]!_________OCT1,IF([1]!MES=10,[1]!_________NOV1,IF([1]!MES=11,[1]!DIC)))))</definedName>
    <definedName name="PROY2">+IF([3]!MES=7,[3]!_________AGO1,IF([3]!MES=8,[3]!_________SEP1,IF([3]!MES=9,[3]!_________OCT1,IF([3]!MES=10,[3]!_________NOV1,IF([3]!MES=11,[3]!DIC)))))</definedName>
    <definedName name="PROY3" localSheetId="1">+IF([1]!MES=1,[1]!_________AGO1,IF([1]!MES=2,[1]!_________SEP1,IF([1]!MES=3,[1]!_________OCT1,IF([1]!MES=4,[1]!_________OCT1,IF([1]!MES=5,[1]!_________NOV1,IF([1]!MES=6,[1]!DIC))))))</definedName>
    <definedName name="PROY3" localSheetId="4">+IF([1]!MES=1,[1]!_________AGO1,IF([1]!MES=2,[1]!_________SEP1,IF([1]!MES=3,[1]!_________OCT1,IF([1]!MES=4,[1]!_________OCT1,IF([1]!MES=5,[1]!_________NOV1,IF([1]!MES=6,[1]!DIC))))))</definedName>
    <definedName name="PROY3" localSheetId="5">+IF([1]!MES=1,[1]!_________AGO1,IF([1]!MES=2,[1]!_________SEP1,IF([1]!MES=3,[1]!_________OCT1,IF([1]!MES=4,[1]!_________OCT1,IF([1]!MES=5,[1]!_________NOV1,IF([1]!MES=6,[1]!DIC))))))</definedName>
    <definedName name="PROY3" localSheetId="6">+IF([1]!MES=1,[1]!_________AGO1,IF([1]!MES=2,[1]!_________SEP1,IF([1]!MES=3,[1]!_________OCT1,IF([1]!MES=4,[1]!_________OCT1,IF([1]!MES=5,[1]!_________NOV1,IF([1]!MES=6,[1]!DIC))))))</definedName>
    <definedName name="PROY3" localSheetId="7">+IF([2]!MES=1,[2]!_________AGO1,IF([2]!MES=2,[2]!_________SEP1,IF([2]!MES=3,[2]!_________OCT1,IF([2]!MES=4,[2]!_________OCT1,IF([2]!MES=5,[2]!_________NOV1,IF([2]!MES=6,[2]!DIC))))))</definedName>
    <definedName name="PROY3" localSheetId="9">+IF([1]!MES=1,[1]!_________AGO1,IF([1]!MES=2,[1]!_________SEP1,IF([1]!MES=3,[1]!_________OCT1,IF([1]!MES=4,[1]!_________OCT1,IF([1]!MES=5,[1]!_________NOV1,IF([1]!MES=6,[1]!DIC))))))</definedName>
    <definedName name="PROY3">+IF([3]!MES=1,[3]!_________AGO1,IF([3]!MES=2,[3]!_________SEP1,IF([3]!MES=3,[3]!_________OCT1,IF([3]!MES=4,[3]!_________OCT1,IF([3]!MES=5,[3]!_________NOV1,IF([3]!MES=6,[3]!DIC))))))</definedName>
    <definedName name="PRT" localSheetId="0">[10]BANPRO99!#REF!</definedName>
    <definedName name="PRT" localSheetId="1">[10]BANPRO99!#REF!</definedName>
    <definedName name="PRT" localSheetId="3">[10]BANPRO99!#REF!</definedName>
    <definedName name="PRT" localSheetId="4">[10]BANPRO99!#REF!</definedName>
    <definedName name="PRT" localSheetId="5">[10]BANPRO99!#REF!</definedName>
    <definedName name="PRT" localSheetId="6">[10]BANPRO99!#REF!</definedName>
    <definedName name="PRT" localSheetId="7">[10]BANPRO99!#REF!</definedName>
    <definedName name="PRT" localSheetId="9">[10]BANPRO99!#REF!</definedName>
    <definedName name="PRT">[10]BANPRO99!#REF!</definedName>
    <definedName name="PSF" localSheetId="0">[10]BANPRO99!#REF!</definedName>
    <definedName name="PSF" localSheetId="1">[10]BANPRO99!#REF!</definedName>
    <definedName name="PSF" localSheetId="3">[10]BANPRO99!#REF!</definedName>
    <definedName name="PSF" localSheetId="4">[10]BANPRO99!#REF!</definedName>
    <definedName name="PSF" localSheetId="5">[10]BANPRO99!#REF!</definedName>
    <definedName name="PSF" localSheetId="6">[10]BANPRO99!#REF!</definedName>
    <definedName name="PSF" localSheetId="7">[10]BANPRO99!#REF!</definedName>
    <definedName name="PSF" localSheetId="9">[10]BANPRO99!#REF!</definedName>
    <definedName name="PSF">[10]BANPRO99!#REF!</definedName>
    <definedName name="pta" localSheetId="0">#REF!</definedName>
    <definedName name="pta" localSheetId="1">#REF!</definedName>
    <definedName name="pta" localSheetId="3">#REF!</definedName>
    <definedName name="pta" localSheetId="4">#REF!</definedName>
    <definedName name="pta" localSheetId="5">#REF!</definedName>
    <definedName name="pta" localSheetId="6">#REF!</definedName>
    <definedName name="pta" localSheetId="7">#REF!</definedName>
    <definedName name="pta" localSheetId="9">#REF!</definedName>
    <definedName name="pta">#REF!</definedName>
    <definedName name="ptb" localSheetId="0">#REF!</definedName>
    <definedName name="ptb" localSheetId="1">#REF!</definedName>
    <definedName name="ptb" localSheetId="3">#REF!</definedName>
    <definedName name="ptb" localSheetId="4">#REF!</definedName>
    <definedName name="ptb" localSheetId="5">#REF!</definedName>
    <definedName name="ptb" localSheetId="6">#REF!</definedName>
    <definedName name="ptb" localSheetId="7">#REF!</definedName>
    <definedName name="ptb" localSheetId="9">#REF!</definedName>
    <definedName name="ptb">#REF!</definedName>
    <definedName name="ptc" localSheetId="0">#REF!</definedName>
    <definedName name="ptc" localSheetId="1">#REF!</definedName>
    <definedName name="ptc" localSheetId="3">#REF!</definedName>
    <definedName name="ptc" localSheetId="4">#REF!</definedName>
    <definedName name="ptc" localSheetId="5">#REF!</definedName>
    <definedName name="ptc" localSheetId="6">#REF!</definedName>
    <definedName name="ptc" localSheetId="7">#REF!</definedName>
    <definedName name="ptc" localSheetId="9">#REF!</definedName>
    <definedName name="ptc">#REF!</definedName>
    <definedName name="ptd" localSheetId="0">#REF!</definedName>
    <definedName name="ptd" localSheetId="1">#REF!</definedName>
    <definedName name="ptd" localSheetId="3">#REF!</definedName>
    <definedName name="ptd" localSheetId="4">#REF!</definedName>
    <definedName name="ptd" localSheetId="5">#REF!</definedName>
    <definedName name="ptd" localSheetId="6">#REF!</definedName>
    <definedName name="ptd" localSheetId="7">#REF!</definedName>
    <definedName name="ptd" localSheetId="9">#REF!</definedName>
    <definedName name="ptd">#REF!</definedName>
    <definedName name="pte" localSheetId="0">#REF!</definedName>
    <definedName name="pte" localSheetId="1">#REF!</definedName>
    <definedName name="pte" localSheetId="3">#REF!</definedName>
    <definedName name="pte" localSheetId="4">#REF!</definedName>
    <definedName name="pte" localSheetId="5">#REF!</definedName>
    <definedName name="pte" localSheetId="6">#REF!</definedName>
    <definedName name="pte" localSheetId="7">#REF!</definedName>
    <definedName name="pte" localSheetId="9">#REF!</definedName>
    <definedName name="pte">#REF!</definedName>
    <definedName name="QQQ" localSheetId="0">#REF!</definedName>
    <definedName name="QQQ" localSheetId="1">#REF!</definedName>
    <definedName name="QQQ" localSheetId="3">#REF!</definedName>
    <definedName name="QQQ" localSheetId="4">#REF!</definedName>
    <definedName name="QQQ" localSheetId="5">#REF!</definedName>
    <definedName name="QQQ" localSheetId="6">#REF!</definedName>
    <definedName name="QQQ" localSheetId="7">#REF!</definedName>
    <definedName name="QQQ" localSheetId="9">#REF!</definedName>
    <definedName name="QQQ">#REF!</definedName>
    <definedName name="qww" localSheetId="1">[1]!FEB&amp;[1]!MAR&amp;[1]!ABR&amp;[1]!MAY&amp;[1]!JUN&amp;[1]!JUL</definedName>
    <definedName name="qww" localSheetId="4">[1]!FEB&amp;[1]!MAR&amp;[1]!ABR&amp;[1]!MAY&amp;[1]!JUN&amp;[1]!JUL</definedName>
    <definedName name="qww" localSheetId="5">[1]!FEB&amp;[1]!MAR&amp;[1]!ABR&amp;[1]!MAY&amp;[1]!JUN&amp;[1]!JUL</definedName>
    <definedName name="qww" localSheetId="6">[1]!FEB&amp;[1]!MAR&amp;[1]!ABR&amp;[1]!MAY&amp;[1]!JUN&amp;[1]!JUL</definedName>
    <definedName name="qww" localSheetId="7">[2]!FEB&amp;[2]!MAR&amp;[2]!ABR&amp;[2]!MAY&amp;[2]!JUN&amp;[2]!JUL</definedName>
    <definedName name="qww" localSheetId="9">[1]!FEB&amp;[1]!MAR&amp;[1]!ABR&amp;[1]!MAY&amp;[1]!JUN&amp;[1]!JUL</definedName>
    <definedName name="qww">[3]!FEB&amp;[3]!MAR&amp;[3]!ABR&amp;[3]!MAY&amp;[3]!JUN&amp;[3]!JUL</definedName>
    <definedName name="R_Bife" localSheetId="1">'[37]ADEC II'!$A$1:$A$1016</definedName>
    <definedName name="R_Bife">'[37]ADEC II'!$A$1:$A$1016</definedName>
    <definedName name="ra">'[38]cat ramos'!$A$10:$B$52</definedName>
    <definedName name="ramo" localSheetId="0">#REF!</definedName>
    <definedName name="ramo" localSheetId="1">#REF!</definedName>
    <definedName name="ramo" localSheetId="3">#REF!</definedName>
    <definedName name="ramo" localSheetId="4">#REF!</definedName>
    <definedName name="ramo" localSheetId="5">#REF!</definedName>
    <definedName name="ramo" localSheetId="6">#REF!</definedName>
    <definedName name="ramo" localSheetId="7">#REF!</definedName>
    <definedName name="ramo" localSheetId="9">#REF!</definedName>
    <definedName name="ramo">#REF!</definedName>
    <definedName name="Ramo_Rubro" localSheetId="0">#REF!</definedName>
    <definedName name="Ramo_Rubro" localSheetId="1">#REF!</definedName>
    <definedName name="Ramo_Rubro" localSheetId="3">#REF!</definedName>
    <definedName name="Ramo_Rubro" localSheetId="4">#REF!</definedName>
    <definedName name="Ramo_Rubro" localSheetId="5">#REF!</definedName>
    <definedName name="Ramo_Rubro" localSheetId="6">#REF!</definedName>
    <definedName name="Ramo_Rubro" localSheetId="7">#REF!</definedName>
    <definedName name="Ramo_Rubro" localSheetId="9">#REF!</definedName>
    <definedName name="Ramo_Rubro">#REF!</definedName>
    <definedName name="ramoscierredos2003" localSheetId="0">#REF!</definedName>
    <definedName name="ramoscierredos2003" localSheetId="1">#REF!</definedName>
    <definedName name="ramoscierredos2003" localSheetId="3">#REF!</definedName>
    <definedName name="ramoscierredos2003" localSheetId="4">#REF!</definedName>
    <definedName name="ramoscierredos2003" localSheetId="5">#REF!</definedName>
    <definedName name="ramoscierredos2003" localSheetId="6">#REF!</definedName>
    <definedName name="ramoscierredos2003" localSheetId="7">#REF!</definedName>
    <definedName name="ramoscierredos2003" localSheetId="9">#REF!</definedName>
    <definedName name="ramoscierredos2003">#REF!</definedName>
    <definedName name="ramoscierreuno2003" localSheetId="0">#REF!</definedName>
    <definedName name="ramoscierreuno2003" localSheetId="1">#REF!</definedName>
    <definedName name="ramoscierreuno2003" localSheetId="3">#REF!</definedName>
    <definedName name="ramoscierreuno2003" localSheetId="4">#REF!</definedName>
    <definedName name="ramoscierreuno2003" localSheetId="5">#REF!</definedName>
    <definedName name="ramoscierreuno2003" localSheetId="6">#REF!</definedName>
    <definedName name="ramoscierreuno2003" localSheetId="7">#REF!</definedName>
    <definedName name="ramoscierreuno2003" localSheetId="9">#REF!</definedName>
    <definedName name="ramoscierreuno2003">#REF!</definedName>
    <definedName name="ramosdos2002" localSheetId="0">#REF!</definedName>
    <definedName name="ramosdos2002" localSheetId="1">#REF!</definedName>
    <definedName name="ramosdos2002" localSheetId="3">#REF!</definedName>
    <definedName name="ramosdos2002" localSheetId="4">#REF!</definedName>
    <definedName name="ramosdos2002" localSheetId="5">#REF!</definedName>
    <definedName name="ramosdos2002" localSheetId="6">#REF!</definedName>
    <definedName name="ramosdos2002" localSheetId="7">#REF!</definedName>
    <definedName name="ramosdos2002" localSheetId="9">#REF!</definedName>
    <definedName name="ramosdos2002">#REF!</definedName>
    <definedName name="ramosuno2002" localSheetId="0">#REF!</definedName>
    <definedName name="ramosuno2002" localSheetId="1">#REF!</definedName>
    <definedName name="ramosuno2002" localSheetId="3">#REF!</definedName>
    <definedName name="ramosuno2002" localSheetId="4">#REF!</definedName>
    <definedName name="ramosuno2002" localSheetId="5">#REF!</definedName>
    <definedName name="ramosuno2002" localSheetId="6">#REF!</definedName>
    <definedName name="ramosuno2002" localSheetId="7">#REF!</definedName>
    <definedName name="ramosuno2002" localSheetId="9">#REF!</definedName>
    <definedName name="ramosuno2002">#REF!</definedName>
    <definedName name="RANGO">#N/A</definedName>
    <definedName name="RANGO2">#N/A</definedName>
    <definedName name="RCV" localSheetId="0">[10]BANPRO99!#REF!</definedName>
    <definedName name="RCV" localSheetId="1">[10]BANPRO99!#REF!</definedName>
    <definedName name="RCV" localSheetId="3">[10]BANPRO99!#REF!</definedName>
    <definedName name="RCV" localSheetId="4">[10]BANPRO99!#REF!</definedName>
    <definedName name="RCV" localSheetId="5">[10]BANPRO99!#REF!</definedName>
    <definedName name="RCV" localSheetId="6">[10]BANPRO99!#REF!</definedName>
    <definedName name="RCV" localSheetId="7">[10]BANPRO99!#REF!</definedName>
    <definedName name="RCV" localSheetId="9">[10]BANPRO99!#REF!</definedName>
    <definedName name="RCV">[10]BANPRO99!#REF!</definedName>
    <definedName name="reducciones" localSheetId="0">#REF!</definedName>
    <definedName name="reducciones" localSheetId="1">#REF!</definedName>
    <definedName name="reducciones" localSheetId="3">#REF!</definedName>
    <definedName name="reducciones" localSheetId="4">#REF!</definedName>
    <definedName name="reducciones" localSheetId="5">#REF!</definedName>
    <definedName name="reducciones" localSheetId="6">#REF!</definedName>
    <definedName name="reducciones" localSheetId="7">#REF!</definedName>
    <definedName name="reducciones" localSheetId="9">#REF!</definedName>
    <definedName name="reducciones">#REF!</definedName>
    <definedName name="REG">#N/A</definedName>
    <definedName name="res" localSheetId="0">#REF!</definedName>
    <definedName name="res" localSheetId="1">#REF!</definedName>
    <definedName name="res" localSheetId="3">#REF!</definedName>
    <definedName name="res" localSheetId="4">#REF!</definedName>
    <definedName name="res" localSheetId="5">#REF!</definedName>
    <definedName name="res" localSheetId="6">#REF!</definedName>
    <definedName name="res" localSheetId="7">#REF!</definedName>
    <definedName name="res" localSheetId="9">#REF!</definedName>
    <definedName name="res">#REF!</definedName>
    <definedName name="RF" localSheetId="0">[10]BANPRO99!#REF!</definedName>
    <definedName name="RF" localSheetId="1">[10]BANPRO99!#REF!</definedName>
    <definedName name="RF" localSheetId="3">[10]BANPRO99!#REF!</definedName>
    <definedName name="RF" localSheetId="4">[10]BANPRO99!#REF!</definedName>
    <definedName name="RF" localSheetId="5">[10]BANPRO99!#REF!</definedName>
    <definedName name="RF" localSheetId="6">[10]BANPRO99!#REF!</definedName>
    <definedName name="RF" localSheetId="7">[10]BANPRO99!#REF!</definedName>
    <definedName name="RF" localSheetId="9">[10]BANPRO99!#REF!</definedName>
    <definedName name="RF">[10]BANPRO99!#REF!</definedName>
    <definedName name="RP" localSheetId="0">[10]BANPRO99!#REF!</definedName>
    <definedName name="RP" localSheetId="1">[10]BANPRO99!#REF!</definedName>
    <definedName name="RP" localSheetId="3">[10]BANPRO99!#REF!</definedName>
    <definedName name="RP" localSheetId="4">[10]BANPRO99!#REF!</definedName>
    <definedName name="RP" localSheetId="5">[10]BANPRO99!#REF!</definedName>
    <definedName name="RP" localSheetId="6">[10]BANPRO99!#REF!</definedName>
    <definedName name="RP" localSheetId="7">[10]BANPRO99!#REF!</definedName>
    <definedName name="RP" localSheetId="9">[10]BANPRO99!#REF!</definedName>
    <definedName name="RP">[10]BANPRO99!#REF!</definedName>
    <definedName name="RT" localSheetId="0">[10]BANPRO99!#REF!</definedName>
    <definedName name="RT" localSheetId="1">[10]BANPRO99!#REF!</definedName>
    <definedName name="RT" localSheetId="3">[10]BANPRO99!#REF!</definedName>
    <definedName name="RT" localSheetId="4">[10]BANPRO99!#REF!</definedName>
    <definedName name="RT" localSheetId="5">[10]BANPRO99!#REF!</definedName>
    <definedName name="RT" localSheetId="6">[10]BANPRO99!#REF!</definedName>
    <definedName name="RT" localSheetId="7">[10]BANPRO99!#REF!</definedName>
    <definedName name="RT" localSheetId="9">[10]BANPRO99!#REF!</definedName>
    <definedName name="RT">[10]BANPRO99!#REF!</definedName>
    <definedName name="s" localSheetId="1">[1]!SEP&amp;[1]!OCT&amp;[1]!NOV&amp;[1]!DIC</definedName>
    <definedName name="s" localSheetId="4">[1]!SEP&amp;[1]!OCT&amp;[1]!NOV&amp;[1]!DIC</definedName>
    <definedName name="s" localSheetId="5">[1]!SEP&amp;[1]!OCT&amp;[1]!NOV&amp;[1]!DIC</definedName>
    <definedName name="s" localSheetId="6">[1]!SEP&amp;[1]!OCT&amp;[1]!NOV&amp;[1]!DIC</definedName>
    <definedName name="s" localSheetId="7">[2]!SEP&amp;[2]!OCT&amp;[2]!NOV&amp;[2]!DIC</definedName>
    <definedName name="s" localSheetId="9">[1]!SEP&amp;[1]!OCT&amp;[1]!NOV&amp;[1]!DIC</definedName>
    <definedName name="s">[3]!SEP&amp;[3]!OCT&amp;[3]!NOV&amp;[3]!DIC</definedName>
    <definedName name="sa" localSheetId="0">#REF!</definedName>
    <definedName name="sa" localSheetId="1">#REF!</definedName>
    <definedName name="sa" localSheetId="3">#REF!</definedName>
    <definedName name="sa" localSheetId="4">#REF!</definedName>
    <definedName name="sa" localSheetId="5">#REF!</definedName>
    <definedName name="sa" localSheetId="6">#REF!</definedName>
    <definedName name="sa" localSheetId="7">#REF!</definedName>
    <definedName name="sa" localSheetId="9">#REF!</definedName>
    <definedName name="sa">#REF!</definedName>
    <definedName name="saasa" localSheetId="0" hidden="1">{"Bruto",#N/A,FALSE,"CONV3T.XLS";"Neto",#N/A,FALSE,"CONV3T.XLS";"UnoB",#N/A,FALSE,"CONV3T.XLS";"Bruto",#N/A,FALSE,"CONV4T.XLS";"Neto",#N/A,FALSE,"CONV4T.XLS";"UnoB",#N/A,FALSE,"CONV4T.XLS"}</definedName>
    <definedName name="saasa" localSheetId="1" hidden="1">{"Bruto",#N/A,FALSE,"CONV3T.XLS";"Neto",#N/A,FALSE,"CONV3T.XLS";"UnoB",#N/A,FALSE,"CONV3T.XLS";"Bruto",#N/A,FALSE,"CONV4T.XLS";"Neto",#N/A,FALSE,"CONV4T.XLS";"UnoB",#N/A,FALSE,"CONV4T.XLS"}</definedName>
    <definedName name="saasa" localSheetId="3" hidden="1">{"Bruto",#N/A,FALSE,"CONV3T.XLS";"Neto",#N/A,FALSE,"CONV3T.XLS";"UnoB",#N/A,FALSE,"CONV3T.XLS";"Bruto",#N/A,FALSE,"CONV4T.XLS";"Neto",#N/A,FALSE,"CONV4T.XLS";"UnoB",#N/A,FALSE,"CONV4T.XLS"}</definedName>
    <definedName name="saasa" localSheetId="5" hidden="1">{"Bruto",#N/A,FALSE,"CONV3T.XLS";"Neto",#N/A,FALSE,"CONV3T.XLS";"UnoB",#N/A,FALSE,"CONV3T.XLS";"Bruto",#N/A,FALSE,"CONV4T.XLS";"Neto",#N/A,FALSE,"CONV4T.XLS";"UnoB",#N/A,FALSE,"CONV4T.XLS"}</definedName>
    <definedName name="saasa" localSheetId="6" hidden="1">{"Bruto",#N/A,FALSE,"CONV3T.XLS";"Neto",#N/A,FALSE,"CONV3T.XLS";"UnoB",#N/A,FALSE,"CONV3T.XLS";"Bruto",#N/A,FALSE,"CONV4T.XLS";"Neto",#N/A,FALSE,"CONV4T.XLS";"UnoB",#N/A,FALSE,"CONV4T.XLS"}</definedName>
    <definedName name="saasa" localSheetId="7" hidden="1">{"Bruto",#N/A,FALSE,"CONV3T.XLS";"Neto",#N/A,FALSE,"CONV3T.XLS";"UnoB",#N/A,FALSE,"CONV3T.XLS";"Bruto",#N/A,FALSE,"CONV4T.XLS";"Neto",#N/A,FALSE,"CONV4T.XLS";"UnoB",#N/A,FALSE,"CONV4T.XLS"}</definedName>
    <definedName name="saasa" localSheetId="9"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0" hidden="1">{#N/A,#N/A,FALSE,"TOT";#N/A,#N/A,FALSE,"PEP";#N/A,#N/A,FALSE,"REF";#N/A,#N/A,FALSE,"GAS";#N/A,#N/A,FALSE,"PET";#N/A,#N/A,FALSE,"COR"}</definedName>
    <definedName name="sasaas" localSheetId="1" hidden="1">{#N/A,#N/A,FALSE,"TOT";#N/A,#N/A,FALSE,"PEP";#N/A,#N/A,FALSE,"REF";#N/A,#N/A,FALSE,"GAS";#N/A,#N/A,FALSE,"PET";#N/A,#N/A,FALSE,"COR"}</definedName>
    <definedName name="sasaas" localSheetId="3" hidden="1">{#N/A,#N/A,FALSE,"TOT";#N/A,#N/A,FALSE,"PEP";#N/A,#N/A,FALSE,"REF";#N/A,#N/A,FALSE,"GAS";#N/A,#N/A,FALSE,"PET";#N/A,#N/A,FALSE,"COR"}</definedName>
    <definedName name="sasaas" localSheetId="5" hidden="1">{#N/A,#N/A,FALSE,"TOT";#N/A,#N/A,FALSE,"PEP";#N/A,#N/A,FALSE,"REF";#N/A,#N/A,FALSE,"GAS";#N/A,#N/A,FALSE,"PET";#N/A,#N/A,FALSE,"COR"}</definedName>
    <definedName name="sasaas" localSheetId="6" hidden="1">{#N/A,#N/A,FALSE,"TOT";#N/A,#N/A,FALSE,"PEP";#N/A,#N/A,FALSE,"REF";#N/A,#N/A,FALSE,"GAS";#N/A,#N/A,FALSE,"PET";#N/A,#N/A,FALSE,"COR"}</definedName>
    <definedName name="sasaas" localSheetId="7" hidden="1">{#N/A,#N/A,FALSE,"TOT";#N/A,#N/A,FALSE,"PEP";#N/A,#N/A,FALSE,"REF";#N/A,#N/A,FALSE,"GAS";#N/A,#N/A,FALSE,"PET";#N/A,#N/A,FALSE,"COR"}</definedName>
    <definedName name="sasaas" localSheetId="9" hidden="1">{#N/A,#N/A,FALSE,"TOT";#N/A,#N/A,FALSE,"PEP";#N/A,#N/A,FALSE,"REF";#N/A,#N/A,FALSE,"GAS";#N/A,#N/A,FALSE,"PET";#N/A,#N/A,FALSE,"COR"}</definedName>
    <definedName name="sasaas" hidden="1">{#N/A,#N/A,FALSE,"TOT";#N/A,#N/A,FALSE,"PEP";#N/A,#N/A,FALSE,"REF";#N/A,#N/A,FALSE,"GAS";#N/A,#N/A,FALSE,"PET";#N/A,#N/A,FALSE,"COR"}</definedName>
    <definedName name="sb" localSheetId="0">#REF!</definedName>
    <definedName name="sb" localSheetId="1">#REF!</definedName>
    <definedName name="sb" localSheetId="3">#REF!</definedName>
    <definedName name="sb" localSheetId="4">#REF!</definedName>
    <definedName name="sb" localSheetId="5">#REF!</definedName>
    <definedName name="sb" localSheetId="6">#REF!</definedName>
    <definedName name="sb" localSheetId="7">#REF!</definedName>
    <definedName name="sb" localSheetId="9">#REF!</definedName>
    <definedName name="sb">#REF!</definedName>
    <definedName name="sc" localSheetId="0">#REF!</definedName>
    <definedName name="sc" localSheetId="1">#REF!</definedName>
    <definedName name="sc" localSheetId="3">#REF!</definedName>
    <definedName name="sc" localSheetId="4">#REF!</definedName>
    <definedName name="sc" localSheetId="5">#REF!</definedName>
    <definedName name="sc" localSheetId="6">#REF!</definedName>
    <definedName name="sc" localSheetId="7">#REF!</definedName>
    <definedName name="sc" localSheetId="9">#REF!</definedName>
    <definedName name="sc">#REF!</definedName>
    <definedName name="SCHP">'[7]Premisas IMSS'!$M$13</definedName>
    <definedName name="sd" localSheetId="0">#REF!</definedName>
    <definedName name="sd" localSheetId="1">#REF!</definedName>
    <definedName name="sd" localSheetId="3">#REF!</definedName>
    <definedName name="sd" localSheetId="4">#REF!</definedName>
    <definedName name="sd" localSheetId="5">#REF!</definedName>
    <definedName name="sd" localSheetId="6">#REF!</definedName>
    <definedName name="sd" localSheetId="7">#REF!</definedName>
    <definedName name="sd" localSheetId="9">#REF!</definedName>
    <definedName name="sd">#REF!</definedName>
    <definedName name="sds">[29]Presupuesto!$T:$T</definedName>
    <definedName name="sdsdds" localSheetId="0" hidden="1">{"Bruto",#N/A,FALSE,"CONV3T.XLS";"Neto",#N/A,FALSE,"CONV3T.XLS";"UnoB",#N/A,FALSE,"CONV3T.XLS";"Bruto",#N/A,FALSE,"CONV4T.XLS";"Neto",#N/A,FALSE,"CONV4T.XLS";"UnoB",#N/A,FALSE,"CONV4T.XLS"}</definedName>
    <definedName name="sdsdds" localSheetId="1" hidden="1">{"Bruto",#N/A,FALSE,"CONV3T.XLS";"Neto",#N/A,FALSE,"CONV3T.XLS";"UnoB",#N/A,FALSE,"CONV3T.XLS";"Bruto",#N/A,FALSE,"CONV4T.XLS";"Neto",#N/A,FALSE,"CONV4T.XLS";"UnoB",#N/A,FALSE,"CONV4T.XLS"}</definedName>
    <definedName name="sdsdds" localSheetId="3" hidden="1">{"Bruto",#N/A,FALSE,"CONV3T.XLS";"Neto",#N/A,FALSE,"CONV3T.XLS";"UnoB",#N/A,FALSE,"CONV3T.XLS";"Bruto",#N/A,FALSE,"CONV4T.XLS";"Neto",#N/A,FALSE,"CONV4T.XLS";"UnoB",#N/A,FALSE,"CONV4T.XLS"}</definedName>
    <definedName name="sdsdds" localSheetId="5" hidden="1">{"Bruto",#N/A,FALSE,"CONV3T.XLS";"Neto",#N/A,FALSE,"CONV3T.XLS";"UnoB",#N/A,FALSE,"CONV3T.XLS";"Bruto",#N/A,FALSE,"CONV4T.XLS";"Neto",#N/A,FALSE,"CONV4T.XLS";"UnoB",#N/A,FALSE,"CONV4T.XLS"}</definedName>
    <definedName name="sdsdds" localSheetId="6" hidden="1">{"Bruto",#N/A,FALSE,"CONV3T.XLS";"Neto",#N/A,FALSE,"CONV3T.XLS";"UnoB",#N/A,FALSE,"CONV3T.XLS";"Bruto",#N/A,FALSE,"CONV4T.XLS";"Neto",#N/A,FALSE,"CONV4T.XLS";"UnoB",#N/A,FALSE,"CONV4T.XLS"}</definedName>
    <definedName name="sdsdds" localSheetId="7" hidden="1">{"Bruto",#N/A,FALSE,"CONV3T.XLS";"Neto",#N/A,FALSE,"CONV3T.XLS";"UnoB",#N/A,FALSE,"CONV3T.XLS";"Bruto",#N/A,FALSE,"CONV4T.XLS";"Neto",#N/A,FALSE,"CONV4T.XLS";"UnoB",#N/A,FALSE,"CONV4T.XLS"}</definedName>
    <definedName name="sdsdds" localSheetId="9"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0">#REF!</definedName>
    <definedName name="se" localSheetId="1">#REF!</definedName>
    <definedName name="se" localSheetId="3">#REF!</definedName>
    <definedName name="se" localSheetId="4">#REF!</definedName>
    <definedName name="se" localSheetId="5">#REF!</definedName>
    <definedName name="se" localSheetId="6">#REF!</definedName>
    <definedName name="se" localSheetId="7">#REF!</definedName>
    <definedName name="se" localSheetId="9">#REF!</definedName>
    <definedName name="se">#REF!</definedName>
    <definedName name="SEP">"; SEPTIEMBRE.- "&amp;TEXT([12]edofza09!$C$24,"#,##0")</definedName>
    <definedName name="sero" localSheetId="0" hidden="1">{"Bruto",#N/A,FALSE,"CONV3T.XLS";"Neto",#N/A,FALSE,"CONV3T.XLS";"UnoB",#N/A,FALSE,"CONV3T.XLS";"Bruto",#N/A,FALSE,"CONV4T.XLS";"Neto",#N/A,FALSE,"CONV4T.XLS";"UnoB",#N/A,FALSE,"CONV4T.XLS"}</definedName>
    <definedName name="sero" localSheetId="1" hidden="1">{"Bruto",#N/A,FALSE,"CONV3T.XLS";"Neto",#N/A,FALSE,"CONV3T.XLS";"UnoB",#N/A,FALSE,"CONV3T.XLS";"Bruto",#N/A,FALSE,"CONV4T.XLS";"Neto",#N/A,FALSE,"CONV4T.XLS";"UnoB",#N/A,FALSE,"CONV4T.XLS"}</definedName>
    <definedName name="sero" localSheetId="3" hidden="1">{"Bruto",#N/A,FALSE,"CONV3T.XLS";"Neto",#N/A,FALSE,"CONV3T.XLS";"UnoB",#N/A,FALSE,"CONV3T.XLS";"Bruto",#N/A,FALSE,"CONV4T.XLS";"Neto",#N/A,FALSE,"CONV4T.XLS";"UnoB",#N/A,FALSE,"CONV4T.XLS"}</definedName>
    <definedName name="sero" localSheetId="5" hidden="1">{"Bruto",#N/A,FALSE,"CONV3T.XLS";"Neto",#N/A,FALSE,"CONV3T.XLS";"UnoB",#N/A,FALSE,"CONV3T.XLS";"Bruto",#N/A,FALSE,"CONV4T.XLS";"Neto",#N/A,FALSE,"CONV4T.XLS";"UnoB",#N/A,FALSE,"CONV4T.XLS"}</definedName>
    <definedName name="sero" localSheetId="6" hidden="1">{"Bruto",#N/A,FALSE,"CONV3T.XLS";"Neto",#N/A,FALSE,"CONV3T.XLS";"UnoB",#N/A,FALSE,"CONV3T.XLS";"Bruto",#N/A,FALSE,"CONV4T.XLS";"Neto",#N/A,FALSE,"CONV4T.XLS";"UnoB",#N/A,FALSE,"CONV4T.XLS"}</definedName>
    <definedName name="sero" localSheetId="7" hidden="1">{"Bruto",#N/A,FALSE,"CONV3T.XLS";"Neto",#N/A,FALSE,"CONV3T.XLS";"UnoB",#N/A,FALSE,"CONV3T.XLS";"Bruto",#N/A,FALSE,"CONV4T.XLS";"Neto",#N/A,FALSE,"CONV4T.XLS";"UnoB",#N/A,FALSE,"CONV4T.XLS"}</definedName>
    <definedName name="sero" localSheetId="9"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0">[10]BANPRO99!#REF!</definedName>
    <definedName name="SF" localSheetId="1">[10]BANPRO99!#REF!</definedName>
    <definedName name="SF" localSheetId="3">[10]BANPRO99!#REF!</definedName>
    <definedName name="SF" localSheetId="4">[10]BANPRO99!#REF!</definedName>
    <definedName name="SF" localSheetId="5">[10]BANPRO99!#REF!</definedName>
    <definedName name="SF" localSheetId="6">[10]BANPRO99!#REF!</definedName>
    <definedName name="SF" localSheetId="7">[10]BANPRO99!#REF!</definedName>
    <definedName name="SF" localSheetId="9">[10]BANPRO99!#REF!</definedName>
    <definedName name="SF">[10]BANPRO99!#REF!</definedName>
    <definedName name="SHCP" localSheetId="0" hidden="1">#REF!</definedName>
    <definedName name="SHCP" localSheetId="1" hidden="1">#REF!</definedName>
    <definedName name="SHCP" localSheetId="3" hidden="1">#REF!</definedName>
    <definedName name="SHCP" localSheetId="4" hidden="1">#REF!</definedName>
    <definedName name="SHCP" localSheetId="5" hidden="1">#REF!</definedName>
    <definedName name="SHCP" localSheetId="6" hidden="1">#REF!</definedName>
    <definedName name="SHCP" localSheetId="7" hidden="1">#REF!</definedName>
    <definedName name="SHCP" localSheetId="9" hidden="1">#REF!</definedName>
    <definedName name="SHCP" hidden="1">#REF!</definedName>
    <definedName name="sinpec" localSheetId="0">#REF!</definedName>
    <definedName name="sinpec" localSheetId="1">#REF!</definedName>
    <definedName name="sinpec" localSheetId="3">#REF!</definedName>
    <definedName name="sinpec" localSheetId="4">#REF!</definedName>
    <definedName name="sinpec" localSheetId="5">#REF!</definedName>
    <definedName name="sinpec" localSheetId="6">#REF!</definedName>
    <definedName name="sinpec" localSheetId="7">#REF!</definedName>
    <definedName name="sinpec" localSheetId="9">#REF!</definedName>
    <definedName name="sinpec">#REF!</definedName>
    <definedName name="smdf97">'[7]Premisa macro'!$C$4</definedName>
    <definedName name="SPEM96" localSheetId="0">#REF!</definedName>
    <definedName name="SPEM96" localSheetId="1">#REF!</definedName>
    <definedName name="SPEM96" localSheetId="3">#REF!</definedName>
    <definedName name="SPEM96" localSheetId="4">#REF!</definedName>
    <definedName name="SPEM96" localSheetId="5">#REF!</definedName>
    <definedName name="SPEM96" localSheetId="6">#REF!</definedName>
    <definedName name="SPEM96" localSheetId="7">#REF!</definedName>
    <definedName name="SPEM96" localSheetId="9">#REF!</definedName>
    <definedName name="SPEM96">#REF!</definedName>
    <definedName name="sta" localSheetId="0">#REF!</definedName>
    <definedName name="sta" localSheetId="1">#REF!</definedName>
    <definedName name="sta" localSheetId="3">#REF!</definedName>
    <definedName name="sta" localSheetId="4">#REF!</definedName>
    <definedName name="sta" localSheetId="5">#REF!</definedName>
    <definedName name="sta" localSheetId="6">#REF!</definedName>
    <definedName name="sta" localSheetId="7">#REF!</definedName>
    <definedName name="sta" localSheetId="9">#REF!</definedName>
    <definedName name="sta">#REF!</definedName>
    <definedName name="stb" localSheetId="0">#REF!</definedName>
    <definedName name="stb" localSheetId="1">#REF!</definedName>
    <definedName name="stb" localSheetId="3">#REF!</definedName>
    <definedName name="stb" localSheetId="4">#REF!</definedName>
    <definedName name="stb" localSheetId="5">#REF!</definedName>
    <definedName name="stb" localSheetId="6">#REF!</definedName>
    <definedName name="stb" localSheetId="7">#REF!</definedName>
    <definedName name="stb" localSheetId="9">#REF!</definedName>
    <definedName name="stb">#REF!</definedName>
    <definedName name="stc" localSheetId="0">#REF!</definedName>
    <definedName name="stc" localSheetId="1">#REF!</definedName>
    <definedName name="stc" localSheetId="3">#REF!</definedName>
    <definedName name="stc" localSheetId="4">#REF!</definedName>
    <definedName name="stc" localSheetId="5">#REF!</definedName>
    <definedName name="stc" localSheetId="6">#REF!</definedName>
    <definedName name="stc" localSheetId="7">#REF!</definedName>
    <definedName name="stc" localSheetId="9">#REF!</definedName>
    <definedName name="stc">#REF!</definedName>
    <definedName name="std" localSheetId="0">#REF!</definedName>
    <definedName name="std" localSheetId="1">#REF!</definedName>
    <definedName name="std" localSheetId="3">#REF!</definedName>
    <definedName name="std" localSheetId="4">#REF!</definedName>
    <definedName name="std" localSheetId="5">#REF!</definedName>
    <definedName name="std" localSheetId="6">#REF!</definedName>
    <definedName name="std" localSheetId="7">#REF!</definedName>
    <definedName name="std" localSheetId="9">#REF!</definedName>
    <definedName name="std">#REF!</definedName>
    <definedName name="ste" localSheetId="0">#REF!</definedName>
    <definedName name="ste" localSheetId="1">#REF!</definedName>
    <definedName name="ste" localSheetId="3">#REF!</definedName>
    <definedName name="ste" localSheetId="4">#REF!</definedName>
    <definedName name="ste" localSheetId="5">#REF!</definedName>
    <definedName name="ste" localSheetId="6">#REF!</definedName>
    <definedName name="ste" localSheetId="7">#REF!</definedName>
    <definedName name="ste" localSheetId="9">#REF!</definedName>
    <definedName name="ste">#REF!</definedName>
    <definedName name="subfunción" localSheetId="0">#REF!</definedName>
    <definedName name="subfunción" localSheetId="1">#REF!</definedName>
    <definedName name="subfunción" localSheetId="3">#REF!</definedName>
    <definedName name="subfunción" localSheetId="4">#REF!</definedName>
    <definedName name="subfunción" localSheetId="5">#REF!</definedName>
    <definedName name="subfunción" localSheetId="6">#REF!</definedName>
    <definedName name="subfunción" localSheetId="7">#REF!</definedName>
    <definedName name="subfunción" localSheetId="9">#REF!</definedName>
    <definedName name="subfunción">#REF!</definedName>
    <definedName name="syt" localSheetId="0">#REF!</definedName>
    <definedName name="syt" localSheetId="1">#REF!</definedName>
    <definedName name="syt" localSheetId="3">#REF!</definedName>
    <definedName name="syt" localSheetId="4">#REF!</definedName>
    <definedName name="syt" localSheetId="5">#REF!</definedName>
    <definedName name="syt" localSheetId="6">#REF!</definedName>
    <definedName name="syt" localSheetId="7">#REF!</definedName>
    <definedName name="syt" localSheetId="9">#REF!</definedName>
    <definedName name="syt">#REF!</definedName>
    <definedName name="sytc03" localSheetId="0">#REF!</definedName>
    <definedName name="sytc03" localSheetId="1">#REF!</definedName>
    <definedName name="sytc03" localSheetId="3">#REF!</definedName>
    <definedName name="sytc03" localSheetId="4">#REF!</definedName>
    <definedName name="sytc03" localSheetId="5">#REF!</definedName>
    <definedName name="sytc03" localSheetId="6">#REF!</definedName>
    <definedName name="sytc03" localSheetId="7">#REF!</definedName>
    <definedName name="sytc03" localSheetId="9">#REF!</definedName>
    <definedName name="sytc03">#REF!</definedName>
    <definedName name="sytppef" localSheetId="0">#REF!</definedName>
    <definedName name="sytppef" localSheetId="1">#REF!</definedName>
    <definedName name="sytppef" localSheetId="3">#REF!</definedName>
    <definedName name="sytppef" localSheetId="4">#REF!</definedName>
    <definedName name="sytppef" localSheetId="5">#REF!</definedName>
    <definedName name="sytppef" localSheetId="6">#REF!</definedName>
    <definedName name="sytppef" localSheetId="7">#REF!</definedName>
    <definedName name="sytppef" localSheetId="9">#REF!</definedName>
    <definedName name="sytppef">#REF!</definedName>
    <definedName name="SZZXCZXC" localSheetId="0" hidden="1">{"Bruto",#N/A,FALSE,"CONV3T.XLS";"Neto",#N/A,FALSE,"CONV3T.XLS";"UnoB",#N/A,FALSE,"CONV3T.XLS";"Bruto",#N/A,FALSE,"CONV4T.XLS";"Neto",#N/A,FALSE,"CONV4T.XLS";"UnoB",#N/A,FALSE,"CONV4T.XLS"}</definedName>
    <definedName name="SZZXCZXC" localSheetId="1" hidden="1">{"Bruto",#N/A,FALSE,"CONV3T.XLS";"Neto",#N/A,FALSE,"CONV3T.XLS";"UnoB",#N/A,FALSE,"CONV3T.XLS";"Bruto",#N/A,FALSE,"CONV4T.XLS";"Neto",#N/A,FALSE,"CONV4T.XLS";"UnoB",#N/A,FALSE,"CONV4T.XLS"}</definedName>
    <definedName name="SZZXCZXC" localSheetId="3" hidden="1">{"Bruto",#N/A,FALSE,"CONV3T.XLS";"Neto",#N/A,FALSE,"CONV3T.XLS";"UnoB",#N/A,FALSE,"CONV3T.XLS";"Bruto",#N/A,FALSE,"CONV4T.XLS";"Neto",#N/A,FALSE,"CONV4T.XLS";"UnoB",#N/A,FALSE,"CONV4T.XLS"}</definedName>
    <definedName name="SZZXCZXC" localSheetId="5" hidden="1">{"Bruto",#N/A,FALSE,"CONV3T.XLS";"Neto",#N/A,FALSE,"CONV3T.XLS";"UnoB",#N/A,FALSE,"CONV3T.XLS";"Bruto",#N/A,FALSE,"CONV4T.XLS";"Neto",#N/A,FALSE,"CONV4T.XLS";"UnoB",#N/A,FALSE,"CONV4T.XLS"}</definedName>
    <definedName name="SZZXCZXC" localSheetId="6" hidden="1">{"Bruto",#N/A,FALSE,"CONV3T.XLS";"Neto",#N/A,FALSE,"CONV3T.XLS";"UnoB",#N/A,FALSE,"CONV3T.XLS";"Bruto",#N/A,FALSE,"CONV4T.XLS";"Neto",#N/A,FALSE,"CONV4T.XLS";"UnoB",#N/A,FALSE,"CONV4T.XLS"}</definedName>
    <definedName name="SZZXCZXC" localSheetId="7" hidden="1">{"Bruto",#N/A,FALSE,"CONV3T.XLS";"Neto",#N/A,FALSE,"CONV3T.XLS";"UnoB",#N/A,FALSE,"CONV3T.XLS";"Bruto",#N/A,FALSE,"CONV4T.XLS";"Neto",#N/A,FALSE,"CONV4T.XLS";"UnoB",#N/A,FALSE,"CONV4T.XLS"}</definedName>
    <definedName name="SZZXCZXC" localSheetId="9"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'[39]16'!$D$1:$E$15</definedName>
    <definedName name="TABLA01D">'[39]1'!$D$2:$E$14</definedName>
    <definedName name="TABLA04D">'[39]4'!$D$2:$E$34</definedName>
    <definedName name="TABLA06D">'[39]6'!$D$1:$G$15</definedName>
    <definedName name="TABLA1">'[39]1'!$A$1:$B$58</definedName>
    <definedName name="TABLA10">'[39]10'!$A$1:$B$133</definedName>
    <definedName name="TABLA10D">'[39]10'!$D$1:$E$19</definedName>
    <definedName name="TABLA11">'[39]11'!$A$1:$B$57</definedName>
    <definedName name="TABLA12">'[39]12'!$A$1:$B$130</definedName>
    <definedName name="TABLA13">'[39]13'!$A$1:$B$170</definedName>
    <definedName name="TABLA14">'[39]14'!$A$1:$B$100</definedName>
    <definedName name="TABLA14D">'[39]14'!$D$1:$E$21</definedName>
    <definedName name="TABLA15">'[39]15'!$A$1:$B$69</definedName>
    <definedName name="TABLA17">'[39]17'!$A$2:$B$134</definedName>
    <definedName name="TABLA18">'[39]18'!$A$1:$B$100</definedName>
    <definedName name="TABLA19">'[39]19'!$A$1:$B$100</definedName>
    <definedName name="TABLA2">'[39]2'!$A$3:$B$187</definedName>
    <definedName name="TABLA20">'[39]20'!$A$1:$B$100</definedName>
    <definedName name="tabla2002" localSheetId="0">#REF!</definedName>
    <definedName name="tabla2002" localSheetId="1">#REF!</definedName>
    <definedName name="tabla2002" localSheetId="3">#REF!</definedName>
    <definedName name="tabla2002" localSheetId="4">#REF!</definedName>
    <definedName name="tabla2002" localSheetId="5">#REF!</definedName>
    <definedName name="tabla2002" localSheetId="6">#REF!</definedName>
    <definedName name="tabla2002" localSheetId="7">#REF!</definedName>
    <definedName name="tabla2002" localSheetId="9">#REF!</definedName>
    <definedName name="tabla2002">#REF!</definedName>
    <definedName name="TABLA21">'[39]21'!$A$1:$B$67</definedName>
    <definedName name="TABLA22">'[39]22'!$A$1:$B$14</definedName>
    <definedName name="TABLA3">'[39]3'!$A$2:$B$43</definedName>
    <definedName name="TABLA4">'[39]4'!$A$2:$B$31</definedName>
    <definedName name="TABLA5">'[39]5'!$A$1:$B$31</definedName>
    <definedName name="TABLA6">'[39]6'!$A$1:$B$28</definedName>
    <definedName name="TABLA7">'[39]7'!$A$2:$B$23</definedName>
    <definedName name="TABLA8">'[39]8'!$A$1:$B$49</definedName>
    <definedName name="TABLA9">'[39]9'!$A$1:$B$332</definedName>
    <definedName name="TAJJJJ" localSheetId="0" hidden="1">{#N/A,#N/A,FALSE,"TOT";#N/A,#N/A,FALSE,"PEP";#N/A,#N/A,FALSE,"REF";#N/A,#N/A,FALSE,"GAS";#N/A,#N/A,FALSE,"PET";#N/A,#N/A,FALSE,"COR"}</definedName>
    <definedName name="TAJJJJ" localSheetId="1" hidden="1">{#N/A,#N/A,FALSE,"TOT";#N/A,#N/A,FALSE,"PEP";#N/A,#N/A,FALSE,"REF";#N/A,#N/A,FALSE,"GAS";#N/A,#N/A,FALSE,"PET";#N/A,#N/A,FALSE,"COR"}</definedName>
    <definedName name="TAJJJJ" localSheetId="3" hidden="1">{#N/A,#N/A,FALSE,"TOT";#N/A,#N/A,FALSE,"PEP";#N/A,#N/A,FALSE,"REF";#N/A,#N/A,FALSE,"GAS";#N/A,#N/A,FALSE,"PET";#N/A,#N/A,FALSE,"COR"}</definedName>
    <definedName name="TAJJJJ" localSheetId="5" hidden="1">{#N/A,#N/A,FALSE,"TOT";#N/A,#N/A,FALSE,"PEP";#N/A,#N/A,FALSE,"REF";#N/A,#N/A,FALSE,"GAS";#N/A,#N/A,FALSE,"PET";#N/A,#N/A,FALSE,"COR"}</definedName>
    <definedName name="TAJJJJ" localSheetId="6" hidden="1">{#N/A,#N/A,FALSE,"TOT";#N/A,#N/A,FALSE,"PEP";#N/A,#N/A,FALSE,"REF";#N/A,#N/A,FALSE,"GAS";#N/A,#N/A,FALSE,"PET";#N/A,#N/A,FALSE,"COR"}</definedName>
    <definedName name="TAJJJJ" localSheetId="7" hidden="1">{#N/A,#N/A,FALSE,"TOT";#N/A,#N/A,FALSE,"PEP";#N/A,#N/A,FALSE,"REF";#N/A,#N/A,FALSE,"GAS";#N/A,#N/A,FALSE,"PET";#N/A,#N/A,FALSE,"COR"}</definedName>
    <definedName name="TAJJJJ" localSheetId="9" hidden="1">{#N/A,#N/A,FALSE,"TOT";#N/A,#N/A,FALSE,"PEP";#N/A,#N/A,FALSE,"REF";#N/A,#N/A,FALSE,"GAS";#N/A,#N/A,FALSE,"PET";#N/A,#N/A,FALSE,"COR"}</definedName>
    <definedName name="TAJJJJ" hidden="1">{#N/A,#N/A,FALSE,"TOT";#N/A,#N/A,FALSE,"PEP";#N/A,#N/A,FALSE,"REF";#N/A,#N/A,FALSE,"GAS";#N/A,#N/A,FALSE,"PET";#N/A,#N/A,FALSE,"COR"}</definedName>
    <definedName name="TENER" localSheetId="0" hidden="1">{"Bruto",#N/A,FALSE,"CONV3T.XLS";"Neto",#N/A,FALSE,"CONV3T.XLS";"UnoB",#N/A,FALSE,"CONV3T.XLS";"Bruto",#N/A,FALSE,"CONV4T.XLS";"Neto",#N/A,FALSE,"CONV4T.XLS";"UnoB",#N/A,FALSE,"CONV4T.XLS"}</definedName>
    <definedName name="TENER" localSheetId="1" hidden="1">{"Bruto",#N/A,FALSE,"CONV3T.XLS";"Neto",#N/A,FALSE,"CONV3T.XLS";"UnoB",#N/A,FALSE,"CONV3T.XLS";"Bruto",#N/A,FALSE,"CONV4T.XLS";"Neto",#N/A,FALSE,"CONV4T.XLS";"UnoB",#N/A,FALSE,"CONV4T.XLS"}</definedName>
    <definedName name="TENER" localSheetId="3" hidden="1">{"Bruto",#N/A,FALSE,"CONV3T.XLS";"Neto",#N/A,FALSE,"CONV3T.XLS";"UnoB",#N/A,FALSE,"CONV3T.XLS";"Bruto",#N/A,FALSE,"CONV4T.XLS";"Neto",#N/A,FALSE,"CONV4T.XLS";"UnoB",#N/A,FALSE,"CONV4T.XLS"}</definedName>
    <definedName name="TENER" localSheetId="5" hidden="1">{"Bruto",#N/A,FALSE,"CONV3T.XLS";"Neto",#N/A,FALSE,"CONV3T.XLS";"UnoB",#N/A,FALSE,"CONV3T.XLS";"Bruto",#N/A,FALSE,"CONV4T.XLS";"Neto",#N/A,FALSE,"CONV4T.XLS";"UnoB",#N/A,FALSE,"CONV4T.XLS"}</definedName>
    <definedName name="TENER" localSheetId="6" hidden="1">{"Bruto",#N/A,FALSE,"CONV3T.XLS";"Neto",#N/A,FALSE,"CONV3T.XLS";"UnoB",#N/A,FALSE,"CONV3T.XLS";"Bruto",#N/A,FALSE,"CONV4T.XLS";"Neto",#N/A,FALSE,"CONV4T.XLS";"UnoB",#N/A,FALSE,"CONV4T.XLS"}</definedName>
    <definedName name="TENER" localSheetId="7" hidden="1">{"Bruto",#N/A,FALSE,"CONV3T.XLS";"Neto",#N/A,FALSE,"CONV3T.XLS";"UnoB",#N/A,FALSE,"CONV3T.XLS";"Bruto",#N/A,FALSE,"CONV4T.XLS";"Neto",#N/A,FALSE,"CONV4T.XLS";"UnoB",#N/A,FALSE,"CONV4T.XLS"}</definedName>
    <definedName name="TENER" localSheetId="9"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0">#REF!</definedName>
    <definedName name="TIT" localSheetId="1">#REF!</definedName>
    <definedName name="TIT" localSheetId="3">#REF!</definedName>
    <definedName name="TIT" localSheetId="4">#REF!</definedName>
    <definedName name="TIT" localSheetId="5">#REF!</definedName>
    <definedName name="TIT" localSheetId="6">#REF!</definedName>
    <definedName name="TIT" localSheetId="7">#REF!</definedName>
    <definedName name="TIT" localSheetId="9">#REF!</definedName>
    <definedName name="TIT">#REF!</definedName>
    <definedName name="TITULO" localSheetId="1">[40]PPQ!$B$3</definedName>
    <definedName name="TITULO">[40]PPQ!$B$3</definedName>
    <definedName name="_xlnm.Print_Titles" localSheetId="0">'Anexo 10'!$4:$7</definedName>
    <definedName name="_xlnm.Print_Titles" localSheetId="1">'Anexo 11'!$4:$7</definedName>
    <definedName name="_xlnm.Print_Titles" localSheetId="3">'Anexo 13'!$4:$7</definedName>
    <definedName name="_xlnm.Print_Titles" localSheetId="4">'Anexo 14'!$4:$7</definedName>
    <definedName name="_xlnm.Print_Titles" localSheetId="5">'Anexo 15'!$4:$7</definedName>
    <definedName name="_xlnm.Print_Titles" localSheetId="6">'Anexo 16'!$4:$7</definedName>
    <definedName name="_xlnm.Print_Titles" localSheetId="7">'Anexo 17'!$1:$7</definedName>
    <definedName name="_xlnm.Print_Titles" localSheetId="8">'Anexo 18'!$4:$7</definedName>
    <definedName name="_xlnm.Print_Titles" localSheetId="9">'Anexo 19'!$4:$7</definedName>
    <definedName name="TODO96" localSheetId="0">#REF!</definedName>
    <definedName name="TODO96" localSheetId="1">#REF!</definedName>
    <definedName name="TODO96" localSheetId="3">#REF!</definedName>
    <definedName name="TODO96" localSheetId="4">#REF!</definedName>
    <definedName name="TODO96" localSheetId="5">#REF!</definedName>
    <definedName name="TODO96" localSheetId="6">#REF!</definedName>
    <definedName name="TODO96" localSheetId="7">#REF!</definedName>
    <definedName name="TODO96" localSheetId="9">#REF!</definedName>
    <definedName name="TODO96">#REF!</definedName>
    <definedName name="TOTAL">#N/A</definedName>
    <definedName name="total_real" localSheetId="0">#REF!</definedName>
    <definedName name="total_real" localSheetId="1">#REF!</definedName>
    <definedName name="total_real" localSheetId="3">#REF!</definedName>
    <definedName name="total_real" localSheetId="4">#REF!</definedName>
    <definedName name="total_real" localSheetId="5">#REF!</definedName>
    <definedName name="total_real" localSheetId="6">#REF!</definedName>
    <definedName name="total_real" localSheetId="7">#REF!</definedName>
    <definedName name="total_real" localSheetId="9">#REF!</definedName>
    <definedName name="total_real">#REF!</definedName>
    <definedName name="TOTAL01" localSheetId="0">#REF!</definedName>
    <definedName name="TOTAL01" localSheetId="1">#REF!</definedName>
    <definedName name="TOTAL01" localSheetId="3">#REF!</definedName>
    <definedName name="TOTAL01" localSheetId="4">#REF!</definedName>
    <definedName name="TOTAL01" localSheetId="5">#REF!</definedName>
    <definedName name="TOTAL01" localSheetId="6">#REF!</definedName>
    <definedName name="TOTAL01" localSheetId="7">#REF!</definedName>
    <definedName name="TOTAL01" localSheetId="9">#REF!</definedName>
    <definedName name="TOTAL01">#REF!</definedName>
    <definedName name="total1">'[31]1'!$I$2:$J$42</definedName>
    <definedName name="TOTAL10">'[31]10'!$J$2:$K$39</definedName>
    <definedName name="TOTAL2">'[31]2'!$J$2:$K$39</definedName>
    <definedName name="TOTAL3">'[31]3'!$J$2:$K$39</definedName>
    <definedName name="TOTAL4">'[31]4'!$J$2:$K$39</definedName>
    <definedName name="TOTAL5">'[31]5'!$J$2:$K$39</definedName>
    <definedName name="TOTAL6">'[31]6'!$J$2:$K$39</definedName>
    <definedName name="TOTAL7">'[31]7'!$J$2:$K$39</definedName>
    <definedName name="TOTAL8">'[31]8'!$J$2:$K$39</definedName>
    <definedName name="TOTAL9">'[31]9'!$J$2:$K$39</definedName>
    <definedName name="tul" localSheetId="0" hidden="1">{"Bruto",#N/A,FALSE,"CONV3T.XLS";"Neto",#N/A,FALSE,"CONV3T.XLS";"UnoB",#N/A,FALSE,"CONV3T.XLS";"Bruto",#N/A,FALSE,"CONV4T.XLS";"Neto",#N/A,FALSE,"CONV4T.XLS";"UnoB",#N/A,FALSE,"CONV4T.XLS"}</definedName>
    <definedName name="tul" localSheetId="1" hidden="1">{"Bruto",#N/A,FALSE,"CONV3T.XLS";"Neto",#N/A,FALSE,"CONV3T.XLS";"UnoB",#N/A,FALSE,"CONV3T.XLS";"Bruto",#N/A,FALSE,"CONV4T.XLS";"Neto",#N/A,FALSE,"CONV4T.XLS";"UnoB",#N/A,FALSE,"CONV4T.XLS"}</definedName>
    <definedName name="tul" localSheetId="3" hidden="1">{"Bruto",#N/A,FALSE,"CONV3T.XLS";"Neto",#N/A,FALSE,"CONV3T.XLS";"UnoB",#N/A,FALSE,"CONV3T.XLS";"Bruto",#N/A,FALSE,"CONV4T.XLS";"Neto",#N/A,FALSE,"CONV4T.XLS";"UnoB",#N/A,FALSE,"CONV4T.XLS"}</definedName>
    <definedName name="tul" localSheetId="5" hidden="1">{"Bruto",#N/A,FALSE,"CONV3T.XLS";"Neto",#N/A,FALSE,"CONV3T.XLS";"UnoB",#N/A,FALSE,"CONV3T.XLS";"Bruto",#N/A,FALSE,"CONV4T.XLS";"Neto",#N/A,FALSE,"CONV4T.XLS";"UnoB",#N/A,FALSE,"CONV4T.XLS"}</definedName>
    <definedName name="tul" localSheetId="6" hidden="1">{"Bruto",#N/A,FALSE,"CONV3T.XLS";"Neto",#N/A,FALSE,"CONV3T.XLS";"UnoB",#N/A,FALSE,"CONV3T.XLS";"Bruto",#N/A,FALSE,"CONV4T.XLS";"Neto",#N/A,FALSE,"CONV4T.XLS";"UnoB",#N/A,FALSE,"CONV4T.XLS"}</definedName>
    <definedName name="tul" localSheetId="7" hidden="1">{"Bruto",#N/A,FALSE,"CONV3T.XLS";"Neto",#N/A,FALSE,"CONV3T.XLS";"UnoB",#N/A,FALSE,"CONV3T.XLS";"Bruto",#N/A,FALSE,"CONV4T.XLS";"Neto",#N/A,FALSE,"CONV4T.XLS";"UnoB",#N/A,FALSE,"CONV4T.XLS"}</definedName>
    <definedName name="tul" localSheetId="9"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 localSheetId="1">[1]!AGO&amp;[1]!SEP&amp;[1]!OCT&amp;[1]!NOV&amp;[1]!DIC</definedName>
    <definedName name="u" localSheetId="4">[1]!AGO&amp;[1]!SEP&amp;[1]!OCT&amp;[1]!NOV&amp;[1]!DIC</definedName>
    <definedName name="u" localSheetId="5">[1]!AGO&amp;[1]!SEP&amp;[1]!OCT&amp;[1]!NOV&amp;[1]!DIC</definedName>
    <definedName name="u" localSheetId="6">[1]!AGO&amp;[1]!SEP&amp;[1]!OCT&amp;[1]!NOV&amp;[1]!DIC</definedName>
    <definedName name="u" localSheetId="7">[2]!AGO&amp;[2]!SEP&amp;[2]!OCT&amp;[2]!NOV&amp;[2]!DIC</definedName>
    <definedName name="u" localSheetId="9">[1]!AGO&amp;[1]!SEP&amp;[1]!OCT&amp;[1]!NOV&amp;[1]!DIC</definedName>
    <definedName name="u">[3]!AGO&amp;[3]!SEP&amp;[3]!OCT&amp;[3]!NOV&amp;[3]!DIC</definedName>
    <definedName name="UPCPICF_VMD50020" localSheetId="0">#REF!</definedName>
    <definedName name="UPCPICF_VMD50020" localSheetId="1">#REF!</definedName>
    <definedName name="UPCPICF_VMD50020" localSheetId="3">#REF!</definedName>
    <definedName name="UPCPICF_VMD50020" localSheetId="4">#REF!</definedName>
    <definedName name="UPCPICF_VMD50020" localSheetId="5">#REF!</definedName>
    <definedName name="UPCPICF_VMD50020" localSheetId="6">#REF!</definedName>
    <definedName name="UPCPICF_VMD50020" localSheetId="7">#REF!</definedName>
    <definedName name="UPCPICF_VMD50020" localSheetId="9">#REF!</definedName>
    <definedName name="UPCPICF_VMD50020">#REF!</definedName>
    <definedName name="UR">[34]urs!$C$10:$D$1332</definedName>
    <definedName name="V_Bife" localSheetId="1">'[37]ADEC II'!$A$1:$Z$1016</definedName>
    <definedName name="V_Bife">'[37]ADEC II'!$A$1:$Z$1016</definedName>
    <definedName name="VARIABLES">#N/A</definedName>
    <definedName name="vcorta" localSheetId="0">#REF!</definedName>
    <definedName name="vcorta" localSheetId="1">#REF!</definedName>
    <definedName name="vcorta" localSheetId="3">#REF!</definedName>
    <definedName name="vcorta" localSheetId="4">#REF!</definedName>
    <definedName name="vcorta" localSheetId="5">#REF!</definedName>
    <definedName name="vcorta" localSheetId="6">#REF!</definedName>
    <definedName name="vcorta" localSheetId="7">#REF!</definedName>
    <definedName name="vcorta" localSheetId="9">#REF!</definedName>
    <definedName name="vcorta">#REF!</definedName>
    <definedName name="Vertientes" localSheetId="0">#REF!</definedName>
    <definedName name="Vertientes" localSheetId="1">#REF!</definedName>
    <definedName name="Vertientes" localSheetId="3">#REF!</definedName>
    <definedName name="Vertientes" localSheetId="4">#REF!</definedName>
    <definedName name="Vertientes" localSheetId="5">#REF!</definedName>
    <definedName name="Vertientes" localSheetId="6">#REF!</definedName>
    <definedName name="Vertientes" localSheetId="7">#REF!</definedName>
    <definedName name="Vertientes" localSheetId="9">#REF!</definedName>
    <definedName name="Vertientes">#REF!</definedName>
    <definedName name="wrn.econv2s." localSheetId="0" hidden="1">{"Bruto",#N/A,FALSE,"CONV3T.XLS";"Neto",#N/A,FALSE,"CONV3T.XLS";"UnoB",#N/A,FALSE,"CONV3T.XLS";"Bruto",#N/A,FALSE,"CONV4T.XLS";"Neto",#N/A,FALSE,"CONV4T.XLS";"UnoB",#N/A,FALSE,"CONV4T.XLS"}</definedName>
    <definedName name="wrn.econv2s." localSheetId="1" hidden="1">{"Bruto",#N/A,FALSE,"CONV3T.XLS";"Neto",#N/A,FALSE,"CONV3T.XLS";"UnoB",#N/A,FALSE,"CONV3T.XLS";"Bruto",#N/A,FALSE,"CONV4T.XLS";"Neto",#N/A,FALSE,"CONV4T.XLS";"UnoB",#N/A,FALSE,"CONV4T.XLS"}</definedName>
    <definedName name="wrn.econv2s." localSheetId="3" hidden="1">{"Bruto",#N/A,FALSE,"CONV3T.XLS";"Neto",#N/A,FALSE,"CONV3T.XLS";"UnoB",#N/A,FALSE,"CONV3T.XLS";"Bruto",#N/A,FALSE,"CONV4T.XLS";"Neto",#N/A,FALSE,"CONV4T.XLS";"UnoB",#N/A,FALSE,"CONV4T.XLS"}</definedName>
    <definedName name="wrn.econv2s." localSheetId="5" hidden="1">{"Bruto",#N/A,FALSE,"CONV3T.XLS";"Neto",#N/A,FALSE,"CONV3T.XLS";"UnoB",#N/A,FALSE,"CONV3T.XLS";"Bruto",#N/A,FALSE,"CONV4T.XLS";"Neto",#N/A,FALSE,"CONV4T.XLS";"UnoB",#N/A,FALSE,"CONV4T.XLS"}</definedName>
    <definedName name="wrn.econv2s." localSheetId="6" hidden="1">{"Bruto",#N/A,FALSE,"CONV3T.XLS";"Neto",#N/A,FALSE,"CONV3T.XLS";"UnoB",#N/A,FALSE,"CONV3T.XLS";"Bruto",#N/A,FALSE,"CONV4T.XLS";"Neto",#N/A,FALSE,"CONV4T.XLS";"UnoB",#N/A,FALSE,"CONV4T.XLS"}</definedName>
    <definedName name="wrn.econv2s." localSheetId="7" hidden="1">{"Bruto",#N/A,FALSE,"CONV3T.XLS";"Neto",#N/A,FALSE,"CONV3T.XLS";"UnoB",#N/A,FALSE,"CONV3T.XLS";"Bruto",#N/A,FALSE,"CONV4T.XLS";"Neto",#N/A,FALSE,"CONV4T.XLS";"UnoB",#N/A,FALSE,"CONV4T.XLS"}</definedName>
    <definedName name="wrn.econv2s." localSheetId="9"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0" hidden="1">{#N/A,#N/A,FALSE,"TOT";#N/A,#N/A,FALSE,"PEP";#N/A,#N/A,FALSE,"REF";#N/A,#N/A,FALSE,"GAS";#N/A,#N/A,FALSE,"PET";#N/A,#N/A,FALSE,"COR"}</definedName>
    <definedName name="wrn.gst1tajuorg." localSheetId="1" hidden="1">{#N/A,#N/A,FALSE,"TOT";#N/A,#N/A,FALSE,"PEP";#N/A,#N/A,FALSE,"REF";#N/A,#N/A,FALSE,"GAS";#N/A,#N/A,FALSE,"PET";#N/A,#N/A,FALSE,"COR"}</definedName>
    <definedName name="wrn.gst1tajuorg." localSheetId="3" hidden="1">{#N/A,#N/A,FALSE,"TOT";#N/A,#N/A,FALSE,"PEP";#N/A,#N/A,FALSE,"REF";#N/A,#N/A,FALSE,"GAS";#N/A,#N/A,FALSE,"PET";#N/A,#N/A,FALSE,"COR"}</definedName>
    <definedName name="wrn.gst1tajuorg." localSheetId="5" hidden="1">{#N/A,#N/A,FALSE,"TOT";#N/A,#N/A,FALSE,"PEP";#N/A,#N/A,FALSE,"REF";#N/A,#N/A,FALSE,"GAS";#N/A,#N/A,FALSE,"PET";#N/A,#N/A,FALSE,"COR"}</definedName>
    <definedName name="wrn.gst1tajuorg." localSheetId="6" hidden="1">{#N/A,#N/A,FALSE,"TOT";#N/A,#N/A,FALSE,"PEP";#N/A,#N/A,FALSE,"REF";#N/A,#N/A,FALSE,"GAS";#N/A,#N/A,FALSE,"PET";#N/A,#N/A,FALSE,"COR"}</definedName>
    <definedName name="wrn.gst1tajuorg." localSheetId="7" hidden="1">{#N/A,#N/A,FALSE,"TOT";#N/A,#N/A,FALSE,"PEP";#N/A,#N/A,FALSE,"REF";#N/A,#N/A,FALSE,"GAS";#N/A,#N/A,FALSE,"PET";#N/A,#N/A,FALSE,"COR"}</definedName>
    <definedName name="wrn.gst1tajuorg." localSheetId="9" hidden="1">{#N/A,#N/A,FALSE,"TOT";#N/A,#N/A,FALSE,"PEP";#N/A,#N/A,FALSE,"REF";#N/A,#N/A,FALSE,"GAS";#N/A,#N/A,FALSE,"PET";#N/A,#N/A,FALSE,"COR"}</definedName>
    <definedName name="wrn.gst1tajuorg." hidden="1">{#N/A,#N/A,FALSE,"TOT";#N/A,#N/A,FALSE,"PEP";#N/A,#N/A,FALSE,"REF";#N/A,#N/A,FALSE,"GAS";#N/A,#N/A,FALSE,"PET";#N/A,#N/A,FALSE,"COR"}</definedName>
    <definedName name="x" localSheetId="0">#REF!</definedName>
    <definedName name="x" localSheetId="1">#REF!</definedName>
    <definedName name="x" localSheetId="3">#REF!</definedName>
    <definedName name="x" localSheetId="4">#REF!</definedName>
    <definedName name="x" localSheetId="5">#REF!</definedName>
    <definedName name="x" localSheetId="6">#REF!</definedName>
    <definedName name="x" localSheetId="7">#REF!</definedName>
    <definedName name="x" localSheetId="9">#REF!</definedName>
    <definedName name="x">#REF!</definedName>
    <definedName name="XX" localSheetId="0" hidden="1">{"Bruto",#N/A,FALSE,"CONV3T.XLS";"Neto",#N/A,FALSE,"CONV3T.XLS";"UnoB",#N/A,FALSE,"CONV3T.XLS";"Bruto",#N/A,FALSE,"CONV4T.XLS";"Neto",#N/A,FALSE,"CONV4T.XLS";"UnoB",#N/A,FALSE,"CONV4T.XLS"}</definedName>
    <definedName name="XX" localSheetId="1" hidden="1">{"Bruto",#N/A,FALSE,"CONV3T.XLS";"Neto",#N/A,FALSE,"CONV3T.XLS";"UnoB",#N/A,FALSE,"CONV3T.XLS";"Bruto",#N/A,FALSE,"CONV4T.XLS";"Neto",#N/A,FALSE,"CONV4T.XLS";"UnoB",#N/A,FALSE,"CONV4T.XLS"}</definedName>
    <definedName name="XX" localSheetId="3" hidden="1">{"Bruto",#N/A,FALSE,"CONV3T.XLS";"Neto",#N/A,FALSE,"CONV3T.XLS";"UnoB",#N/A,FALSE,"CONV3T.XLS";"Bruto",#N/A,FALSE,"CONV4T.XLS";"Neto",#N/A,FALSE,"CONV4T.XLS";"UnoB",#N/A,FALSE,"CONV4T.XLS"}</definedName>
    <definedName name="XX" localSheetId="5" hidden="1">{"Bruto",#N/A,FALSE,"CONV3T.XLS";"Neto",#N/A,FALSE,"CONV3T.XLS";"UnoB",#N/A,FALSE,"CONV3T.XLS";"Bruto",#N/A,FALSE,"CONV4T.XLS";"Neto",#N/A,FALSE,"CONV4T.XLS";"UnoB",#N/A,FALSE,"CONV4T.XLS"}</definedName>
    <definedName name="XX" localSheetId="6" hidden="1">{"Bruto",#N/A,FALSE,"CONV3T.XLS";"Neto",#N/A,FALSE,"CONV3T.XLS";"UnoB",#N/A,FALSE,"CONV3T.XLS";"Bruto",#N/A,FALSE,"CONV4T.XLS";"Neto",#N/A,FALSE,"CONV4T.XLS";"UnoB",#N/A,FALSE,"CONV4T.XLS"}</definedName>
    <definedName name="XX" localSheetId="7" hidden="1">{"Bruto",#N/A,FALSE,"CONV3T.XLS";"Neto",#N/A,FALSE,"CONV3T.XLS";"UnoB",#N/A,FALSE,"CONV3T.XLS";"Bruto",#N/A,FALSE,"CONV4T.XLS";"Neto",#N/A,FALSE,"CONV4T.XLS";"UnoB",#N/A,FALSE,"CONV4T.XLS"}</definedName>
    <definedName name="XX" localSheetId="9"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0">#REF!</definedName>
    <definedName name="xxx" localSheetId="1">#REF!</definedName>
    <definedName name="xxx" localSheetId="3">#REF!</definedName>
    <definedName name="xxx" localSheetId="4">#REF!</definedName>
    <definedName name="xxx" localSheetId="5">#REF!</definedName>
    <definedName name="xxx" localSheetId="6">#REF!</definedName>
    <definedName name="xxx" localSheetId="7">#REF!</definedName>
    <definedName name="xxx" localSheetId="9">#REF!</definedName>
    <definedName name="xxx">#REF!</definedName>
    <definedName name="yyy" localSheetId="0">#REF!</definedName>
    <definedName name="yyy" localSheetId="1">#REF!</definedName>
    <definedName name="yyy" localSheetId="3">#REF!</definedName>
    <definedName name="yyy" localSheetId="4">#REF!</definedName>
    <definedName name="yyy" localSheetId="5">#REF!</definedName>
    <definedName name="yyy" localSheetId="6">#REF!</definedName>
    <definedName name="yyy" localSheetId="7">#REF!</definedName>
    <definedName name="yyy" localSheetId="9">#REF!</definedName>
    <definedName name="yyy">#REF!</definedName>
    <definedName name="zz" localSheetId="0">#REF!</definedName>
    <definedName name="zz" localSheetId="1">#REF!</definedName>
    <definedName name="zz" localSheetId="3">#REF!</definedName>
    <definedName name="zz" localSheetId="4">#REF!</definedName>
    <definedName name="zz" localSheetId="5">#REF!</definedName>
    <definedName name="zz" localSheetId="6">#REF!</definedName>
    <definedName name="zz" localSheetId="7">#REF!</definedName>
    <definedName name="zz" localSheetId="9">#REF!</definedName>
    <definedName name="zz">#REF!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9" i="15" l="1"/>
  <c r="C10" i="15"/>
  <c r="D10" i="15"/>
  <c r="E10" i="15"/>
  <c r="F10" i="15"/>
  <c r="H11" i="15"/>
  <c r="I11" i="15"/>
  <c r="H12" i="15"/>
  <c r="I12" i="15"/>
  <c r="C13" i="15"/>
  <c r="D13" i="15"/>
  <c r="E13" i="15"/>
  <c r="I13" i="15" s="1"/>
  <c r="F13" i="15"/>
  <c r="G13" i="15"/>
  <c r="H13" i="15"/>
  <c r="H14" i="15"/>
  <c r="I14" i="15"/>
  <c r="H15" i="15"/>
  <c r="I15" i="15"/>
  <c r="H16" i="15"/>
  <c r="I16" i="15"/>
  <c r="H17" i="15"/>
  <c r="I17" i="15"/>
  <c r="H18" i="15"/>
  <c r="I18" i="15"/>
  <c r="H19" i="15"/>
  <c r="I19" i="15"/>
  <c r="H20" i="15"/>
  <c r="I20" i="15"/>
  <c r="H21" i="15"/>
  <c r="I21" i="15"/>
  <c r="C22" i="15"/>
  <c r="D22" i="15"/>
  <c r="E22" i="15"/>
  <c r="F22" i="15"/>
  <c r="I22" i="15"/>
  <c r="H23" i="15"/>
  <c r="I23" i="15"/>
  <c r="H24" i="15"/>
  <c r="I24" i="15"/>
  <c r="H25" i="15"/>
  <c r="I25" i="15"/>
  <c r="C26" i="15"/>
  <c r="D26" i="15"/>
  <c r="E26" i="15"/>
  <c r="F26" i="15"/>
  <c r="G26" i="15"/>
  <c r="H26" i="15"/>
  <c r="I26" i="15"/>
  <c r="H27" i="15"/>
  <c r="I27" i="15"/>
  <c r="H28" i="15"/>
  <c r="I28" i="15"/>
  <c r="H29" i="15"/>
  <c r="I29" i="15"/>
  <c r="H30" i="15"/>
  <c r="I30" i="15"/>
  <c r="H31" i="15"/>
  <c r="I31" i="15"/>
  <c r="H32" i="15"/>
  <c r="I32" i="15"/>
  <c r="H33" i="15"/>
  <c r="I33" i="15"/>
  <c r="C34" i="15"/>
  <c r="D34" i="15"/>
  <c r="E34" i="15"/>
  <c r="F34" i="15"/>
  <c r="I34" i="15" s="1"/>
  <c r="G34" i="15"/>
  <c r="H34" i="15"/>
  <c r="H35" i="15"/>
  <c r="I35" i="15"/>
  <c r="H36" i="15"/>
  <c r="I36" i="15"/>
  <c r="C37" i="15"/>
  <c r="D37" i="15"/>
  <c r="H37" i="15" s="1"/>
  <c r="E37" i="15"/>
  <c r="I37" i="15" s="1"/>
  <c r="F37" i="15"/>
  <c r="H38" i="15"/>
  <c r="I38" i="15"/>
  <c r="H39" i="15"/>
  <c r="I39" i="15"/>
  <c r="H40" i="15"/>
  <c r="I40" i="15"/>
  <c r="H41" i="15"/>
  <c r="I41" i="15"/>
  <c r="C42" i="15"/>
  <c r="D42" i="15"/>
  <c r="E42" i="15"/>
  <c r="F42" i="15"/>
  <c r="H43" i="15"/>
  <c r="I43" i="15"/>
  <c r="H44" i="15"/>
  <c r="I44" i="15"/>
  <c r="C45" i="15"/>
  <c r="D45" i="15"/>
  <c r="H45" i="15" s="1"/>
  <c r="E45" i="15"/>
  <c r="I45" i="15" s="1"/>
  <c r="F45" i="15"/>
  <c r="H46" i="15"/>
  <c r="I46" i="15"/>
  <c r="H47" i="15"/>
  <c r="I47" i="15"/>
  <c r="H48" i="15"/>
  <c r="I48" i="15"/>
  <c r="H49" i="15"/>
  <c r="I49" i="15"/>
  <c r="H50" i="15"/>
  <c r="I50" i="15"/>
  <c r="C51" i="15"/>
  <c r="D51" i="15"/>
  <c r="E51" i="15"/>
  <c r="F51" i="15"/>
  <c r="G51" i="15"/>
  <c r="H51" i="15"/>
  <c r="H52" i="15"/>
  <c r="I52" i="15"/>
  <c r="H53" i="15"/>
  <c r="I53" i="15"/>
  <c r="H54" i="15"/>
  <c r="I54" i="15"/>
  <c r="H55" i="15"/>
  <c r="I55" i="15"/>
  <c r="H56" i="15"/>
  <c r="I56" i="15"/>
  <c r="H57" i="15"/>
  <c r="I57" i="15"/>
  <c r="H58" i="15"/>
  <c r="I58" i="15"/>
  <c r="C59" i="15"/>
  <c r="D59" i="15"/>
  <c r="E59" i="15"/>
  <c r="F59" i="15"/>
  <c r="I59" i="15"/>
  <c r="H60" i="15"/>
  <c r="I60" i="15"/>
  <c r="H61" i="15"/>
  <c r="I61" i="15"/>
  <c r="H62" i="15"/>
  <c r="I62" i="15"/>
  <c r="H63" i="15"/>
  <c r="I63" i="15"/>
  <c r="H64" i="15"/>
  <c r="I64" i="15"/>
  <c r="H65" i="15"/>
  <c r="I65" i="15"/>
  <c r="H66" i="15"/>
  <c r="I66" i="15"/>
  <c r="H67" i="15"/>
  <c r="I67" i="15"/>
  <c r="H68" i="15"/>
  <c r="I68" i="15"/>
  <c r="H69" i="15"/>
  <c r="I69" i="15"/>
  <c r="H70" i="15"/>
  <c r="I70" i="15"/>
  <c r="H71" i="15"/>
  <c r="I71" i="15"/>
  <c r="H72" i="15"/>
  <c r="I72" i="15"/>
  <c r="H73" i="15"/>
  <c r="I73" i="15"/>
  <c r="H74" i="15"/>
  <c r="I74" i="15"/>
  <c r="C75" i="15"/>
  <c r="D75" i="15"/>
  <c r="E75" i="15"/>
  <c r="F75" i="15"/>
  <c r="H76" i="15"/>
  <c r="I76" i="15"/>
  <c r="H77" i="15"/>
  <c r="I77" i="15"/>
  <c r="H78" i="15"/>
  <c r="I78" i="15"/>
  <c r="C79" i="15"/>
  <c r="D79" i="15"/>
  <c r="E79" i="15"/>
  <c r="F79" i="15"/>
  <c r="H79" i="15"/>
  <c r="I79" i="15"/>
  <c r="H80" i="15"/>
  <c r="I80" i="15"/>
  <c r="H81" i="15"/>
  <c r="I81" i="15"/>
  <c r="C82" i="15"/>
  <c r="D82" i="15"/>
  <c r="E82" i="15"/>
  <c r="F82" i="15"/>
  <c r="H83" i="15"/>
  <c r="I83" i="15"/>
  <c r="H84" i="15"/>
  <c r="I84" i="15"/>
  <c r="H85" i="15"/>
  <c r="I85" i="15"/>
  <c r="H86" i="15"/>
  <c r="I86" i="15"/>
  <c r="H87" i="15"/>
  <c r="I87" i="15"/>
  <c r="H88" i="15"/>
  <c r="I88" i="15"/>
  <c r="H89" i="15"/>
  <c r="I89" i="15"/>
  <c r="C90" i="15"/>
  <c r="D90" i="15"/>
  <c r="E90" i="15"/>
  <c r="F90" i="15"/>
  <c r="H91" i="15"/>
  <c r="I91" i="15"/>
  <c r="H92" i="15"/>
  <c r="I92" i="15"/>
  <c r="H93" i="15"/>
  <c r="I93" i="15"/>
  <c r="H94" i="15"/>
  <c r="I94" i="15"/>
  <c r="H95" i="15"/>
  <c r="I95" i="15"/>
  <c r="C96" i="15"/>
  <c r="D96" i="15"/>
  <c r="E96" i="15"/>
  <c r="F96" i="15"/>
  <c r="H97" i="15"/>
  <c r="I97" i="15"/>
  <c r="H98" i="15"/>
  <c r="I98" i="15"/>
  <c r="H99" i="15"/>
  <c r="I99" i="15"/>
  <c r="H100" i="15"/>
  <c r="I100" i="15"/>
  <c r="C101" i="15"/>
  <c r="D101" i="15"/>
  <c r="E101" i="15"/>
  <c r="F101" i="15"/>
  <c r="H101" i="15"/>
  <c r="H102" i="15"/>
  <c r="I102" i="15"/>
  <c r="H103" i="15"/>
  <c r="I103" i="15"/>
  <c r="H104" i="15"/>
  <c r="I104" i="15"/>
  <c r="H105" i="15"/>
  <c r="I105" i="15"/>
  <c r="H106" i="15"/>
  <c r="I106" i="15"/>
  <c r="C107" i="15"/>
  <c r="D107" i="15"/>
  <c r="H107" i="15" s="1"/>
  <c r="E107" i="15"/>
  <c r="F107" i="15"/>
  <c r="I107" i="15"/>
  <c r="H108" i="15"/>
  <c r="I108" i="15"/>
  <c r="C109" i="15"/>
  <c r="D109" i="15"/>
  <c r="E109" i="15"/>
  <c r="F109" i="15"/>
  <c r="I109" i="15"/>
  <c r="H110" i="15"/>
  <c r="I110" i="15"/>
  <c r="H111" i="15"/>
  <c r="I111" i="15"/>
  <c r="H112" i="15"/>
  <c r="I112" i="15"/>
  <c r="H113" i="15"/>
  <c r="I113" i="15"/>
  <c r="H114" i="15"/>
  <c r="I114" i="15"/>
  <c r="H115" i="15"/>
  <c r="I115" i="15"/>
  <c r="H116" i="15"/>
  <c r="I116" i="15"/>
  <c r="H117" i="15"/>
  <c r="I117" i="15"/>
  <c r="C118" i="15"/>
  <c r="D118" i="15"/>
  <c r="E118" i="15"/>
  <c r="F118" i="15"/>
  <c r="H119" i="15"/>
  <c r="I119" i="15"/>
  <c r="C120" i="15"/>
  <c r="D120" i="15"/>
  <c r="E120" i="15"/>
  <c r="F120" i="15"/>
  <c r="H121" i="15"/>
  <c r="I121" i="15"/>
  <c r="H122" i="15"/>
  <c r="I122" i="15"/>
  <c r="H123" i="15"/>
  <c r="I123" i="15"/>
  <c r="C124" i="15"/>
  <c r="D124" i="15"/>
  <c r="E124" i="15"/>
  <c r="F124" i="15"/>
  <c r="H125" i="15"/>
  <c r="I125" i="15"/>
  <c r="H126" i="15"/>
  <c r="I126" i="15"/>
  <c r="C127" i="15"/>
  <c r="D127" i="15"/>
  <c r="E127" i="15"/>
  <c r="F127" i="15"/>
  <c r="I127" i="15"/>
  <c r="H128" i="15"/>
  <c r="I128" i="15"/>
  <c r="C129" i="15"/>
  <c r="D129" i="15"/>
  <c r="H129" i="15" s="1"/>
  <c r="E129" i="15"/>
  <c r="F129" i="15"/>
  <c r="H130" i="15"/>
  <c r="I130" i="15"/>
  <c r="H131" i="15"/>
  <c r="I131" i="15"/>
  <c r="C132" i="15"/>
  <c r="D132" i="15"/>
  <c r="E132" i="15"/>
  <c r="F132" i="15"/>
  <c r="H132" i="15"/>
  <c r="I132" i="15"/>
  <c r="H133" i="15"/>
  <c r="I133" i="15"/>
  <c r="C134" i="15"/>
  <c r="D134" i="15"/>
  <c r="E134" i="15"/>
  <c r="F134" i="15"/>
  <c r="G134" i="15"/>
  <c r="G132" i="15" s="1"/>
  <c r="H135" i="15"/>
  <c r="I135" i="15"/>
  <c r="H136" i="15"/>
  <c r="I136" i="15"/>
  <c r="H137" i="15"/>
  <c r="I137" i="15"/>
  <c r="H138" i="15"/>
  <c r="I138" i="15"/>
  <c r="H139" i="15"/>
  <c r="I139" i="15"/>
  <c r="H140" i="15"/>
  <c r="I140" i="15"/>
  <c r="H141" i="15"/>
  <c r="I141" i="15"/>
  <c r="H142" i="15"/>
  <c r="I142" i="15"/>
  <c r="H143" i="15"/>
  <c r="I143" i="15"/>
  <c r="C144" i="15"/>
  <c r="D144" i="15"/>
  <c r="E144" i="15"/>
  <c r="F144" i="15"/>
  <c r="H145" i="15"/>
  <c r="I145" i="15"/>
  <c r="H146" i="15"/>
  <c r="I146" i="15"/>
  <c r="C147" i="15"/>
  <c r="D147" i="15"/>
  <c r="E147" i="15"/>
  <c r="F147" i="15"/>
  <c r="H147" i="15"/>
  <c r="H148" i="15"/>
  <c r="I148" i="15"/>
  <c r="H149" i="15"/>
  <c r="I149" i="15"/>
  <c r="L8" i="14"/>
  <c r="M8" i="14"/>
  <c r="L9" i="14"/>
  <c r="M9" i="14"/>
  <c r="L10" i="14"/>
  <c r="M10" i="14"/>
  <c r="L11" i="14"/>
  <c r="M11" i="14"/>
  <c r="L12" i="14"/>
  <c r="M12" i="14"/>
  <c r="L13" i="14"/>
  <c r="M13" i="14"/>
  <c r="L14" i="14"/>
  <c r="M14" i="14"/>
  <c r="L15" i="14"/>
  <c r="M15" i="14"/>
  <c r="L16" i="14"/>
  <c r="M16" i="14"/>
  <c r="L17" i="14"/>
  <c r="M17" i="14"/>
  <c r="L18" i="14"/>
  <c r="M18" i="14"/>
  <c r="L19" i="14"/>
  <c r="M19" i="14"/>
  <c r="L20" i="14"/>
  <c r="M20" i="14"/>
  <c r="L21" i="14"/>
  <c r="M21" i="14"/>
  <c r="L22" i="14"/>
  <c r="M22" i="14"/>
  <c r="L23" i="14"/>
  <c r="M23" i="14"/>
  <c r="L24" i="14"/>
  <c r="M24" i="14"/>
  <c r="L25" i="14"/>
  <c r="M25" i="14"/>
  <c r="L26" i="14"/>
  <c r="M26" i="14"/>
  <c r="L27" i="14"/>
  <c r="M27" i="14"/>
  <c r="L28" i="14"/>
  <c r="M28" i="14"/>
  <c r="L29" i="14"/>
  <c r="M29" i="14"/>
  <c r="L30" i="14"/>
  <c r="M30" i="14"/>
  <c r="L31" i="14"/>
  <c r="M31" i="14"/>
  <c r="L32" i="14"/>
  <c r="M32" i="14"/>
  <c r="L33" i="14"/>
  <c r="M33" i="14"/>
  <c r="L34" i="14"/>
  <c r="M34" i="14"/>
  <c r="L35" i="14"/>
  <c r="M35" i="14"/>
  <c r="L36" i="14"/>
  <c r="M36" i="14"/>
  <c r="L37" i="14"/>
  <c r="M37" i="14"/>
  <c r="L38" i="14"/>
  <c r="M38" i="14"/>
  <c r="L39" i="14"/>
  <c r="M39" i="14"/>
  <c r="L40" i="14"/>
  <c r="M40" i="14"/>
  <c r="L41" i="14"/>
  <c r="M41" i="14"/>
  <c r="L42" i="14"/>
  <c r="M42" i="14"/>
  <c r="L43" i="14"/>
  <c r="M43" i="14"/>
  <c r="L44" i="14"/>
  <c r="M44" i="14"/>
  <c r="L45" i="14"/>
  <c r="M45" i="14"/>
  <c r="L46" i="14"/>
  <c r="M46" i="14"/>
  <c r="L47" i="14"/>
  <c r="M47" i="14"/>
  <c r="L48" i="14"/>
  <c r="M48" i="14"/>
  <c r="L49" i="14"/>
  <c r="M49" i="14"/>
  <c r="L50" i="14"/>
  <c r="M50" i="14"/>
  <c r="L51" i="14"/>
  <c r="M51" i="14"/>
  <c r="L52" i="14"/>
  <c r="M52" i="14"/>
  <c r="L53" i="14"/>
  <c r="M53" i="14"/>
  <c r="L54" i="14"/>
  <c r="M54" i="14"/>
  <c r="L55" i="14"/>
  <c r="M55" i="14"/>
  <c r="L56" i="14"/>
  <c r="M56" i="14"/>
  <c r="L57" i="14"/>
  <c r="M57" i="14"/>
  <c r="L58" i="14"/>
  <c r="M58" i="14"/>
  <c r="L59" i="14"/>
  <c r="M59" i="14"/>
  <c r="L60" i="14"/>
  <c r="M60" i="14"/>
  <c r="L61" i="14"/>
  <c r="M61" i="14"/>
  <c r="L62" i="14"/>
  <c r="M62" i="14"/>
  <c r="L63" i="14"/>
  <c r="M63" i="14"/>
  <c r="L64" i="14"/>
  <c r="M64" i="14"/>
  <c r="L65" i="14"/>
  <c r="M65" i="14"/>
  <c r="L66" i="14"/>
  <c r="M66" i="14"/>
  <c r="L67" i="14"/>
  <c r="M67" i="14"/>
  <c r="L68" i="14"/>
  <c r="M68" i="14"/>
  <c r="L69" i="14"/>
  <c r="M69" i="14"/>
  <c r="L70" i="14"/>
  <c r="M70" i="14"/>
  <c r="L71" i="14"/>
  <c r="M71" i="14"/>
  <c r="L72" i="14"/>
  <c r="M72" i="14"/>
  <c r="L73" i="14"/>
  <c r="M73" i="14"/>
  <c r="L74" i="14"/>
  <c r="M74" i="14"/>
  <c r="L75" i="14"/>
  <c r="M75" i="14"/>
  <c r="L76" i="14"/>
  <c r="M76" i="14"/>
  <c r="L77" i="14"/>
  <c r="M77" i="14"/>
  <c r="L78" i="14"/>
  <c r="M78" i="14"/>
  <c r="L79" i="14"/>
  <c r="M79" i="14"/>
  <c r="L80" i="14"/>
  <c r="M80" i="14"/>
  <c r="L81" i="14"/>
  <c r="M81" i="14"/>
  <c r="L82" i="14"/>
  <c r="M82" i="14"/>
  <c r="L83" i="14"/>
  <c r="M83" i="14"/>
  <c r="L84" i="14"/>
  <c r="M84" i="14"/>
  <c r="L85" i="14"/>
  <c r="M85" i="14"/>
  <c r="L86" i="14"/>
  <c r="M86" i="14"/>
  <c r="L87" i="14"/>
  <c r="M87" i="14"/>
  <c r="L88" i="14"/>
  <c r="M88" i="14"/>
  <c r="L89" i="14"/>
  <c r="M89" i="14"/>
  <c r="L90" i="14"/>
  <c r="M90" i="14"/>
  <c r="L91" i="14"/>
  <c r="M91" i="14"/>
  <c r="L92" i="14"/>
  <c r="M92" i="14"/>
  <c r="L93" i="14"/>
  <c r="M93" i="14"/>
  <c r="L94" i="14"/>
  <c r="M94" i="14"/>
  <c r="L95" i="14"/>
  <c r="M95" i="14"/>
  <c r="L96" i="14"/>
  <c r="M96" i="14"/>
  <c r="L97" i="14"/>
  <c r="M97" i="14"/>
  <c r="L98" i="14"/>
  <c r="M98" i="14"/>
  <c r="L99" i="14"/>
  <c r="M99" i="14"/>
  <c r="L100" i="14"/>
  <c r="M100" i="14"/>
  <c r="L101" i="14"/>
  <c r="M101" i="14"/>
  <c r="L102" i="14"/>
  <c r="M102" i="14"/>
  <c r="L103" i="14"/>
  <c r="M103" i="14"/>
  <c r="L104" i="14"/>
  <c r="M104" i="14"/>
  <c r="L105" i="14"/>
  <c r="M105" i="14"/>
  <c r="L106" i="14"/>
  <c r="M106" i="14"/>
  <c r="L107" i="14"/>
  <c r="M107" i="14"/>
  <c r="L108" i="14"/>
  <c r="M108" i="14"/>
  <c r="L109" i="14"/>
  <c r="M109" i="14"/>
  <c r="L110" i="14"/>
  <c r="M110" i="14"/>
  <c r="L111" i="14"/>
  <c r="M111" i="14"/>
  <c r="L112" i="14"/>
  <c r="M112" i="14"/>
  <c r="L113" i="14"/>
  <c r="M113" i="14"/>
  <c r="L114" i="14"/>
  <c r="M114" i="14"/>
  <c r="L115" i="14"/>
  <c r="M115" i="14"/>
  <c r="L116" i="14"/>
  <c r="M116" i="14"/>
  <c r="L117" i="14"/>
  <c r="M117" i="14"/>
  <c r="L118" i="14"/>
  <c r="M118" i="14"/>
  <c r="L119" i="14"/>
  <c r="M119" i="14"/>
  <c r="L120" i="14"/>
  <c r="M120" i="14"/>
  <c r="L121" i="14"/>
  <c r="M121" i="14"/>
  <c r="L122" i="14"/>
  <c r="M122" i="14"/>
  <c r="L123" i="14"/>
  <c r="M123" i="14"/>
  <c r="L124" i="14"/>
  <c r="M124" i="14"/>
  <c r="L125" i="14"/>
  <c r="M125" i="14"/>
  <c r="L126" i="14"/>
  <c r="M126" i="14"/>
  <c r="L127" i="14"/>
  <c r="M127" i="14"/>
  <c r="L128" i="14"/>
  <c r="M128" i="14"/>
  <c r="L129" i="14"/>
  <c r="M129" i="14"/>
  <c r="L130" i="14"/>
  <c r="M130" i="14"/>
  <c r="L131" i="14"/>
  <c r="M131" i="14"/>
  <c r="L132" i="14"/>
  <c r="M132" i="14"/>
  <c r="L133" i="14"/>
  <c r="M133" i="14"/>
  <c r="L134" i="14"/>
  <c r="M134" i="14"/>
  <c r="L135" i="14"/>
  <c r="M135" i="14"/>
  <c r="L136" i="14"/>
  <c r="M136" i="14"/>
  <c r="L137" i="14"/>
  <c r="M137" i="14"/>
  <c r="L138" i="14"/>
  <c r="M138" i="14"/>
  <c r="L139" i="14"/>
  <c r="M139" i="14"/>
  <c r="L140" i="14"/>
  <c r="M140" i="14"/>
  <c r="L141" i="14"/>
  <c r="M141" i="14"/>
  <c r="L142" i="14"/>
  <c r="M142" i="14"/>
  <c r="L143" i="14"/>
  <c r="M143" i="14"/>
  <c r="L144" i="14"/>
  <c r="M144" i="14"/>
  <c r="L145" i="14"/>
  <c r="M145" i="14"/>
  <c r="L146" i="14"/>
  <c r="M146" i="14"/>
  <c r="L147" i="14"/>
  <c r="M147" i="14"/>
  <c r="L148" i="14"/>
  <c r="M148" i="14"/>
  <c r="L149" i="14"/>
  <c r="M149" i="14"/>
  <c r="L150" i="14"/>
  <c r="M150" i="14"/>
  <c r="L151" i="14"/>
  <c r="M151" i="14"/>
  <c r="L152" i="14"/>
  <c r="M152" i="14"/>
  <c r="L153" i="14"/>
  <c r="M153" i="14"/>
  <c r="L154" i="14"/>
  <c r="M154" i="14"/>
  <c r="L155" i="14"/>
  <c r="M155" i="14"/>
  <c r="L156" i="14"/>
  <c r="M156" i="14"/>
  <c r="L157" i="14"/>
  <c r="M157" i="14"/>
  <c r="L158" i="14"/>
  <c r="M158" i="14"/>
  <c r="L159" i="14"/>
  <c r="M159" i="14"/>
  <c r="L160" i="14"/>
  <c r="M160" i="14"/>
  <c r="L161" i="14"/>
  <c r="M161" i="14"/>
  <c r="L162" i="14"/>
  <c r="M162" i="14"/>
  <c r="L163" i="14"/>
  <c r="M163" i="14"/>
  <c r="L164" i="14"/>
  <c r="M164" i="14"/>
  <c r="L165" i="14"/>
  <c r="M165" i="14"/>
  <c r="L166" i="14"/>
  <c r="M166" i="14"/>
  <c r="L167" i="14"/>
  <c r="M167" i="14"/>
  <c r="L168" i="14"/>
  <c r="M168" i="14"/>
  <c r="L169" i="14"/>
  <c r="M169" i="14"/>
  <c r="L170" i="14"/>
  <c r="M170" i="14"/>
  <c r="L171" i="14"/>
  <c r="M171" i="14"/>
  <c r="L172" i="14"/>
  <c r="M172" i="14"/>
  <c r="L173" i="14"/>
  <c r="M173" i="14"/>
  <c r="L174" i="14"/>
  <c r="M174" i="14"/>
  <c r="L175" i="14"/>
  <c r="M175" i="14"/>
  <c r="L176" i="14"/>
  <c r="M176" i="14"/>
  <c r="L177" i="14"/>
  <c r="M177" i="14"/>
  <c r="L178" i="14"/>
  <c r="M178" i="14"/>
  <c r="L179" i="14"/>
  <c r="M179" i="14"/>
  <c r="L180" i="14"/>
  <c r="M180" i="14"/>
  <c r="L181" i="14"/>
  <c r="M181" i="14"/>
  <c r="L182" i="14"/>
  <c r="M182" i="14"/>
  <c r="L183" i="14"/>
  <c r="M183" i="14"/>
  <c r="L184" i="14"/>
  <c r="M184" i="14"/>
  <c r="L185" i="14"/>
  <c r="M185" i="14"/>
  <c r="L186" i="14"/>
  <c r="M186" i="14"/>
  <c r="L187" i="14"/>
  <c r="M187" i="14"/>
  <c r="L188" i="14"/>
  <c r="M188" i="14"/>
  <c r="L189" i="14"/>
  <c r="M189" i="14"/>
  <c r="L190" i="14"/>
  <c r="M190" i="14"/>
  <c r="L191" i="14"/>
  <c r="M191" i="14"/>
  <c r="L192" i="14"/>
  <c r="M192" i="14"/>
  <c r="L193" i="14"/>
  <c r="M193" i="14"/>
  <c r="L194" i="14"/>
  <c r="M194" i="14"/>
  <c r="L195" i="14"/>
  <c r="M195" i="14"/>
  <c r="L196" i="14"/>
  <c r="M196" i="14"/>
  <c r="L197" i="14"/>
  <c r="M197" i="14"/>
  <c r="L198" i="14"/>
  <c r="M198" i="14"/>
  <c r="L199" i="14"/>
  <c r="M199" i="14"/>
  <c r="L200" i="14"/>
  <c r="M200" i="14"/>
  <c r="L201" i="14"/>
  <c r="M201" i="14"/>
  <c r="L202" i="14"/>
  <c r="M202" i="14"/>
  <c r="L203" i="14"/>
  <c r="M203" i="14"/>
  <c r="L204" i="14"/>
  <c r="M204" i="14"/>
  <c r="L205" i="14"/>
  <c r="M205" i="14"/>
  <c r="L206" i="14"/>
  <c r="M206" i="14"/>
  <c r="L207" i="14"/>
  <c r="M207" i="14"/>
  <c r="L208" i="14"/>
  <c r="M208" i="14"/>
  <c r="L209" i="14"/>
  <c r="M209" i="14"/>
  <c r="L210" i="14"/>
  <c r="M210" i="14"/>
  <c r="L211" i="14"/>
  <c r="M211" i="14"/>
  <c r="L212" i="14"/>
  <c r="M212" i="14"/>
  <c r="L213" i="14"/>
  <c r="M213" i="14"/>
  <c r="L214" i="14"/>
  <c r="M214" i="14"/>
  <c r="L215" i="14"/>
  <c r="M215" i="14"/>
  <c r="L216" i="14"/>
  <c r="M216" i="14"/>
  <c r="L217" i="14"/>
  <c r="M217" i="14"/>
  <c r="L218" i="14"/>
  <c r="M218" i="14"/>
  <c r="L219" i="14"/>
  <c r="M219" i="14"/>
  <c r="L220" i="14"/>
  <c r="M220" i="14"/>
  <c r="L221" i="14"/>
  <c r="M221" i="14"/>
  <c r="C9" i="13"/>
  <c r="D9" i="13"/>
  <c r="E9" i="13"/>
  <c r="F9" i="13"/>
  <c r="H9" i="13" s="1"/>
  <c r="H10" i="13"/>
  <c r="I10" i="13"/>
  <c r="C11" i="13"/>
  <c r="D11" i="13"/>
  <c r="E11" i="13"/>
  <c r="F11" i="13"/>
  <c r="H11" i="13" s="1"/>
  <c r="H12" i="13"/>
  <c r="I12" i="13"/>
  <c r="H13" i="13"/>
  <c r="I13" i="13"/>
  <c r="H14" i="13"/>
  <c r="I14" i="13"/>
  <c r="H15" i="13"/>
  <c r="I15" i="13"/>
  <c r="H16" i="13"/>
  <c r="I16" i="13"/>
  <c r="H17" i="13"/>
  <c r="I17" i="13"/>
  <c r="H18" i="13"/>
  <c r="I18" i="13"/>
  <c r="H19" i="13"/>
  <c r="I19" i="13"/>
  <c r="H20" i="13"/>
  <c r="I20" i="13"/>
  <c r="H21" i="13"/>
  <c r="I21" i="13"/>
  <c r="C22" i="13"/>
  <c r="D22" i="13"/>
  <c r="E22" i="13"/>
  <c r="F22" i="13"/>
  <c r="H23" i="13"/>
  <c r="I23" i="13"/>
  <c r="H24" i="13"/>
  <c r="I24" i="13"/>
  <c r="H25" i="13"/>
  <c r="I25" i="13"/>
  <c r="H26" i="13"/>
  <c r="I26" i="13"/>
  <c r="C27" i="13"/>
  <c r="D27" i="13"/>
  <c r="E27" i="13"/>
  <c r="F27" i="13"/>
  <c r="G27" i="13"/>
  <c r="H28" i="13"/>
  <c r="I28" i="13"/>
  <c r="H29" i="13"/>
  <c r="I29" i="13"/>
  <c r="H30" i="13"/>
  <c r="I30" i="13"/>
  <c r="H31" i="13"/>
  <c r="I31" i="13"/>
  <c r="C32" i="13"/>
  <c r="D32" i="13"/>
  <c r="E32" i="13"/>
  <c r="I32" i="13" s="1"/>
  <c r="F32" i="13"/>
  <c r="H33" i="13"/>
  <c r="I33" i="13"/>
  <c r="H34" i="13"/>
  <c r="I34" i="13"/>
  <c r="H35" i="13"/>
  <c r="I35" i="13"/>
  <c r="C36" i="13"/>
  <c r="D36" i="13"/>
  <c r="E36" i="13"/>
  <c r="F36" i="13"/>
  <c r="I36" i="13"/>
  <c r="H37" i="13"/>
  <c r="I37" i="13"/>
  <c r="H38" i="13"/>
  <c r="I38" i="13"/>
  <c r="H39" i="13"/>
  <c r="I39" i="13"/>
  <c r="H40" i="13"/>
  <c r="I40" i="13"/>
  <c r="H41" i="13"/>
  <c r="I41" i="13"/>
  <c r="H42" i="13"/>
  <c r="I42" i="13"/>
  <c r="H43" i="13"/>
  <c r="I43" i="13"/>
  <c r="H44" i="13"/>
  <c r="I44" i="13"/>
  <c r="H45" i="13"/>
  <c r="I45" i="13"/>
  <c r="C46" i="13"/>
  <c r="D46" i="13"/>
  <c r="E46" i="13"/>
  <c r="F46" i="13"/>
  <c r="H47" i="13"/>
  <c r="I47" i="13"/>
  <c r="H48" i="13"/>
  <c r="I48" i="13"/>
  <c r="H49" i="13"/>
  <c r="I49" i="13"/>
  <c r="H50" i="13"/>
  <c r="I50" i="13"/>
  <c r="H51" i="13"/>
  <c r="I51" i="13"/>
  <c r="H52" i="13"/>
  <c r="I52" i="13"/>
  <c r="C53" i="13"/>
  <c r="D53" i="13"/>
  <c r="E53" i="13"/>
  <c r="I53" i="13" s="1"/>
  <c r="F53" i="13"/>
  <c r="H54" i="13"/>
  <c r="I54" i="13"/>
  <c r="H55" i="13"/>
  <c r="I55" i="13"/>
  <c r="H56" i="13"/>
  <c r="I56" i="13"/>
  <c r="C57" i="13"/>
  <c r="D57" i="13"/>
  <c r="E57" i="13"/>
  <c r="F57" i="13"/>
  <c r="H58" i="13"/>
  <c r="I58" i="13"/>
  <c r="H59" i="13"/>
  <c r="I59" i="13"/>
  <c r="H60" i="13"/>
  <c r="I60" i="13"/>
  <c r="H61" i="13"/>
  <c r="I61" i="13"/>
  <c r="H62" i="13"/>
  <c r="I62" i="13"/>
  <c r="H63" i="13"/>
  <c r="I63" i="13"/>
  <c r="H64" i="13"/>
  <c r="I64" i="13"/>
  <c r="H65" i="13"/>
  <c r="I65" i="13"/>
  <c r="C66" i="13"/>
  <c r="D66" i="13"/>
  <c r="E66" i="13"/>
  <c r="F66" i="13"/>
  <c r="H67" i="13"/>
  <c r="I67" i="13"/>
  <c r="C68" i="13"/>
  <c r="D68" i="13"/>
  <c r="E68" i="13"/>
  <c r="F68" i="13"/>
  <c r="H68" i="13" s="1"/>
  <c r="H69" i="13"/>
  <c r="I69" i="13"/>
  <c r="H70" i="13"/>
  <c r="I70" i="13"/>
  <c r="H71" i="13"/>
  <c r="I71" i="13"/>
  <c r="H72" i="13"/>
  <c r="I72" i="13"/>
  <c r="H73" i="13"/>
  <c r="I73" i="13"/>
  <c r="H74" i="13"/>
  <c r="I74" i="13"/>
  <c r="H75" i="13"/>
  <c r="I75" i="13"/>
  <c r="H76" i="13"/>
  <c r="I76" i="13"/>
  <c r="H77" i="13"/>
  <c r="I77" i="13"/>
  <c r="H78" i="13"/>
  <c r="I78" i="13"/>
  <c r="H79" i="13"/>
  <c r="I79" i="13"/>
  <c r="H80" i="13"/>
  <c r="I80" i="13"/>
  <c r="C81" i="13"/>
  <c r="D81" i="13"/>
  <c r="E81" i="13"/>
  <c r="F81" i="13"/>
  <c r="H82" i="13"/>
  <c r="I82" i="13"/>
  <c r="C83" i="13"/>
  <c r="D83" i="13"/>
  <c r="E83" i="13"/>
  <c r="F83" i="13"/>
  <c r="H84" i="13"/>
  <c r="I84" i="13"/>
  <c r="H85" i="13"/>
  <c r="I85" i="13"/>
  <c r="C86" i="13"/>
  <c r="D86" i="13"/>
  <c r="E86" i="13"/>
  <c r="F86" i="13"/>
  <c r="H87" i="13"/>
  <c r="I87" i="13"/>
  <c r="H88" i="13"/>
  <c r="I88" i="13"/>
  <c r="C89" i="13"/>
  <c r="D89" i="13"/>
  <c r="E89" i="13"/>
  <c r="F89" i="13"/>
  <c r="H89" i="13"/>
  <c r="I89" i="13"/>
  <c r="H90" i="13"/>
  <c r="I90" i="13"/>
  <c r="H36" i="13" l="1"/>
  <c r="H27" i="13"/>
  <c r="H46" i="13"/>
  <c r="I68" i="13"/>
  <c r="I9" i="13"/>
  <c r="H118" i="15"/>
  <c r="I118" i="15"/>
  <c r="H75" i="15"/>
  <c r="I75" i="15"/>
  <c r="I42" i="15"/>
  <c r="H42" i="15"/>
  <c r="H134" i="15"/>
  <c r="I134" i="15"/>
  <c r="H82" i="15"/>
  <c r="I82" i="15"/>
  <c r="H144" i="15"/>
  <c r="I144" i="15"/>
  <c r="H109" i="15"/>
  <c r="I51" i="15"/>
  <c r="H120" i="15"/>
  <c r="I120" i="15"/>
  <c r="I101" i="15"/>
  <c r="H124" i="15"/>
  <c r="I124" i="15"/>
  <c r="D9" i="15"/>
  <c r="I129" i="15"/>
  <c r="H22" i="15"/>
  <c r="H10" i="15"/>
  <c r="F9" i="15"/>
  <c r="I10" i="15"/>
  <c r="I147" i="15"/>
  <c r="H96" i="15"/>
  <c r="I96" i="15"/>
  <c r="E9" i="15"/>
  <c r="H127" i="15"/>
  <c r="H90" i="15"/>
  <c r="I90" i="15"/>
  <c r="H59" i="15"/>
  <c r="C8" i="15"/>
  <c r="H81" i="13"/>
  <c r="I81" i="13"/>
  <c r="H83" i="13"/>
  <c r="I83" i="13"/>
  <c r="H22" i="13"/>
  <c r="I22" i="13"/>
  <c r="H57" i="13"/>
  <c r="H86" i="13"/>
  <c r="H66" i="13"/>
  <c r="I66" i="13"/>
  <c r="I46" i="13"/>
  <c r="H32" i="13"/>
  <c r="D8" i="13"/>
  <c r="E8" i="13"/>
  <c r="I11" i="13"/>
  <c r="F8" i="13"/>
  <c r="I86" i="13"/>
  <c r="H53" i="13"/>
  <c r="I27" i="13"/>
  <c r="I57" i="13"/>
  <c r="C8" i="13"/>
  <c r="D8" i="15" l="1"/>
  <c r="E8" i="15"/>
  <c r="F8" i="15"/>
  <c r="I9" i="15"/>
  <c r="H9" i="15"/>
  <c r="H8" i="13"/>
  <c r="I8" i="13"/>
  <c r="H8" i="15" l="1"/>
  <c r="I8" i="15"/>
  <c r="C9" i="12" l="1"/>
  <c r="D9" i="12"/>
  <c r="E9" i="12"/>
  <c r="F9" i="12"/>
  <c r="G9" i="12"/>
  <c r="H10" i="12"/>
  <c r="I10" i="12"/>
  <c r="H11" i="12"/>
  <c r="I11" i="12"/>
  <c r="H12" i="12"/>
  <c r="I12" i="12"/>
  <c r="H13" i="12"/>
  <c r="I13" i="12"/>
  <c r="H14" i="12"/>
  <c r="I14" i="12"/>
  <c r="H15" i="12"/>
  <c r="I15" i="12"/>
  <c r="H16" i="12"/>
  <c r="I16" i="12"/>
  <c r="H17" i="12"/>
  <c r="I17" i="12"/>
  <c r="H18" i="12"/>
  <c r="I18" i="12"/>
  <c r="H19" i="12"/>
  <c r="I19" i="12"/>
  <c r="H20" i="12"/>
  <c r="I20" i="12"/>
  <c r="H21" i="12"/>
  <c r="I21" i="12"/>
  <c r="H22" i="12"/>
  <c r="I22" i="12"/>
  <c r="H23" i="12"/>
  <c r="I23" i="12"/>
  <c r="H24" i="12"/>
  <c r="I24" i="12"/>
  <c r="H25" i="12"/>
  <c r="I25" i="12"/>
  <c r="C26" i="12"/>
  <c r="D26" i="12"/>
  <c r="E26" i="12"/>
  <c r="F26" i="12"/>
  <c r="H27" i="12"/>
  <c r="I27" i="12"/>
  <c r="H28" i="12"/>
  <c r="I28" i="12"/>
  <c r="C29" i="12"/>
  <c r="D29" i="12"/>
  <c r="E29" i="12"/>
  <c r="F29" i="12"/>
  <c r="H30" i="12"/>
  <c r="I30" i="12"/>
  <c r="H31" i="12"/>
  <c r="I31" i="12"/>
  <c r="H32" i="12"/>
  <c r="I32" i="12"/>
  <c r="H33" i="12"/>
  <c r="I33" i="12"/>
  <c r="C34" i="12"/>
  <c r="D34" i="12"/>
  <c r="E34" i="12"/>
  <c r="F34" i="12"/>
  <c r="H35" i="12"/>
  <c r="I35" i="12"/>
  <c r="C36" i="12"/>
  <c r="D36" i="12"/>
  <c r="E36" i="12"/>
  <c r="F36" i="12"/>
  <c r="H37" i="12"/>
  <c r="I37" i="12"/>
  <c r="H38" i="12"/>
  <c r="I38" i="12"/>
  <c r="H39" i="12"/>
  <c r="I39" i="12"/>
  <c r="H40" i="12"/>
  <c r="I40" i="12"/>
  <c r="C41" i="12"/>
  <c r="D41" i="12"/>
  <c r="E41" i="12"/>
  <c r="F41" i="12"/>
  <c r="H42" i="12"/>
  <c r="I42" i="12"/>
  <c r="H43" i="12"/>
  <c r="I43" i="12"/>
  <c r="H44" i="12"/>
  <c r="I44" i="12"/>
  <c r="H45" i="12"/>
  <c r="I45" i="12"/>
  <c r="H46" i="12"/>
  <c r="I46" i="12"/>
  <c r="H47" i="12"/>
  <c r="I47" i="12"/>
  <c r="H48" i="12"/>
  <c r="I48" i="12"/>
  <c r="H49" i="12"/>
  <c r="I49" i="12"/>
  <c r="H50" i="12"/>
  <c r="I50" i="12"/>
  <c r="H51" i="12"/>
  <c r="I51" i="12"/>
  <c r="H52" i="12"/>
  <c r="I52" i="12"/>
  <c r="H53" i="12"/>
  <c r="I53" i="12"/>
  <c r="H54" i="12"/>
  <c r="I54" i="12"/>
  <c r="H55" i="12"/>
  <c r="I55" i="12"/>
  <c r="H56" i="12"/>
  <c r="I56" i="12"/>
  <c r="H57" i="12"/>
  <c r="I57" i="12"/>
  <c r="H58" i="12"/>
  <c r="I58" i="12"/>
  <c r="H59" i="12"/>
  <c r="I59" i="12"/>
  <c r="H60" i="12"/>
  <c r="I60" i="12"/>
  <c r="C61" i="12"/>
  <c r="D61" i="12"/>
  <c r="E61" i="12"/>
  <c r="F61" i="12"/>
  <c r="H62" i="12"/>
  <c r="I62" i="12"/>
  <c r="H63" i="12"/>
  <c r="I63" i="12"/>
  <c r="H64" i="12"/>
  <c r="I64" i="12"/>
  <c r="H65" i="12"/>
  <c r="I65" i="12"/>
  <c r="C66" i="12"/>
  <c r="D66" i="12"/>
  <c r="E66" i="12"/>
  <c r="F66" i="12"/>
  <c r="H67" i="12"/>
  <c r="I67" i="12"/>
  <c r="C68" i="12"/>
  <c r="D68" i="12"/>
  <c r="E68" i="12"/>
  <c r="F68" i="12"/>
  <c r="H69" i="12"/>
  <c r="I69" i="12"/>
  <c r="H70" i="12"/>
  <c r="I70" i="12"/>
  <c r="H71" i="12"/>
  <c r="I71" i="12"/>
  <c r="H72" i="12"/>
  <c r="I72" i="12"/>
  <c r="C73" i="12"/>
  <c r="D73" i="12"/>
  <c r="E73" i="12"/>
  <c r="F73" i="12"/>
  <c r="H74" i="12"/>
  <c r="I74" i="12"/>
  <c r="H75" i="12"/>
  <c r="I75" i="12"/>
  <c r="H76" i="12"/>
  <c r="I76" i="12"/>
  <c r="H77" i="12"/>
  <c r="I77" i="12"/>
  <c r="H78" i="12"/>
  <c r="I78" i="12"/>
  <c r="H79" i="12"/>
  <c r="I79" i="12"/>
  <c r="H80" i="12"/>
  <c r="I80" i="12"/>
  <c r="C81" i="12"/>
  <c r="D81" i="12"/>
  <c r="E81" i="12"/>
  <c r="F81" i="12"/>
  <c r="G81" i="12"/>
  <c r="H82" i="12"/>
  <c r="I82" i="12"/>
  <c r="H83" i="12"/>
  <c r="I83" i="12"/>
  <c r="C84" i="12"/>
  <c r="D84" i="12"/>
  <c r="E84" i="12"/>
  <c r="F84" i="12"/>
  <c r="H85" i="12"/>
  <c r="I85" i="12"/>
  <c r="H86" i="12"/>
  <c r="I86" i="12"/>
  <c r="H87" i="12"/>
  <c r="I87" i="12"/>
  <c r="H88" i="12"/>
  <c r="I88" i="12"/>
  <c r="H89" i="12"/>
  <c r="I89" i="12"/>
  <c r="H90" i="12"/>
  <c r="I90" i="12"/>
  <c r="H91" i="12"/>
  <c r="I91" i="12"/>
  <c r="H92" i="12"/>
  <c r="I92" i="12"/>
  <c r="H93" i="12"/>
  <c r="I93" i="12"/>
  <c r="H94" i="12"/>
  <c r="I94" i="12"/>
  <c r="H95" i="12"/>
  <c r="I95" i="12"/>
  <c r="H96" i="12"/>
  <c r="I96" i="12"/>
  <c r="H97" i="12"/>
  <c r="I97" i="12"/>
  <c r="H98" i="12"/>
  <c r="I98" i="12"/>
  <c r="I84" i="12" l="1"/>
  <c r="I73" i="12"/>
  <c r="H61" i="12"/>
  <c r="I41" i="12"/>
  <c r="H29" i="12"/>
  <c r="I9" i="12"/>
  <c r="H73" i="12"/>
  <c r="H66" i="12"/>
  <c r="H34" i="12"/>
  <c r="H84" i="12"/>
  <c r="I81" i="12"/>
  <c r="I61" i="12"/>
  <c r="H41" i="12"/>
  <c r="I68" i="12"/>
  <c r="H36" i="12"/>
  <c r="I29" i="12"/>
  <c r="I36" i="12"/>
  <c r="I34" i="12"/>
  <c r="H81" i="12"/>
  <c r="I66" i="12"/>
  <c r="H26" i="12"/>
  <c r="D8" i="12"/>
  <c r="H68" i="12"/>
  <c r="E8" i="12"/>
  <c r="C8" i="12"/>
  <c r="I26" i="12"/>
  <c r="H9" i="12"/>
  <c r="F8" i="12"/>
  <c r="H8" i="12" l="1"/>
  <c r="I8" i="12"/>
  <c r="C9" i="11" l="1"/>
  <c r="D9" i="11"/>
  <c r="H9" i="11" s="1"/>
  <c r="E9" i="11"/>
  <c r="F9" i="11"/>
  <c r="I9" i="11" s="1"/>
  <c r="H10" i="11"/>
  <c r="I10" i="11"/>
  <c r="C11" i="11"/>
  <c r="D11" i="11"/>
  <c r="E11" i="11"/>
  <c r="F11" i="11"/>
  <c r="H12" i="11"/>
  <c r="I12" i="11"/>
  <c r="H13" i="11"/>
  <c r="I13" i="11"/>
  <c r="C15" i="11"/>
  <c r="D15" i="11"/>
  <c r="E15" i="11"/>
  <c r="F15" i="11"/>
  <c r="H16" i="11"/>
  <c r="I16" i="11"/>
  <c r="H17" i="11"/>
  <c r="I17" i="11"/>
  <c r="H18" i="11"/>
  <c r="I18" i="11"/>
  <c r="C19" i="11"/>
  <c r="D19" i="11"/>
  <c r="E19" i="11"/>
  <c r="F19" i="11"/>
  <c r="H20" i="11"/>
  <c r="I20" i="11"/>
  <c r="H21" i="11"/>
  <c r="I21" i="11"/>
  <c r="H22" i="11"/>
  <c r="I22" i="11"/>
  <c r="H23" i="11"/>
  <c r="I23" i="11"/>
  <c r="H24" i="11"/>
  <c r="I24" i="11"/>
  <c r="H25" i="11"/>
  <c r="I25" i="11"/>
  <c r="H26" i="11"/>
  <c r="I26" i="11"/>
  <c r="H27" i="11"/>
  <c r="I27" i="11"/>
  <c r="H28" i="11"/>
  <c r="I28" i="11"/>
  <c r="H29" i="11"/>
  <c r="I29" i="11"/>
  <c r="H30" i="11"/>
  <c r="I30" i="11"/>
  <c r="H31" i="11"/>
  <c r="I31" i="11"/>
  <c r="H32" i="11"/>
  <c r="I32" i="11"/>
  <c r="C33" i="11"/>
  <c r="D33" i="11"/>
  <c r="E33" i="11"/>
  <c r="I33" i="11" s="1"/>
  <c r="F33" i="11"/>
  <c r="H34" i="11"/>
  <c r="I34" i="11"/>
  <c r="H35" i="11"/>
  <c r="I35" i="11"/>
  <c r="H36" i="11"/>
  <c r="I36" i="11"/>
  <c r="H37" i="11"/>
  <c r="I37" i="11"/>
  <c r="H38" i="11"/>
  <c r="I38" i="11"/>
  <c r="H39" i="11"/>
  <c r="I39" i="11"/>
  <c r="H40" i="11"/>
  <c r="I40" i="11"/>
  <c r="H41" i="11"/>
  <c r="I41" i="11"/>
  <c r="H42" i="11"/>
  <c r="I42" i="11"/>
  <c r="H43" i="11"/>
  <c r="I43" i="11"/>
  <c r="H44" i="11"/>
  <c r="I44" i="11"/>
  <c r="H45" i="11"/>
  <c r="I45" i="11"/>
  <c r="H46" i="11"/>
  <c r="I46" i="11"/>
  <c r="C47" i="11"/>
  <c r="D47" i="11"/>
  <c r="E47" i="11"/>
  <c r="F47" i="11"/>
  <c r="I47" i="11" s="1"/>
  <c r="H48" i="11"/>
  <c r="I48" i="11"/>
  <c r="H49" i="11"/>
  <c r="I49" i="11"/>
  <c r="C50" i="11"/>
  <c r="D50" i="11"/>
  <c r="E50" i="11"/>
  <c r="F50" i="11"/>
  <c r="H51" i="11"/>
  <c r="I51" i="11"/>
  <c r="H52" i="11"/>
  <c r="I52" i="11"/>
  <c r="C53" i="11"/>
  <c r="D53" i="11"/>
  <c r="H53" i="11" s="1"/>
  <c r="E53" i="11"/>
  <c r="F53" i="11"/>
  <c r="H54" i="11"/>
  <c r="I54" i="11"/>
  <c r="H55" i="11"/>
  <c r="I55" i="11"/>
  <c r="H56" i="11"/>
  <c r="I56" i="11"/>
  <c r="C57" i="11"/>
  <c r="D57" i="11"/>
  <c r="E57" i="11"/>
  <c r="F57" i="11"/>
  <c r="H58" i="11"/>
  <c r="I58" i="11"/>
  <c r="C59" i="11"/>
  <c r="D59" i="11"/>
  <c r="E59" i="11"/>
  <c r="F59" i="11"/>
  <c r="H60" i="11"/>
  <c r="I60" i="11"/>
  <c r="C61" i="11"/>
  <c r="D61" i="11"/>
  <c r="E61" i="11"/>
  <c r="F61" i="11"/>
  <c r="H62" i="11"/>
  <c r="I62" i="11"/>
  <c r="C64" i="11"/>
  <c r="D64" i="11"/>
  <c r="E64" i="11"/>
  <c r="F64" i="11"/>
  <c r="H65" i="11"/>
  <c r="I65" i="11"/>
  <c r="H66" i="11"/>
  <c r="I66" i="11"/>
  <c r="H67" i="11"/>
  <c r="I67" i="11"/>
  <c r="H68" i="11"/>
  <c r="I68" i="11"/>
  <c r="H69" i="11"/>
  <c r="I69" i="11"/>
  <c r="H70" i="11"/>
  <c r="I70" i="11"/>
  <c r="C71" i="11"/>
  <c r="D71" i="11"/>
  <c r="E71" i="11"/>
  <c r="F71" i="11"/>
  <c r="H72" i="11"/>
  <c r="I72" i="11"/>
  <c r="H73" i="11"/>
  <c r="I73" i="11"/>
  <c r="C74" i="11"/>
  <c r="D74" i="11"/>
  <c r="E74" i="11"/>
  <c r="F74" i="11"/>
  <c r="H75" i="11"/>
  <c r="I75" i="11"/>
  <c r="C76" i="11"/>
  <c r="D76" i="11"/>
  <c r="E76" i="11"/>
  <c r="F76" i="11"/>
  <c r="H77" i="11"/>
  <c r="I77" i="11"/>
  <c r="I53" i="11" l="1"/>
  <c r="H71" i="11"/>
  <c r="H47" i="11"/>
  <c r="H19" i="11"/>
  <c r="I15" i="11"/>
  <c r="I76" i="11"/>
  <c r="H59" i="11"/>
  <c r="H57" i="11"/>
  <c r="H50" i="11"/>
  <c r="I74" i="11"/>
  <c r="I71" i="11"/>
  <c r="H11" i="11"/>
  <c r="I57" i="11"/>
  <c r="I59" i="11"/>
  <c r="D63" i="11"/>
  <c r="I50" i="11"/>
  <c r="C63" i="11"/>
  <c r="F14" i="11"/>
  <c r="I19" i="11"/>
  <c r="E14" i="11"/>
  <c r="F63" i="11"/>
  <c r="H15" i="11"/>
  <c r="E63" i="11"/>
  <c r="H76" i="11"/>
  <c r="H33" i="11"/>
  <c r="H74" i="11"/>
  <c r="H61" i="11"/>
  <c r="C14" i="11"/>
  <c r="D14" i="11"/>
  <c r="I64" i="11"/>
  <c r="H64" i="11"/>
  <c r="I61" i="11"/>
  <c r="I11" i="11"/>
  <c r="H14" i="11" l="1"/>
  <c r="C8" i="11"/>
  <c r="I14" i="11"/>
  <c r="I63" i="11"/>
  <c r="E8" i="11"/>
  <c r="F8" i="11"/>
  <c r="H63" i="11"/>
  <c r="D8" i="11"/>
  <c r="H8" i="11" l="1"/>
  <c r="I8" i="11"/>
  <c r="C9" i="10"/>
  <c r="D9" i="10"/>
  <c r="E9" i="10"/>
  <c r="F9" i="10"/>
  <c r="H10" i="10"/>
  <c r="I10" i="10"/>
  <c r="C11" i="10"/>
  <c r="D11" i="10"/>
  <c r="E11" i="10"/>
  <c r="F11" i="10"/>
  <c r="H12" i="10"/>
  <c r="I12" i="10"/>
  <c r="C13" i="10"/>
  <c r="D13" i="10"/>
  <c r="E13" i="10"/>
  <c r="F13" i="10"/>
  <c r="H14" i="10"/>
  <c r="I14" i="10"/>
  <c r="H15" i="10"/>
  <c r="I15" i="10"/>
  <c r="H16" i="10"/>
  <c r="I16" i="10"/>
  <c r="H17" i="10"/>
  <c r="I17" i="10"/>
  <c r="C18" i="10"/>
  <c r="D18" i="10"/>
  <c r="E18" i="10"/>
  <c r="F18" i="10"/>
  <c r="H19" i="10"/>
  <c r="I19" i="10"/>
  <c r="C20" i="10"/>
  <c r="D20" i="10"/>
  <c r="E20" i="10"/>
  <c r="F20" i="10"/>
  <c r="H21" i="10"/>
  <c r="I21" i="10"/>
  <c r="H22" i="10"/>
  <c r="I22" i="10"/>
  <c r="C23" i="10"/>
  <c r="D23" i="10"/>
  <c r="E23" i="10"/>
  <c r="F23" i="10"/>
  <c r="H24" i="10"/>
  <c r="I24" i="10"/>
  <c r="H25" i="10"/>
  <c r="I25" i="10"/>
  <c r="C26" i="10"/>
  <c r="D26" i="10"/>
  <c r="E26" i="10"/>
  <c r="F26" i="10"/>
  <c r="H27" i="10"/>
  <c r="I27" i="10"/>
  <c r="C28" i="10"/>
  <c r="D28" i="10"/>
  <c r="E28" i="10"/>
  <c r="F28" i="10"/>
  <c r="H29" i="10"/>
  <c r="I29" i="10"/>
  <c r="H30" i="10"/>
  <c r="I30" i="10"/>
  <c r="C31" i="10"/>
  <c r="D31" i="10"/>
  <c r="E31" i="10"/>
  <c r="F31" i="10"/>
  <c r="H32" i="10"/>
  <c r="I32" i="10"/>
  <c r="H33" i="10"/>
  <c r="I33" i="10"/>
  <c r="H34" i="10"/>
  <c r="I34" i="10"/>
  <c r="H35" i="10"/>
  <c r="I35" i="10"/>
  <c r="H36" i="10"/>
  <c r="I36" i="10"/>
  <c r="H37" i="10"/>
  <c r="I37" i="10"/>
  <c r="H38" i="10"/>
  <c r="I38" i="10"/>
  <c r="H39" i="10"/>
  <c r="I39" i="10"/>
  <c r="H40" i="10"/>
  <c r="I40" i="10"/>
  <c r="H41" i="10"/>
  <c r="I41" i="10"/>
  <c r="H42" i="10"/>
  <c r="I42" i="10"/>
  <c r="H43" i="10"/>
  <c r="I43" i="10"/>
  <c r="H44" i="10"/>
  <c r="I44" i="10"/>
  <c r="H45" i="10"/>
  <c r="I45" i="10"/>
  <c r="H46" i="10"/>
  <c r="I46" i="10"/>
  <c r="H47" i="10"/>
  <c r="I47" i="10"/>
  <c r="H48" i="10"/>
  <c r="I48" i="10"/>
  <c r="H49" i="10"/>
  <c r="I49" i="10"/>
  <c r="H50" i="10"/>
  <c r="I50" i="10"/>
  <c r="H51" i="10"/>
  <c r="I51" i="10"/>
  <c r="H52" i="10"/>
  <c r="I52" i="10"/>
  <c r="H53" i="10"/>
  <c r="I53" i="10"/>
  <c r="H54" i="10"/>
  <c r="I54" i="10"/>
  <c r="H55" i="10"/>
  <c r="I55" i="10"/>
  <c r="H56" i="10"/>
  <c r="I56" i="10"/>
  <c r="H57" i="10"/>
  <c r="I57" i="10"/>
  <c r="H58" i="10"/>
  <c r="I58" i="10"/>
  <c r="H59" i="10"/>
  <c r="I59" i="10"/>
  <c r="C60" i="10"/>
  <c r="D60" i="10"/>
  <c r="E60" i="10"/>
  <c r="F60" i="10"/>
  <c r="H61" i="10"/>
  <c r="I61" i="10"/>
  <c r="H62" i="10"/>
  <c r="I62" i="10"/>
  <c r="H63" i="10"/>
  <c r="I63" i="10"/>
  <c r="H64" i="10"/>
  <c r="I64" i="10"/>
  <c r="H65" i="10"/>
  <c r="I65" i="10"/>
  <c r="H66" i="10"/>
  <c r="I66" i="10"/>
  <c r="H67" i="10"/>
  <c r="I67" i="10"/>
  <c r="H68" i="10"/>
  <c r="I68" i="10"/>
  <c r="H69" i="10"/>
  <c r="I69" i="10"/>
  <c r="H70" i="10"/>
  <c r="I70" i="10"/>
  <c r="H71" i="10"/>
  <c r="I71" i="10"/>
  <c r="H72" i="10"/>
  <c r="I72" i="10"/>
  <c r="H73" i="10"/>
  <c r="I73" i="10"/>
  <c r="C74" i="10"/>
  <c r="D74" i="10"/>
  <c r="E74" i="10"/>
  <c r="I74" i="10" s="1"/>
  <c r="H75" i="10"/>
  <c r="I75" i="10"/>
  <c r="C76" i="10"/>
  <c r="D76" i="10"/>
  <c r="E76" i="10"/>
  <c r="F76" i="10"/>
  <c r="H77" i="10"/>
  <c r="I77" i="10"/>
  <c r="H78" i="10"/>
  <c r="I78" i="10"/>
  <c r="C79" i="10"/>
  <c r="D79" i="10"/>
  <c r="E79" i="10"/>
  <c r="F79" i="10"/>
  <c r="I79" i="10" s="1"/>
  <c r="H80" i="10"/>
  <c r="I80" i="10"/>
  <c r="H81" i="10"/>
  <c r="I81" i="10"/>
  <c r="H82" i="10"/>
  <c r="I82" i="10"/>
  <c r="I26" i="10" l="1"/>
  <c r="I28" i="10"/>
  <c r="I76" i="10"/>
  <c r="I31" i="10"/>
  <c r="H18" i="10"/>
  <c r="H9" i="10"/>
  <c r="H74" i="10"/>
  <c r="H76" i="10"/>
  <c r="H26" i="10"/>
  <c r="H23" i="10"/>
  <c r="H20" i="10"/>
  <c r="H11" i="10"/>
  <c r="H60" i="10"/>
  <c r="H79" i="10"/>
  <c r="H31" i="10"/>
  <c r="I60" i="10"/>
  <c r="H28" i="10"/>
  <c r="D8" i="10"/>
  <c r="H13" i="10"/>
  <c r="E8" i="10"/>
  <c r="C8" i="10"/>
  <c r="I23" i="10"/>
  <c r="I13" i="10"/>
  <c r="I11" i="10"/>
  <c r="I9" i="10"/>
  <c r="F8" i="10"/>
  <c r="I20" i="10"/>
  <c r="I18" i="10"/>
  <c r="H8" i="10" l="1"/>
  <c r="I8" i="10"/>
  <c r="C9" i="9"/>
  <c r="D9" i="9"/>
  <c r="E9" i="9"/>
  <c r="F9" i="9"/>
  <c r="H10" i="9"/>
  <c r="I10" i="9"/>
  <c r="C11" i="9"/>
  <c r="D11" i="9"/>
  <c r="E11" i="9"/>
  <c r="F11" i="9"/>
  <c r="H12" i="9"/>
  <c r="I12" i="9"/>
  <c r="C13" i="9"/>
  <c r="D13" i="9"/>
  <c r="E13" i="9"/>
  <c r="F13" i="9"/>
  <c r="H14" i="9"/>
  <c r="I14" i="9"/>
  <c r="C15" i="9"/>
  <c r="D15" i="9"/>
  <c r="E15" i="9"/>
  <c r="F15" i="9"/>
  <c r="H16" i="9"/>
  <c r="I16" i="9"/>
  <c r="C17" i="9"/>
  <c r="D17" i="9"/>
  <c r="E17" i="9"/>
  <c r="F17" i="9"/>
  <c r="H18" i="9"/>
  <c r="I18" i="9"/>
  <c r="H19" i="9"/>
  <c r="I19" i="9"/>
  <c r="H20" i="9"/>
  <c r="I20" i="9"/>
  <c r="H21" i="9"/>
  <c r="I21" i="9"/>
  <c r="H22" i="9"/>
  <c r="I22" i="9"/>
  <c r="H23" i="9"/>
  <c r="I23" i="9"/>
  <c r="H24" i="9"/>
  <c r="I24" i="9"/>
  <c r="H25" i="9"/>
  <c r="I25" i="9"/>
  <c r="I13" i="9" l="1"/>
  <c r="H11" i="9"/>
  <c r="I15" i="9"/>
  <c r="H17" i="9"/>
  <c r="I11" i="9"/>
  <c r="H13" i="9"/>
  <c r="I17" i="9"/>
  <c r="H15" i="9"/>
  <c r="F8" i="9"/>
  <c r="E8" i="9"/>
  <c r="D8" i="9"/>
  <c r="C8" i="9"/>
  <c r="I9" i="9"/>
  <c r="H9" i="9"/>
  <c r="I8" i="9" l="1"/>
  <c r="H8" i="9"/>
  <c r="H112" i="7"/>
  <c r="I112" i="7"/>
  <c r="C8" i="5" l="1"/>
  <c r="D8" i="5"/>
  <c r="E8" i="5"/>
  <c r="F8" i="5"/>
  <c r="H9" i="5"/>
  <c r="I9" i="5"/>
  <c r="H10" i="5"/>
  <c r="I10" i="5"/>
  <c r="H11" i="5"/>
  <c r="I11" i="5"/>
  <c r="H12" i="5"/>
  <c r="I12" i="5"/>
  <c r="H13" i="5"/>
  <c r="I13" i="5"/>
  <c r="H14" i="5"/>
  <c r="I14" i="5"/>
  <c r="H15" i="5"/>
  <c r="I15" i="5"/>
  <c r="H16" i="5"/>
  <c r="I16" i="5"/>
  <c r="H17" i="5"/>
  <c r="I17" i="5"/>
  <c r="H18" i="5"/>
  <c r="I18" i="5"/>
  <c r="H19" i="5"/>
  <c r="I19" i="5"/>
  <c r="H20" i="5"/>
  <c r="I20" i="5"/>
  <c r="H21" i="5"/>
  <c r="I21" i="5"/>
  <c r="H22" i="5"/>
  <c r="I22" i="5"/>
  <c r="H23" i="5"/>
  <c r="I23" i="5"/>
  <c r="H24" i="5"/>
  <c r="I24" i="5"/>
  <c r="H25" i="5"/>
  <c r="I25" i="5"/>
  <c r="H26" i="5"/>
  <c r="I26" i="5"/>
  <c r="H27" i="5"/>
  <c r="I27" i="5"/>
  <c r="H28" i="5"/>
  <c r="I28" i="5"/>
  <c r="H29" i="5"/>
  <c r="I29" i="5"/>
  <c r="H30" i="5"/>
  <c r="I30" i="5"/>
  <c r="H31" i="5"/>
  <c r="I31" i="5"/>
  <c r="H32" i="5"/>
  <c r="I32" i="5"/>
  <c r="H33" i="5"/>
  <c r="I33" i="5"/>
  <c r="H34" i="5"/>
  <c r="I34" i="5"/>
  <c r="H35" i="5"/>
  <c r="I35" i="5"/>
  <c r="H36" i="5"/>
  <c r="I36" i="5"/>
  <c r="H37" i="5"/>
  <c r="I37" i="5"/>
  <c r="H38" i="5"/>
  <c r="I38" i="5"/>
  <c r="H39" i="5"/>
  <c r="I39" i="5"/>
  <c r="H40" i="5"/>
  <c r="I40" i="5"/>
  <c r="H41" i="5"/>
  <c r="I41" i="5"/>
  <c r="H42" i="5"/>
  <c r="I42" i="5"/>
  <c r="H43" i="5"/>
  <c r="I43" i="5"/>
  <c r="H44" i="5"/>
  <c r="I44" i="5"/>
  <c r="H45" i="5"/>
  <c r="I45" i="5"/>
  <c r="H46" i="5"/>
  <c r="I46" i="5"/>
  <c r="H47" i="5"/>
  <c r="I47" i="5"/>
  <c r="H48" i="5"/>
  <c r="I48" i="5"/>
  <c r="H49" i="5"/>
  <c r="I49" i="5"/>
  <c r="H50" i="5"/>
  <c r="I50" i="5"/>
  <c r="H51" i="5"/>
  <c r="I51" i="5"/>
  <c r="H52" i="5"/>
  <c r="I52" i="5"/>
  <c r="H53" i="5"/>
  <c r="I53" i="5"/>
  <c r="H54" i="5"/>
  <c r="I54" i="5"/>
  <c r="H55" i="5"/>
  <c r="I55" i="5"/>
  <c r="H56" i="5"/>
  <c r="I56" i="5"/>
  <c r="H57" i="5"/>
  <c r="I57" i="5"/>
  <c r="H58" i="5"/>
  <c r="I58" i="5"/>
  <c r="H59" i="5"/>
  <c r="I59" i="5"/>
  <c r="H60" i="5"/>
  <c r="I60" i="5"/>
  <c r="H61" i="5"/>
  <c r="I61" i="5"/>
  <c r="H62" i="5"/>
  <c r="I62" i="5"/>
  <c r="H63" i="5"/>
  <c r="I63" i="5"/>
  <c r="H64" i="5"/>
  <c r="I64" i="5"/>
  <c r="H65" i="5"/>
  <c r="I65" i="5"/>
  <c r="H66" i="5"/>
  <c r="I66" i="5"/>
  <c r="H67" i="5"/>
  <c r="I67" i="5"/>
  <c r="H68" i="5"/>
  <c r="I68" i="5"/>
  <c r="H69" i="5"/>
  <c r="I69" i="5"/>
  <c r="H70" i="5"/>
  <c r="I70" i="5"/>
  <c r="H71" i="5"/>
  <c r="I71" i="5"/>
  <c r="H72" i="5"/>
  <c r="I72" i="5"/>
  <c r="H73" i="5"/>
  <c r="I73" i="5"/>
  <c r="H74" i="5"/>
  <c r="I74" i="5"/>
  <c r="H75" i="5"/>
  <c r="I75" i="5"/>
  <c r="H76" i="5"/>
  <c r="I76" i="5"/>
  <c r="H77" i="5"/>
  <c r="I77" i="5"/>
  <c r="H78" i="5"/>
  <c r="I78" i="5"/>
  <c r="H79" i="5"/>
  <c r="I79" i="5"/>
  <c r="H80" i="5"/>
  <c r="I80" i="5"/>
  <c r="H81" i="5"/>
  <c r="I81" i="5"/>
  <c r="H82" i="5"/>
  <c r="I82" i="5"/>
  <c r="H83" i="5"/>
  <c r="I83" i="5"/>
  <c r="H84" i="5"/>
  <c r="I84" i="5"/>
  <c r="H85" i="5"/>
  <c r="I85" i="5"/>
  <c r="H86" i="5"/>
  <c r="I86" i="5"/>
  <c r="H87" i="5"/>
  <c r="I87" i="5"/>
  <c r="H88" i="5"/>
  <c r="I88" i="5"/>
  <c r="H89" i="5"/>
  <c r="I89" i="5"/>
  <c r="H90" i="5"/>
  <c r="I90" i="5"/>
  <c r="H91" i="5"/>
  <c r="I91" i="5"/>
  <c r="H92" i="5"/>
  <c r="I92" i="5"/>
  <c r="H93" i="5"/>
  <c r="I93" i="5"/>
  <c r="H94" i="5"/>
  <c r="I94" i="5"/>
  <c r="H95" i="5"/>
  <c r="I95" i="5"/>
  <c r="H96" i="5"/>
  <c r="I96" i="5"/>
  <c r="H97" i="5"/>
  <c r="I97" i="5"/>
  <c r="H98" i="5"/>
  <c r="I98" i="5"/>
  <c r="H99" i="5"/>
  <c r="I99" i="5"/>
  <c r="H100" i="5"/>
  <c r="I100" i="5"/>
  <c r="H101" i="5"/>
  <c r="I101" i="5"/>
  <c r="H102" i="5"/>
  <c r="I102" i="5"/>
  <c r="H103" i="5"/>
  <c r="I103" i="5"/>
  <c r="H104" i="5"/>
  <c r="I104" i="5"/>
  <c r="H105" i="5"/>
  <c r="I105" i="5"/>
  <c r="H106" i="5"/>
  <c r="I106" i="5"/>
  <c r="H107" i="5"/>
  <c r="I107" i="5"/>
  <c r="H108" i="5"/>
  <c r="I108" i="5"/>
  <c r="H109" i="5"/>
  <c r="I109" i="5"/>
  <c r="H110" i="5"/>
  <c r="I110" i="5"/>
  <c r="H111" i="5"/>
  <c r="I111" i="5"/>
  <c r="H112" i="5"/>
  <c r="I112" i="5"/>
  <c r="H113" i="5"/>
  <c r="I113" i="5"/>
  <c r="H114" i="5"/>
  <c r="I114" i="5"/>
  <c r="H115" i="5"/>
  <c r="I115" i="5"/>
  <c r="H116" i="5"/>
  <c r="I116" i="5"/>
  <c r="H117" i="5"/>
  <c r="I117" i="5"/>
  <c r="H118" i="5"/>
  <c r="I118" i="5"/>
  <c r="H119" i="5"/>
  <c r="I119" i="5"/>
  <c r="H120" i="5"/>
  <c r="I120" i="5"/>
  <c r="H121" i="5"/>
  <c r="I121" i="5"/>
  <c r="H122" i="5"/>
  <c r="I122" i="5"/>
  <c r="H123" i="5"/>
  <c r="I123" i="5"/>
  <c r="H124" i="5"/>
  <c r="I124" i="5"/>
  <c r="H125" i="5"/>
  <c r="I125" i="5"/>
  <c r="I8" i="5" l="1"/>
  <c r="H8" i="5"/>
</calcChain>
</file>

<file path=xl/sharedStrings.xml><?xml version="1.0" encoding="utf-8"?>
<sst xmlns="http://schemas.openxmlformats.org/spreadsheetml/2006/main" count="1405" uniqueCount="892">
  <si>
    <t>Informes Sobre la Situación Económica, las Finanzas Públicas y la Deuda Pública, Anexos</t>
  </si>
  <si>
    <t>Avance en el ejercicio del presupuesto</t>
  </si>
  <si>
    <t>Aprobado 
anual</t>
  </si>
  <si>
    <t>Autorizado anual</t>
  </si>
  <si>
    <t>Autorizado al periodo</t>
  </si>
  <si>
    <t>Porcentaje de avance</t>
  </si>
  <si>
    <t>Ramo</t>
  </si>
  <si>
    <t>Autorizado  al periodo</t>
  </si>
  <si>
    <t>(a)</t>
  </si>
  <si>
    <t>(b)</t>
  </si>
  <si>
    <t>(c)</t>
  </si>
  <si>
    <t>(d)</t>
  </si>
  <si>
    <t>TOTAL</t>
  </si>
  <si>
    <t>06 Hacienda y Crédito Público (CDI)</t>
  </si>
  <si>
    <t>Cuotas, Apoyos y Aportaciones a Organismos Internacionales</t>
  </si>
  <si>
    <t>08 Agricultura, Ganadería,  Desarrollo Rural, Pesca y Alimentación</t>
  </si>
  <si>
    <t>09 Comunicaciones y Transportes</t>
  </si>
  <si>
    <t>Estudios y proyectos de construcción de caminos rurales y carreteras alimentadoras</t>
  </si>
  <si>
    <t>Programa de Empleo Temporal (PET)</t>
  </si>
  <si>
    <t>10 Economía</t>
  </si>
  <si>
    <t>Fondo de Microfinanciamiento a Mujeres Rurales (FOMMUR)</t>
  </si>
  <si>
    <t>11 Educación Pública</t>
  </si>
  <si>
    <t>Prestación de Servicios de Educación Inicial y Básica Comunitaria</t>
  </si>
  <si>
    <t>Normar los servicios educativos</t>
  </si>
  <si>
    <t>Programa Nacional de Becas</t>
  </si>
  <si>
    <t>Programa de fortalecimiento de la calidad en instituciones educativas</t>
  </si>
  <si>
    <t>12 Salud</t>
  </si>
  <si>
    <t>Atención de la Salud Reproductiva y la Igualdad de Género en Salud</t>
  </si>
  <si>
    <t>Programa Comunidades Saludables</t>
  </si>
  <si>
    <t>15 Desarrollo Agrario, Territorial y Urbano</t>
  </si>
  <si>
    <t>Programa de vivienda digna</t>
  </si>
  <si>
    <t>Fomento al desarrollo agrario</t>
  </si>
  <si>
    <t>16 Medio Ambiente y Recursos Naturales</t>
  </si>
  <si>
    <t>Planeación, Dirección y Evaluación Ambiental</t>
  </si>
  <si>
    <t>Programa de Conservación para el Desarrollo Sostenible (PROCODES)</t>
  </si>
  <si>
    <t>Programa para la Construcción y Rehabilitación de Sistemas de Agua Potable y Saneamiento en Zonas Rurales</t>
  </si>
  <si>
    <t>Programa Nacional Forestal Pago por Servicios Ambientales</t>
  </si>
  <si>
    <t>Programa Nacional Forestal-Desarrollo Forestal</t>
  </si>
  <si>
    <t>19 Aportaciones a Seguridad Social</t>
  </si>
  <si>
    <t>20 Desarrollo Social</t>
  </si>
  <si>
    <t>Programa de Abasto Social de Leche a cargo de Liconsa, S.A. de C.V.</t>
  </si>
  <si>
    <t>Programa de Opciones Productivas</t>
  </si>
  <si>
    <t>Programas del Fondo Nacional de Fomento a las Artesanías (FONART)</t>
  </si>
  <si>
    <t>Programa 3 x 1 para Migrantes</t>
  </si>
  <si>
    <t>Programa de Coinversión Social</t>
  </si>
  <si>
    <t>23 Provisiones Salariales y Económicas</t>
  </si>
  <si>
    <t>Fondo de Apoyo a Migrantes</t>
  </si>
  <si>
    <t>33 Aportaciones Federales para Entidades Federativas y Municipios</t>
  </si>
  <si>
    <t>FAIS Municipal y de las Demarcaciones Territoriales del Distrito Federal</t>
  </si>
  <si>
    <t>35 Comisión Nacional de los Derechos Humanos</t>
  </si>
  <si>
    <t>Protección de los Derechos Humanos de Indígenas en Reclusión</t>
  </si>
  <si>
    <t>38 Consejo Nacional de Ciencia y Tecnología</t>
  </si>
  <si>
    <t>Programa Presupuestario</t>
  </si>
  <si>
    <r>
      <t xml:space="preserve">Gasto pagado </t>
    </r>
    <r>
      <rPr>
        <vertAlign val="superscript"/>
        <sz val="7"/>
        <color theme="1"/>
        <rFont val="Soberana Sans"/>
        <family val="3"/>
      </rPr>
      <t>1_/</t>
    </r>
  </si>
  <si>
    <t>Fuente: Dependencias y entidades de la Administración Pública Federal.</t>
  </si>
  <si>
    <t>PROSPERA Programa de Inclusión Social</t>
  </si>
  <si>
    <t>F031</t>
  </si>
  <si>
    <t>M001</t>
  </si>
  <si>
    <t>O001</t>
  </si>
  <si>
    <t>P013</t>
  </si>
  <si>
    <t>R099</t>
  </si>
  <si>
    <t>S178</t>
  </si>
  <si>
    <t>S179</t>
  </si>
  <si>
    <t>S249</t>
  </si>
  <si>
    <t>U011</t>
  </si>
  <si>
    <t>S088</t>
  </si>
  <si>
    <t>S089</t>
  </si>
  <si>
    <t>S258</t>
  </si>
  <si>
    <t>S259</t>
  </si>
  <si>
    <t>S016</t>
  </si>
  <si>
    <t>S017</t>
  </si>
  <si>
    <t>S021</t>
  </si>
  <si>
    <t>E066</t>
  </si>
  <si>
    <t>G001</t>
  </si>
  <si>
    <t>P001</t>
  </si>
  <si>
    <t>P003</t>
  </si>
  <si>
    <t>S072</t>
  </si>
  <si>
    <t>S243</t>
  </si>
  <si>
    <t>S244</t>
  </si>
  <si>
    <t>S245</t>
  </si>
  <si>
    <t>P017</t>
  </si>
  <si>
    <t>S037</t>
  </si>
  <si>
    <t>S200</t>
  </si>
  <si>
    <t>U005</t>
  </si>
  <si>
    <t>S058</t>
  </si>
  <si>
    <t>S117</t>
  </si>
  <si>
    <t>F002</t>
  </si>
  <si>
    <t>K135</t>
  </si>
  <si>
    <t>P002</t>
  </si>
  <si>
    <t>S046</t>
  </si>
  <si>
    <t>S071</t>
  </si>
  <si>
    <t>S075</t>
  </si>
  <si>
    <t>S219</t>
  </si>
  <si>
    <t>U022</t>
  </si>
  <si>
    <t>U036</t>
  </si>
  <si>
    <t>S038</t>
  </si>
  <si>
    <t>S174</t>
  </si>
  <si>
    <t>U033</t>
  </si>
  <si>
    <t>I004</t>
  </si>
  <si>
    <t>I006</t>
  </si>
  <si>
    <t>E010</t>
  </si>
  <si>
    <t>E022</t>
  </si>
  <si>
    <t>Actividades de apoyo administrativo</t>
  </si>
  <si>
    <t>Programa de Apoyo a la Educación Indígena</t>
  </si>
  <si>
    <t>Programa para el Mejoramiento de la Producción y la Productividad Indígena</t>
  </si>
  <si>
    <t>Programa de Derechos Indígenas</t>
  </si>
  <si>
    <t>Programa de Apoyo para la Productividad de la Mujer Emprendedora</t>
  </si>
  <si>
    <t>Fondo para el Apoyo a Proyectos Productivos en Núcleos Agrarios (FAPPA)</t>
  </si>
  <si>
    <t>Programa Integral de Desarrollo Rural</t>
  </si>
  <si>
    <t>Programa de Fomento a la Agricultura</t>
  </si>
  <si>
    <t>K031</t>
  </si>
  <si>
    <t>Proyectos de infraestructura económica de carreteras alimentadoras y caminos rurales</t>
  </si>
  <si>
    <t>K037</t>
  </si>
  <si>
    <t>Conservación de infraestructura de caminos rurales y carreteras alimentadoras</t>
  </si>
  <si>
    <t>K039</t>
  </si>
  <si>
    <t>Programa de Fomento a la Economía Social</t>
  </si>
  <si>
    <t>Programa Nacional de Financiamiento al Microempresario</t>
  </si>
  <si>
    <t>E064</t>
  </si>
  <si>
    <t>Atención a la Demanda de Educación para Adultos (INEA)</t>
  </si>
  <si>
    <t>Diseño y aplicación de la política educativa</t>
  </si>
  <si>
    <t>Fortalecimiento a la educación y la cultura indígena</t>
  </si>
  <si>
    <t>Programa para la Inclusión y la Equidad Educativa</t>
  </si>
  <si>
    <t>Unidades Médicas Móviles</t>
  </si>
  <si>
    <t>Seguro Popular</t>
  </si>
  <si>
    <t>Programa de Vivienda Rural</t>
  </si>
  <si>
    <t>Infraestructura de riego y Temporal Tecnificado</t>
  </si>
  <si>
    <t>Programa IMSS-PROSPERA</t>
  </si>
  <si>
    <t>Programa de Abasto Rural a cargo de Diconsa, S.A. de C.V. (DICONSA)</t>
  </si>
  <si>
    <t>Pensión para Adultos Mayores</t>
  </si>
  <si>
    <t xml:space="preserve">FAM Asistencia Social </t>
  </si>
  <si>
    <t>Promover los Derechos Humanos de los pueblos y las comunidades indígenas</t>
  </si>
  <si>
    <t>Programa de Infraestructura Indígena</t>
  </si>
  <si>
    <t>Actividades de apoyo a la función pública y buen gobierno</t>
  </si>
  <si>
    <t>04 Gobernación</t>
  </si>
  <si>
    <t>P020</t>
  </si>
  <si>
    <t>Conducción de la Política con los Pueblos Indígenas</t>
  </si>
  <si>
    <t>K025</t>
  </si>
  <si>
    <t>Proyectos de inmuebles (oficinas administrativas)</t>
  </si>
  <si>
    <t>Nota: Las sumas parciales pueden no coincidir con el total, así como los cálculos porcentuales, debido al redondeo de las cifras.</t>
  </si>
  <si>
    <t>n.a.: No aplica.</t>
  </si>
  <si>
    <t xml:space="preserve">Fomento del patrimonio cultural Indígena  </t>
  </si>
  <si>
    <t xml:space="preserve">Planeación y Articulación de la Acción Pública hacia los Pueblos Indígenas  </t>
  </si>
  <si>
    <t xml:space="preserve">Programa hacia la igualdad y la sustentabilidad ambiental  </t>
  </si>
  <si>
    <t xml:space="preserve">PROSPERA Programa de Inclusión Social </t>
  </si>
  <si>
    <t xml:space="preserve">Cuotas, Apoyos y Aportaciones a Organismos Internacionales </t>
  </si>
  <si>
    <t xml:space="preserve">Programa de Apoyo Alimentario </t>
  </si>
  <si>
    <t>(d)/(c)*100</t>
  </si>
  <si>
    <t>(d)/(b)*100</t>
  </si>
  <si>
    <t xml:space="preserve">Programa de estancias infantiles para apoyar a madres trabajadoras  </t>
  </si>
  <si>
    <t xml:space="preserve">Programa para el Desarrollo de Zonas Prioritarias  </t>
  </si>
  <si>
    <t>Cuarto Trimestre de 2015</t>
  </si>
  <si>
    <t>Enero - diciembre</t>
  </si>
  <si>
    <t>Vertiente</t>
  </si>
  <si>
    <t>Programa PEC / Ramo / Componente / Subcomponente / Rama Productiva</t>
  </si>
  <si>
    <t>Enero - Diciembre</t>
  </si>
  <si>
    <t>Financiera</t>
  </si>
  <si>
    <t>Programa de financiamiento y aseguramiento al medio rural</t>
  </si>
  <si>
    <t>Hacienda y Crédito Público</t>
  </si>
  <si>
    <t>AGROASEMEX</t>
  </si>
  <si>
    <t>Banco del Ahorro Nacional y Servicios Financieros SNC (BANSEFI)</t>
  </si>
  <si>
    <t>Financiera Nacional de Desarrollo Agropecuario, Rural, Forestal y Pesquero (FND)</t>
  </si>
  <si>
    <t>Fideicomisos Instituidos en Relación con la Agricultura (FIRA)</t>
  </si>
  <si>
    <t>Fondo de Capitalización e Inversión del Sector Rural (FOCIR)</t>
  </si>
  <si>
    <t>Competitividad</t>
  </si>
  <si>
    <t>Programa de Comercialización y Desarrollo de Mercados</t>
  </si>
  <si>
    <t>Agricultura, Ganadería, Desarrollo Rural, Pesca y Alimentación</t>
  </si>
  <si>
    <t>Incentivos a la Comercialización</t>
  </si>
  <si>
    <t>Promoción Comercial y Fomento a las Exportaciones</t>
  </si>
  <si>
    <t>Programa de Desarrollo de Capacidades, Innovación Tecnológica y Extensionismo</t>
  </si>
  <si>
    <t>Desarrollo Agrario, Territorial y Urbano</t>
  </si>
  <si>
    <t>Apoyo a organizaciones sociales</t>
  </si>
  <si>
    <t>Desarrollo Social</t>
  </si>
  <si>
    <t>Coinversión Social</t>
  </si>
  <si>
    <t>Programa de Fomento a la Inversión y Productividad</t>
  </si>
  <si>
    <t>Programa de Apoyo a la Productividad de la Mujer Emprendedora</t>
  </si>
  <si>
    <t>Programa de Concurrencia con las Entidades Federativas</t>
  </si>
  <si>
    <t>Agroincentivos</t>
  </si>
  <si>
    <t>Agroproducción Integral</t>
  </si>
  <si>
    <t>Desarrollo de Cluster Agroalimentario (AGROCLUSTER)</t>
  </si>
  <si>
    <t>PROAGRO Productivo</t>
  </si>
  <si>
    <t>PROCAFE e Impulso Productivo al Café</t>
  </si>
  <si>
    <t>Producción Intensiva y Cubiertas Agrícolas (PROCURA)</t>
  </si>
  <si>
    <t>Sistemas Producto Agrícolas (SISPROA)</t>
  </si>
  <si>
    <t>Tecnificación del Riego</t>
  </si>
  <si>
    <t>Programa de Fomento a la Productividad Pesquera y Acuícola</t>
  </si>
  <si>
    <t>Impulso a la Capitalización Pesquera y Acuícola</t>
  </si>
  <si>
    <t>Integración Productiva y Comercial Pesquera y Acuícola</t>
  </si>
  <si>
    <t>Programa de Fomento Ganadero</t>
  </si>
  <si>
    <t>Manejo Postproducción Pecuario (incentivos a la postproducción pecuaria)</t>
  </si>
  <si>
    <t>Manejo Postproducción Pecuario (infraestructura, maquinaria y equipo postproductivo pecuario)</t>
  </si>
  <si>
    <t>Productividad Pecuaria (Ganado Alimentario)</t>
  </si>
  <si>
    <t>Productividad Pecuaria (Manejo de ganado)</t>
  </si>
  <si>
    <t>Productividad Pecuaria (Reproducción y material genético pecuario)</t>
  </si>
  <si>
    <t>Programa de Perforación y equipamiento de Pozos ganaderos</t>
  </si>
  <si>
    <t>Programa Porcino (PROPOR)</t>
  </si>
  <si>
    <t>Sistemas Producto Pecuarios</t>
  </si>
  <si>
    <t>Programa de mantenimiento de praderas y reconversión a praderas</t>
  </si>
  <si>
    <t>Programa de Innovación, Investigación, Desarrollo Tecnológico y Educación</t>
  </si>
  <si>
    <t>Innovación para el Desarrollo Tecnológico Aplicado</t>
  </si>
  <si>
    <t>Innovación y Transferencia de Tecnología Ganadera</t>
  </si>
  <si>
    <t>Minería Social</t>
  </si>
  <si>
    <t>Recursos Genéticos Acuícolas</t>
  </si>
  <si>
    <t>Recursos Genéticos Agrícolas</t>
  </si>
  <si>
    <t>Recursos Zoogenéticos</t>
  </si>
  <si>
    <t>Programa de Productividad y Competitividad Agroalimentaria</t>
  </si>
  <si>
    <t>Acceso al Financiamiento Productivo y Competitivo</t>
  </si>
  <si>
    <t>Certificación para la Productividad Agroalimentaria</t>
  </si>
  <si>
    <t>Desarrollo Productivo Sur Sureste</t>
  </si>
  <si>
    <t>Fortalecimiento a la Cadena Productiva</t>
  </si>
  <si>
    <t>Información Estadística y Estudios (SNIDRUS)</t>
  </si>
  <si>
    <t>Planeación de Proyectos (Mapa de Proyectos)</t>
  </si>
  <si>
    <t>Productividad Agroalimentaria</t>
  </si>
  <si>
    <t>Programa Regional de Desarrollo previsto en el PND</t>
  </si>
  <si>
    <t>Sistema Nacional de Agroparques</t>
  </si>
  <si>
    <t>Programa de Sanidad e Inocuidad Agroalimentaria</t>
  </si>
  <si>
    <t>Rastros TIF</t>
  </si>
  <si>
    <t>Agricultura Familiar, Periurbana y de Traspatio</t>
  </si>
  <si>
    <t>Atención a Desastres Naturales en el Sector Agropecuario y Pesquero</t>
  </si>
  <si>
    <t>Capacitación y Extensión de Educación Agropecuaria</t>
  </si>
  <si>
    <t>Coordinación para la Integración de Proyectos</t>
  </si>
  <si>
    <t>Desarrollo de Zonas Áridas (PRODEZA)</t>
  </si>
  <si>
    <t>Desarrollo Integral de Cadenas de Valor</t>
  </si>
  <si>
    <t>Extensión e Innovación Productiva</t>
  </si>
  <si>
    <t>Extensionismo Rural</t>
  </si>
  <si>
    <t>Fortalecimiento a Organizaciones Rurales</t>
  </si>
  <si>
    <t>Economía</t>
  </si>
  <si>
    <t>Programa Nacional de Financiamiento al Microempresario (PRONAFIM) y Fondo Nacional Emprendedor</t>
  </si>
  <si>
    <t>Turismo</t>
  </si>
  <si>
    <t>Ecoturismo y Turismo Rural</t>
  </si>
  <si>
    <t>Programa de Prevención y Manejo de Riesgos</t>
  </si>
  <si>
    <t>Apoyos a Jóvenes para la Productividad de Futuras Empresas Rurales</t>
  </si>
  <si>
    <t>Fondo Nacional de Fomento a las Artesanías (FONART)</t>
  </si>
  <si>
    <t>Medio Ambiente</t>
  </si>
  <si>
    <t>Programa de Sustentabilidad de los Recursos Naturales</t>
  </si>
  <si>
    <t>Bioenergía y Sustentabilidad</t>
  </si>
  <si>
    <t>Reconversión y Productividad</t>
  </si>
  <si>
    <t>Desarrollo Estratégico de la Acuacultura</t>
  </si>
  <si>
    <t>Ordenamiento Pesquero y Acuícola Integral y Sustentable</t>
  </si>
  <si>
    <t>Soporte para la Vigilancia de los Recursos Pesqueros y Acuícolas</t>
  </si>
  <si>
    <t>PROPESCA</t>
  </si>
  <si>
    <t>Bioeseguridad pecuaria</t>
  </si>
  <si>
    <t>Infraestructura y equipo del repoblamiento</t>
  </si>
  <si>
    <t>PROGAN Productivo</t>
  </si>
  <si>
    <t>Repoblamiento y Recría Pecuaria</t>
  </si>
  <si>
    <t>Conservación y Uso Sustentable de Suelo y Agua (COUSSA)</t>
  </si>
  <si>
    <t>Medio Ambiente y Recursos Naturales</t>
  </si>
  <si>
    <t>Forestal</t>
  </si>
  <si>
    <t>Protección al medio ambiente en el medio rural</t>
  </si>
  <si>
    <t>Desarrollo Regional Sustentable</t>
  </si>
  <si>
    <t>PET (Incendios Forestales)</t>
  </si>
  <si>
    <t>PROFEPA</t>
  </si>
  <si>
    <t>Vida Silvestre</t>
  </si>
  <si>
    <t>Educativa</t>
  </si>
  <si>
    <t>Programa de Educación e Investigación</t>
  </si>
  <si>
    <t>Colegio de Postgraduados</t>
  </si>
  <si>
    <t>CSAEGRO</t>
  </si>
  <si>
    <t>Instituto Nacional de Investigaciones Forestales, Agrícolas y Pecuarias (INIFAP)</t>
  </si>
  <si>
    <t>Instituto Nacional de Pesca (INAPESCA)</t>
  </si>
  <si>
    <t>Universidad Autónoma Chapingo</t>
  </si>
  <si>
    <t>Educación Pública</t>
  </si>
  <si>
    <t>Desarrollo de Capacidades Educación</t>
  </si>
  <si>
    <t>Educación Agropecuaria</t>
  </si>
  <si>
    <t>Infraestructura Educativa Tecnológica</t>
  </si>
  <si>
    <t>PROSPERA Educación</t>
  </si>
  <si>
    <t>Programa Educativo Rural</t>
  </si>
  <si>
    <t>Universidad Autónoma Agraria Antonio Narro</t>
  </si>
  <si>
    <t>Laboral</t>
  </si>
  <si>
    <t>Programa de mejoramiento de condiciones laborales en el medio rural</t>
  </si>
  <si>
    <t>Trabajo y Previsión Social</t>
  </si>
  <si>
    <t>Trabajadores Agrícolas Temporales</t>
  </si>
  <si>
    <t>PET</t>
  </si>
  <si>
    <t>Social</t>
  </si>
  <si>
    <t>Programa de atención a la pobreza en el medio rural</t>
  </si>
  <si>
    <t>Relaciones Exteriores</t>
  </si>
  <si>
    <t>Atención a migrantes</t>
  </si>
  <si>
    <t>Atención a Indígenas (CDI)</t>
  </si>
  <si>
    <t>Atención a la población agraria</t>
  </si>
  <si>
    <t>Vivienda Rural</t>
  </si>
  <si>
    <t>Jornaleros Agrícolas</t>
  </si>
  <si>
    <t>PROSPERA Desarrollo Social</t>
  </si>
  <si>
    <t>Programa para el Desarrollo de Zonas Prioritarias</t>
  </si>
  <si>
    <t>Programa de Derecho a la Alimentación</t>
  </si>
  <si>
    <t>Programa de Incentivos para Productores de Maíz y Frijol (PIMAF)</t>
  </si>
  <si>
    <t>Fomento al Consumo de Productos Pesqueros y Acuícolas</t>
  </si>
  <si>
    <t>Modernización Sustentable de la Agricultura Tradicional (MASAGRO)</t>
  </si>
  <si>
    <t>Proyecto Estratégico de Seguridad Alimentaria (PESA)</t>
  </si>
  <si>
    <t>Vinculación con Organismos de la Sociedad Civil</t>
  </si>
  <si>
    <t>Programa de Abasto Rural a cargo de DICONSA S.A. de C.V.</t>
  </si>
  <si>
    <t>PROSPERA Alimentación</t>
  </si>
  <si>
    <t>Programa Alimentario</t>
  </si>
  <si>
    <t>Infraestructura</t>
  </si>
  <si>
    <t>Programa de infraestructura en el medio rural</t>
  </si>
  <si>
    <t>Comunicaciones y Transportes</t>
  </si>
  <si>
    <t>Caminos Rurales</t>
  </si>
  <si>
    <t>IMTA</t>
  </si>
  <si>
    <t>Infraestructura Hidroagrícola</t>
  </si>
  <si>
    <t>Programa de perforación y equipamiento de pozos agrícolas en estados afectados con sequía</t>
  </si>
  <si>
    <t>Programas Hidráulicos</t>
  </si>
  <si>
    <t>Aportaciones Federales para Entidades Federativas y Municipios</t>
  </si>
  <si>
    <t>Salud</t>
  </si>
  <si>
    <t>Programa de atención a las condiciones de salud en el medio rural</t>
  </si>
  <si>
    <t>Salud en población rural</t>
  </si>
  <si>
    <t>Desarrollo de Capacidades Salud</t>
  </si>
  <si>
    <t>Sistema de Protección Social en Salud (SPSS)</t>
  </si>
  <si>
    <t>PROSPERA Salud</t>
  </si>
  <si>
    <t>Seguro Médico Siglo XXI</t>
  </si>
  <si>
    <t>Aportaciones a Seguridad Social</t>
  </si>
  <si>
    <t>IMSS-Prospera</t>
  </si>
  <si>
    <t>Seguridad Social Cañeros</t>
  </si>
  <si>
    <t>Agraria</t>
  </si>
  <si>
    <t>Programa para la atención de aspectos agrarios</t>
  </si>
  <si>
    <t>Atención de aspectos agrarios</t>
  </si>
  <si>
    <t>Archivo General Agrario</t>
  </si>
  <si>
    <t>Conflictos Agrarios y Obligaciones Jurídicas</t>
  </si>
  <si>
    <t>Fondo de Apoyo para los Núcleos Agrarios sin Regularizar (FANAR)</t>
  </si>
  <si>
    <t>Administrativa</t>
  </si>
  <si>
    <t>Gasto Administrativo</t>
  </si>
  <si>
    <t>ASERCA</t>
  </si>
  <si>
    <t>Comité Nal. para el Desarrollo Sustentable de la Caña de Azúcar</t>
  </si>
  <si>
    <t>CONAPESCA</t>
  </si>
  <si>
    <t>CONAZA</t>
  </si>
  <si>
    <t>Dependencia SAGARPA</t>
  </si>
  <si>
    <t>FEESA</t>
  </si>
  <si>
    <t>FIRCO</t>
  </si>
  <si>
    <t>INCA RURAL</t>
  </si>
  <si>
    <t>SENASICA (Incluye obra pública de inspección)</t>
  </si>
  <si>
    <t>SIAP</t>
  </si>
  <si>
    <t>SNICS</t>
  </si>
  <si>
    <t>Dependencia SEDATU</t>
  </si>
  <si>
    <t>Procuraduría Agraria</t>
  </si>
  <si>
    <t>Registro Agrario Nacional</t>
  </si>
  <si>
    <t>Tribunales Agrarios</t>
  </si>
  <si>
    <r>
      <t xml:space="preserve">1_/ </t>
    </r>
    <r>
      <rPr>
        <sz val="6"/>
        <color theme="1"/>
        <rFont val="Soberana Sans"/>
        <family val="3"/>
      </rPr>
      <t>De acuerdo con la Ley General de Contabilidad Gubernamental, corresponde al momento contable del gasto, que refleja la cancelación total o parcial de las obligaciones de pago y que se concreta mediante el desembolso de efectivo o cualquier otro medio de pago.</t>
    </r>
  </si>
  <si>
    <t>Instituto de Seguridad Social para los Trabajadores del Estado</t>
  </si>
  <si>
    <t>GYN Instituto de Seguridad y Servicios Sociales de los Trabajadores del Estado</t>
  </si>
  <si>
    <t>Instituto Mexicano del Seguro Social</t>
  </si>
  <si>
    <t>GYR Instituto Mexicano del Seguro Social</t>
  </si>
  <si>
    <t>Centro de Investigación en Alimentación y Desarrollo, A.C.</t>
  </si>
  <si>
    <t>Centro de Investigación Científica y de Educación Superior de Ensenada, B.C.</t>
  </si>
  <si>
    <t>Centro de Ingeniería y Desarrollo Industrial</t>
  </si>
  <si>
    <t>Instituto Potosino de Investigación Científica y Tecnológica, A.C.</t>
  </si>
  <si>
    <t>Instituto Nacional de Astrofísica, Optica y Electrónica</t>
  </si>
  <si>
    <t>Instituto de Investigaciones "Dr. José María Luis Mora"</t>
  </si>
  <si>
    <t>Instituto de Ecología, A.C.</t>
  </si>
  <si>
    <t>Fondo para el Desarrollo de Recursos Humanos</t>
  </si>
  <si>
    <t xml:space="preserve">Fondo de Información y Documentación para la Industria </t>
  </si>
  <si>
    <t>El Colegio de San Luis, A.C.</t>
  </si>
  <si>
    <t>El Colegio de Michoacán, A.C.</t>
  </si>
  <si>
    <t>El Colegio de la Frontera Sur</t>
  </si>
  <si>
    <t>El Colegio de la Frontera Norte, A.C.</t>
  </si>
  <si>
    <t xml:space="preserve">Corporación Mexicana de Investigación en Materiales, S.A. de C.V. </t>
  </si>
  <si>
    <t>CIATEQ, A.C. Centro de Tecnología Avanzada</t>
  </si>
  <si>
    <t>Consejo Nacional de Ciencia y Tecnología</t>
  </si>
  <si>
    <t>Centro de Investigaciones y Estudios Superiores en Antropología Social</t>
  </si>
  <si>
    <t>Centro de Investigación en Química Aplicada</t>
  </si>
  <si>
    <t>Centro de Investigaciones en Optica, A.C.</t>
  </si>
  <si>
    <t>Centro de Investigación Científica de Yucatán, A.C.</t>
  </si>
  <si>
    <t>Centro de Investigaciones Biológicas del Noroeste, S.C.</t>
  </si>
  <si>
    <t>Centro de Investigación y Docencia Económicas, A.C.</t>
  </si>
  <si>
    <t>Centro de Investigación y Desarrollo Tecnológico en Electroquímica, S.C.</t>
  </si>
  <si>
    <t>Centro de Investigación y Asistencia en Tecnología y Diseño del Estado de Jalisco, A.C.</t>
  </si>
  <si>
    <t>CIATEC, A.C. "Centro de Innovación Aplicada en Tecnologías Competitivas"</t>
  </si>
  <si>
    <t>Centro de Investigación en Materiales Avanzados, S.C.</t>
  </si>
  <si>
    <t>Centro de Investigación en Matemáticas, A.C.</t>
  </si>
  <si>
    <t>Centro de Investigación en Geografía y Geomática, "Ing. Jorge L. Tamayo", A.C.</t>
  </si>
  <si>
    <t>Unidad de Política y Control Presupuestario</t>
  </si>
  <si>
    <t>Instituto de Competencia Turística</t>
  </si>
  <si>
    <t>21 Turismo</t>
  </si>
  <si>
    <t>Instituto Nacional de Investigaciones Nucleares</t>
  </si>
  <si>
    <t>Instituto Mexicano del Petróleo</t>
  </si>
  <si>
    <t>Instituto de Investigaciones Eléctricas</t>
  </si>
  <si>
    <t>Dirección General de Planeación e Información Energéticas</t>
  </si>
  <si>
    <t>18 Energía</t>
  </si>
  <si>
    <t>Instituto Nacional de Ciencias Penales</t>
  </si>
  <si>
    <t>17 Procuraduría General de la República</t>
  </si>
  <si>
    <t>Instituto Nacional de Ecología y Cambio Climático</t>
  </si>
  <si>
    <t>Instituto Mexicano de Tecnología del Agua</t>
  </si>
  <si>
    <t>Comisión Nacional Forestal</t>
  </si>
  <si>
    <t>Comisión Nacional del Agua</t>
  </si>
  <si>
    <t>Dirección General de Investigación y Desarrollo</t>
  </si>
  <si>
    <t>13 Marina</t>
  </si>
  <si>
    <t>Sistema Nacional para el Desarrollo 
Integral de la Familia</t>
  </si>
  <si>
    <t>Laboratorio de Biológicos y Reactivos de México S.A. de C.V.</t>
  </si>
  <si>
    <t>Instituto Nacional de Salud Pública</t>
  </si>
  <si>
    <t>Instituto Nacional de Rehabilitación</t>
  </si>
  <si>
    <t>Instituto Nacional de Perinatología Isidro Espinosa de los Reyes</t>
  </si>
  <si>
    <t>Instituto Nacional de Pediatría</t>
  </si>
  <si>
    <t>Instituto Nacional de Neurología y Neurocirugía Manuel Velasco Suárez</t>
  </si>
  <si>
    <t>Instituto Nacional de Medicina Genómica</t>
  </si>
  <si>
    <t>Instituto Nacional de Ciencias Médicas y Nutrición Salvador Zubirán</t>
  </si>
  <si>
    <t>Instituto Nacional de Geriatría</t>
  </si>
  <si>
    <t>Instituto Nacional de Enfermedades Respiratorias Ismael Cosío Villegas</t>
  </si>
  <si>
    <t>Instituto Nacional de Cardiología Ignacio Chávez</t>
  </si>
  <si>
    <t>Instituto Nacional de Cancerología</t>
  </si>
  <si>
    <t>Hospital Regional de Alta Especialidad de Ciudad Victoria "Bicentenario 2010"</t>
  </si>
  <si>
    <t>Hospital Regional de Alta Especialidad de la Península de Yucatán</t>
  </si>
  <si>
    <t>Hospital Regional de Alta Especialidad de Oaxaca</t>
  </si>
  <si>
    <t>Hospital Regional de Alta Especialidad de Ixtapaluca</t>
  </si>
  <si>
    <t>Hospital Regional de Alta Especialidad del Bajío</t>
  </si>
  <si>
    <t>Hospital Infantil de México Federico Gómez</t>
  </si>
  <si>
    <t>Hospital General de México "Dr. Eduardo Liceaga"</t>
  </si>
  <si>
    <t>Hospital General "Dr. Manuel Gea González"</t>
  </si>
  <si>
    <t>Hospital Juárez de México</t>
  </si>
  <si>
    <t>Servicios de Atención Psiquiátrica</t>
  </si>
  <si>
    <t>Centros de Integración Juvenil, A.C.</t>
  </si>
  <si>
    <t>Instituto Nacional de Psiquiatría Ramón de la Fuente Muñiz</t>
  </si>
  <si>
    <t>Centro Regional de Alta Especialidad de Chiapas</t>
  </si>
  <si>
    <t>Dirección General de Calidad y Educación en Salud</t>
  </si>
  <si>
    <t>Comisión Coordinadora de Institutos Nacionales de Salud y Hospitales de Alta Especialidad</t>
  </si>
  <si>
    <t>Tecnológico Nacional de México</t>
  </si>
  <si>
    <t>El Colegio de México, A.C.</t>
  </si>
  <si>
    <t>Comisión de Operación y Fomento de Actividades Académicas del Instituto Politécnico Nacional</t>
  </si>
  <si>
    <t>Centro de Investigación y de Estudios Avanzados del Instituto Politécnico Nacional</t>
  </si>
  <si>
    <t>Centro de Enseñanza Técnica Industrial</t>
  </si>
  <si>
    <t>Instituto Nacional de Antropología e Historia</t>
  </si>
  <si>
    <t>Instituto Politécnico Nacional</t>
  </si>
  <si>
    <t>Universidad Nacional Autónoma de México</t>
  </si>
  <si>
    <t>Universidad Autónoma Metropolitana</t>
  </si>
  <si>
    <t>Universidad Pedagógica Nacional</t>
  </si>
  <si>
    <t>Subsecretaría de Educación Media Superior</t>
  </si>
  <si>
    <t>Dirección General de Educación Superior Universitaria</t>
  </si>
  <si>
    <t>Dirección General de Desarrollo de la Gestión e Innovación Educativa</t>
  </si>
  <si>
    <t>Servicio Geológico Mexicano</t>
  </si>
  <si>
    <t>Instituto Mexicano de la Propiedad Industrial</t>
  </si>
  <si>
    <t>Centro Nacional de Metrología</t>
  </si>
  <si>
    <t>Instituto Nacional del Emprendedor</t>
  </si>
  <si>
    <t>Dirección General de Industrias Ligeras</t>
  </si>
  <si>
    <t>Dirección General de Innovación, Servicios y Comercio Interior</t>
  </si>
  <si>
    <t>Procuraduría Federal del Consumidor</t>
  </si>
  <si>
    <t>Agencia Espacial Mexicana</t>
  </si>
  <si>
    <t>Instituto Mexicano del Transporte</t>
  </si>
  <si>
    <t>Instituto Nacional de Pesca</t>
  </si>
  <si>
    <t>Instituto Nacional de Investigaciones Forestales, Agrícolas y Pecuarias</t>
  </si>
  <si>
    <t>Dirección General de Fibras Naturales y Biocombustibles</t>
  </si>
  <si>
    <t>Dirección General de Productividad y Desarrollo Tecnológico</t>
  </si>
  <si>
    <t>08 Agricultura, Ganadería, Desarrollo Rural, Pesca y Alimentación</t>
  </si>
  <si>
    <t>Agencia Mexicana de Cooperación Internacional para el Desarrollo</t>
  </si>
  <si>
    <t>05 Relaciones Exteriores</t>
  </si>
  <si>
    <t>Centro Nacional de Prevención de Desastres</t>
  </si>
  <si>
    <t>Unidad Responsable</t>
  </si>
  <si>
    <t>Equidad de Género</t>
  </si>
  <si>
    <t>E036</t>
  </si>
  <si>
    <t>Control del Estado de Salud de la Embarazada</t>
  </si>
  <si>
    <t>E005</t>
  </si>
  <si>
    <r>
      <t xml:space="preserve">GYN Instituto de Seguridad y Servicios Sociales de los Trabajadores del Estado   </t>
    </r>
    <r>
      <rPr>
        <b/>
        <vertAlign val="superscript"/>
        <sz val="6"/>
        <rFont val="Soberana Sans"/>
        <family val="3"/>
      </rPr>
      <t>13_/</t>
    </r>
  </si>
  <si>
    <t>Atención a la salud reproductiva</t>
  </si>
  <si>
    <t>E008</t>
  </si>
  <si>
    <t>Servicios de guardería</t>
  </si>
  <si>
    <t>E007</t>
  </si>
  <si>
    <r>
      <t xml:space="preserve">GYR Instituto Mexicano del Seguro Social   </t>
    </r>
    <r>
      <rPr>
        <b/>
        <vertAlign val="superscript"/>
        <sz val="6"/>
        <rFont val="Soberana Sans"/>
        <family val="3"/>
      </rPr>
      <t>13_/</t>
    </r>
  </si>
  <si>
    <t>Planeación y dirección de los procesos productivos</t>
  </si>
  <si>
    <t>R585</t>
  </si>
  <si>
    <t>Planeación, dirección, coordinación, supervisión y seguimiento a las funciones y recursos asignados para cumplir con la construcción de la infraestructura eléctrica</t>
  </si>
  <si>
    <t>P552</t>
  </si>
  <si>
    <t>Promoción de medidas para el ahorro y uso eficiente de la energía eléctrica</t>
  </si>
  <si>
    <t>F571</t>
  </si>
  <si>
    <t>Operar y mantener las líneas de transmisión y subestaciones de transformación que integran el Sistema Eléctrico Nacional, así como operar y mantener la Red Nacional de Fibra Óptica, y proporcionar servicios de telecomunicaciones</t>
  </si>
  <si>
    <t>E567</t>
  </si>
  <si>
    <t>Suministro de energéticos a las centrales generadoras de electricidad</t>
  </si>
  <si>
    <t>E563</t>
  </si>
  <si>
    <t>Operación y mantenimiento de las centrales generadoras de energía eléctrica</t>
  </si>
  <si>
    <t>E561</t>
  </si>
  <si>
    <t>Operación comercial de la Red de Fibra Óptica y apoyo tecnológico a los procesos productivos en control de calidad, sistemas informáticos y de telecomunicaciones</t>
  </si>
  <si>
    <t>E555</t>
  </si>
  <si>
    <r>
      <t xml:space="preserve">18 Energía   </t>
    </r>
    <r>
      <rPr>
        <b/>
        <vertAlign val="superscript"/>
        <sz val="6"/>
        <rFont val="Soberana Sans"/>
        <family val="3"/>
      </rPr>
      <t>13_/</t>
    </r>
  </si>
  <si>
    <t xml:space="preserve">Regulación y supervisión del otorgamiento de permisos y la administración de estos, en materia de electricidad, gas natural y gas licuado de petróleo  </t>
  </si>
  <si>
    <r>
      <t xml:space="preserve">45 Comisión Reguladora de Energía  </t>
    </r>
    <r>
      <rPr>
        <b/>
        <vertAlign val="superscript"/>
        <sz val="6"/>
        <rFont val="Soberana Sans"/>
        <family val="3"/>
      </rPr>
      <t>10_/</t>
    </r>
  </si>
  <si>
    <t>Producción y difusión de información estadística y geográfica de interés nacional</t>
  </si>
  <si>
    <t>40 Información Nacional Estadística y Geográfica</t>
  </si>
  <si>
    <t>Apoyos institucionales para actividades científicas, tecnológicas y de innovación.</t>
  </si>
  <si>
    <t>Promover, divulgar, dar seguimiento, evaluar y monitorear la política nacional en materia de Igualdad entre mujeres y hombres, y atender asuntos de la mujer</t>
  </si>
  <si>
    <t>E013</t>
  </si>
  <si>
    <r>
      <t xml:space="preserve">35 Comisión Nacional de los Derechos Humanos  </t>
    </r>
    <r>
      <rPr>
        <b/>
        <vertAlign val="superscript"/>
        <sz val="6"/>
        <rFont val="Soberana Sans"/>
        <family val="3"/>
      </rPr>
      <t>12_/</t>
    </r>
  </si>
  <si>
    <t>Otorgamiento de prerrogativas a partidos políticos, fiscalización de sus recursos y administración de los tiempos del estado en radio y televisión</t>
  </si>
  <si>
    <t>R009</t>
  </si>
  <si>
    <t>Dirección, soporte jurídico electoral y apoyo logístico</t>
  </si>
  <si>
    <t>R008</t>
  </si>
  <si>
    <t>Gestión Administrativa</t>
  </si>
  <si>
    <t xml:space="preserve">22 Instituto Nacional Electoral  </t>
  </si>
  <si>
    <r>
      <t xml:space="preserve">Planeación y conducción de la política de turismo </t>
    </r>
    <r>
      <rPr>
        <vertAlign val="superscript"/>
        <sz val="6"/>
        <rFont val="Soberana Sans"/>
        <family val="3"/>
      </rPr>
      <t>11_/</t>
    </r>
    <r>
      <rPr>
        <sz val="6"/>
        <rFont val="Soberana Sans"/>
        <family val="3"/>
      </rPr>
      <t xml:space="preserve"> </t>
    </r>
  </si>
  <si>
    <t xml:space="preserve">21 Turismo </t>
  </si>
  <si>
    <t>Seguro de vida para jefas de familia</t>
  </si>
  <si>
    <t>Programa de estancias infantiles para apoyar a madres trabajadoras</t>
  </si>
  <si>
    <t>Programa de Apoyo a las Instancias de Mujeres en las Entidades Federativas, Para Implementar y Ejecutar Programas de Prevención de la Violencia Contra las Mujeres</t>
  </si>
  <si>
    <t xml:space="preserve">Definición y conducción de la política del desarrollo social y comunitario, así como la participación social </t>
  </si>
  <si>
    <t>Generación y articulación de políticas públicas integrales de juventud</t>
  </si>
  <si>
    <t>20 Desarrollo social</t>
  </si>
  <si>
    <t>Apoyo Económico a Viudas de Veteranos de la Revolución Mexicana</t>
  </si>
  <si>
    <t>J014</t>
  </si>
  <si>
    <t>Coordinación de la implementación de la política energética y de las entidades del sector electricidad</t>
  </si>
  <si>
    <t>Regulación y supervisión de la seguridad nuclear, radiológica y física de las instalaciones nucleares y radiológicas</t>
  </si>
  <si>
    <t>G003</t>
  </si>
  <si>
    <t>Promoción en materia de aprovechamiento sustentable de la energía</t>
  </si>
  <si>
    <t>F012</t>
  </si>
  <si>
    <t>Gestión e implementación en aprovechamiento sustentable de la energía</t>
  </si>
  <si>
    <t>E009</t>
  </si>
  <si>
    <r>
      <t xml:space="preserve">18 Energía  </t>
    </r>
    <r>
      <rPr>
        <b/>
        <vertAlign val="superscript"/>
        <sz val="6"/>
        <rFont val="Soberana Sans"/>
        <family val="3"/>
      </rPr>
      <t>10_/</t>
    </r>
  </si>
  <si>
    <t>Promoción del respeto a los derechos humanos y atención a víctimas del delito</t>
  </si>
  <si>
    <t>Investigar y perseguir los delitos relativos a la Delincuencia Organizada</t>
  </si>
  <si>
    <t>E003</t>
  </si>
  <si>
    <t>Investigar y perseguir los delitos del orden federal</t>
  </si>
  <si>
    <t>E002</t>
  </si>
  <si>
    <t>Programa hacia la igualdad y la sustentabilidad ambiental</t>
  </si>
  <si>
    <t>Programa de esquema de financiamiento y subsidio federal para vivienda</t>
  </si>
  <si>
    <t>S177</t>
  </si>
  <si>
    <t>Rescate de espacios públicos</t>
  </si>
  <si>
    <t>S175</t>
  </si>
  <si>
    <t>Programa Hábitat</t>
  </si>
  <si>
    <t>S048</t>
  </si>
  <si>
    <t>Fomento de la equidad de género y la no discriminación en el mercado laboral</t>
  </si>
  <si>
    <t>Procuración de justicia laboral</t>
  </si>
  <si>
    <t>14 Trabajo y Previsión Social</t>
  </si>
  <si>
    <t>Proyectos de infraestructura social de asistencia y seguridad social</t>
  </si>
  <si>
    <t>K012</t>
  </si>
  <si>
    <t>Administración y fomento de la educación naval</t>
  </si>
  <si>
    <t>A006</t>
  </si>
  <si>
    <t>Prevención y Control de Sobrepeso, Obesidad y Diabetes</t>
  </si>
  <si>
    <t>U008</t>
  </si>
  <si>
    <t>Reducción de la mortalidad materna y calidad en la atención obstétrica</t>
  </si>
  <si>
    <t>U007</t>
  </si>
  <si>
    <t>Programa de Atención a Familias y Población Vulnerable</t>
  </si>
  <si>
    <t>S150</t>
  </si>
  <si>
    <t>Prevención y atención de VIH/SIDA y otras ITS</t>
  </si>
  <si>
    <t>P016</t>
  </si>
  <si>
    <t>Promoción de la salud, prevención y control de enfermedades crónicas no transmisibles, enfermedades transmisibles y lesiones</t>
  </si>
  <si>
    <t>P014</t>
  </si>
  <si>
    <t>Rectoría en Salud</t>
  </si>
  <si>
    <t>P012</t>
  </si>
  <si>
    <r>
      <t xml:space="preserve">Actividades de apoyo administrativo  </t>
    </r>
    <r>
      <rPr>
        <vertAlign val="superscript"/>
        <sz val="6"/>
        <rFont val="Soberana Sans"/>
        <family val="3"/>
      </rPr>
      <t>9_/</t>
    </r>
  </si>
  <si>
    <t>Reducción de enfermedades prevenibles por vacunación</t>
  </si>
  <si>
    <t>Prevención y atención contra las adicciones</t>
  </si>
  <si>
    <t>E025</t>
  </si>
  <si>
    <t>Prestación de servicios en los diferentes niveles de atención a la salud</t>
  </si>
  <si>
    <t>E023</t>
  </si>
  <si>
    <t>Investigación y desarrollo tecnológico en salud</t>
  </si>
  <si>
    <t>Capacitación técnica y gerencial de recursos humanos para la salud</t>
  </si>
  <si>
    <t>E019</t>
  </si>
  <si>
    <t>Formación y desarrollo profesional de recursos humanos especializados para la salud</t>
  </si>
  <si>
    <r>
      <t xml:space="preserve">Programa para el Desarrollo Profesional Docente  </t>
    </r>
    <r>
      <rPr>
        <vertAlign val="superscript"/>
        <sz val="6"/>
        <rFont val="Soberana Sans"/>
        <family val="3"/>
      </rPr>
      <t>8_/</t>
    </r>
  </si>
  <si>
    <t>S247</t>
  </si>
  <si>
    <t xml:space="preserve">Programa Nacional de Becas  </t>
  </si>
  <si>
    <t>Diseño y aplicación de políticas de equidad de género</t>
  </si>
  <si>
    <t>E032</t>
  </si>
  <si>
    <t>Impulso al desarrollo de la cultura</t>
  </si>
  <si>
    <t>E011</t>
  </si>
  <si>
    <t>Prestación de servicios de educación superior y posgrado</t>
  </si>
  <si>
    <r>
      <t xml:space="preserve">11 Educación Pública  </t>
    </r>
    <r>
      <rPr>
        <b/>
        <vertAlign val="superscript"/>
        <sz val="6"/>
        <rFont val="Soberana Sans"/>
        <family val="3"/>
      </rPr>
      <t>7_/</t>
    </r>
  </si>
  <si>
    <t>Fondo Nacional Emprendedor</t>
  </si>
  <si>
    <t>S020</t>
  </si>
  <si>
    <t xml:space="preserve">Programa de Fomento a la Economía Social </t>
  </si>
  <si>
    <r>
      <t xml:space="preserve">Planeación, elaboración y seguimiento de las políticas y programas de la dependencia  </t>
    </r>
    <r>
      <rPr>
        <vertAlign val="superscript"/>
        <sz val="6"/>
        <rFont val="Soberana Sans"/>
        <family val="3"/>
      </rPr>
      <t>6_/</t>
    </r>
  </si>
  <si>
    <t>P006</t>
  </si>
  <si>
    <t>Definición y conducción de la política de comunicaciones y transportes</t>
  </si>
  <si>
    <r>
      <t xml:space="preserve">Actividades de apoyo administrativo  </t>
    </r>
    <r>
      <rPr>
        <vertAlign val="superscript"/>
        <sz val="6"/>
        <rFont val="Soberana Sans"/>
        <family val="3"/>
      </rPr>
      <t>5_/</t>
    </r>
  </si>
  <si>
    <t>Fondo para el Apoyo a Proyectos Productivos en Núcleos Agrarios (FAPPA)</t>
  </si>
  <si>
    <t>Registro, Control y Seguimiento de los Programas Presupuestarios</t>
  </si>
  <si>
    <t>08  Agricultura, Ganadería,  Desarrollo Rural, Pesca y Alimentación</t>
  </si>
  <si>
    <t>Otros proyectos de infraestructura social</t>
  </si>
  <si>
    <t>K014</t>
  </si>
  <si>
    <t>Programa de igualdad entre mujeres y hombres SDN</t>
  </si>
  <si>
    <t>A900</t>
  </si>
  <si>
    <t>07 Defensa Nacional</t>
  </si>
  <si>
    <r>
      <t xml:space="preserve">Fortalecimiento a la Transversalidad de la Perspectiva de Género  </t>
    </r>
    <r>
      <rPr>
        <vertAlign val="superscript"/>
        <sz val="6"/>
        <rFont val="Soberana Sans"/>
        <family val="3"/>
      </rPr>
      <t>4_/</t>
    </r>
  </si>
  <si>
    <t>S010</t>
  </si>
  <si>
    <r>
      <t xml:space="preserve">Fortalecimiento de la Igualdad Sustantiva entre Mujeres y Hombres  </t>
    </r>
    <r>
      <rPr>
        <vertAlign val="superscript"/>
        <sz val="6"/>
        <rFont val="Soberana Sans"/>
        <family val="3"/>
      </rPr>
      <t>4_/</t>
    </r>
  </si>
  <si>
    <t>P010</t>
  </si>
  <si>
    <t xml:space="preserve">Atención a Víctimas </t>
  </si>
  <si>
    <t>E033</t>
  </si>
  <si>
    <t xml:space="preserve">06 Hacienda y Crédito Público </t>
  </si>
  <si>
    <t>Foros, publicaciones y actividades en materia de equidad de género</t>
  </si>
  <si>
    <t>P008</t>
  </si>
  <si>
    <t xml:space="preserve">Actividades de apoyo administrativo </t>
  </si>
  <si>
    <t>Protección y asistencia consular</t>
  </si>
  <si>
    <t>Promover la Protección de los Derechos Humanos y Prevenir la Discriminación</t>
  </si>
  <si>
    <t>P024</t>
  </si>
  <si>
    <t>Fomento de la cultura de la participación ciudadana en la prevención del delito</t>
  </si>
  <si>
    <t>P023</t>
  </si>
  <si>
    <t>Conducción de la política en materia de Derechos Humanos</t>
  </si>
  <si>
    <t>P022</t>
  </si>
  <si>
    <t>Implementar las políticas, programas y acciones tendientes a garantizar la seguridad pública de la Nación y sus habitantes</t>
  </si>
  <si>
    <t>P021</t>
  </si>
  <si>
    <t>Mecanismo de Protección para Personas Defensoras de Derechos Humanos y Periodistas</t>
  </si>
  <si>
    <t xml:space="preserve">Promover la prevención, protección y atención en materia de trata de personas </t>
  </si>
  <si>
    <t>P015</t>
  </si>
  <si>
    <t>Planeación demográfica del país</t>
  </si>
  <si>
    <t>Promover la atención y prevención de la violencia contra las mujeres</t>
  </si>
  <si>
    <t>E015</t>
  </si>
  <si>
    <r>
      <t xml:space="preserve">H. Cámara de Senadores </t>
    </r>
    <r>
      <rPr>
        <vertAlign val="superscript"/>
        <sz val="6"/>
        <rFont val="Soberana Sans"/>
        <family val="3"/>
      </rPr>
      <t>3_/</t>
    </r>
  </si>
  <si>
    <r>
      <t xml:space="preserve">H. Cámara de Diputados </t>
    </r>
    <r>
      <rPr>
        <vertAlign val="superscript"/>
        <sz val="6"/>
        <rFont val="Soberana Sans"/>
        <family val="3"/>
      </rPr>
      <t>2_/</t>
    </r>
  </si>
  <si>
    <t xml:space="preserve">Actividades derivadas del trabajo legislativo </t>
  </si>
  <si>
    <t>R001</t>
  </si>
  <si>
    <t>01 Poder Legislativo</t>
  </si>
  <si>
    <t>Servicios de Estancias de Bienestar y Desarrollo Infantil</t>
  </si>
  <si>
    <t>Control de Enfermedades Prevenibles por Vacunación</t>
  </si>
  <si>
    <t>Consulta Externa General</t>
  </si>
  <si>
    <t>Consulta Externa Especializada</t>
  </si>
  <si>
    <t>Atención Materno Infantil</t>
  </si>
  <si>
    <t>51 Instituto de Seguridad y Servicios Sociales de los Trabajadores del Estado</t>
  </si>
  <si>
    <t>Prestaciones sociales eficientes</t>
  </si>
  <si>
    <t>Atención a la salud pública</t>
  </si>
  <si>
    <t>Atender asuntos de la niñez,  la familia, adolescentes y personas adultas mayores</t>
  </si>
  <si>
    <t>FONE Servicios Personales</t>
  </si>
  <si>
    <t>FONE Otros de Gasto Corriente</t>
  </si>
  <si>
    <t>FONE Gasto de Operación</t>
  </si>
  <si>
    <t>FONE Fondo de Compensación</t>
  </si>
  <si>
    <t>FASSA</t>
  </si>
  <si>
    <t>FAM Infraestructura Educativa Media Superior y Superior</t>
  </si>
  <si>
    <t>FAM Infraestructura Educativa Básica</t>
  </si>
  <si>
    <t>FAETA Educación Tecnológica</t>
  </si>
  <si>
    <t>FAETA Educación de Adultos</t>
  </si>
  <si>
    <t>Programa Escuelas de Tiempo Completo</t>
  </si>
  <si>
    <t>Programa Escuelas de Calidad</t>
  </si>
  <si>
    <t xml:space="preserve">Programa de Fortalecimiento de la Calidad en Educación Básica  </t>
  </si>
  <si>
    <t xml:space="preserve">Programa de Escuela Segura </t>
  </si>
  <si>
    <t xml:space="preserve">Prestación de servicios de educación normal en el D.F. </t>
  </si>
  <si>
    <t>Prestación de servicios de educación básica en el D.F.</t>
  </si>
  <si>
    <t>Becas para la población atendida por el sector educativo</t>
  </si>
  <si>
    <t xml:space="preserve">25 Previsiones y Aportaciones para los Sistemas de Educación Básica, Normal, Tecnológica y de Adultos </t>
  </si>
  <si>
    <t xml:space="preserve">Seguro de vida para jefas de familia </t>
  </si>
  <si>
    <t xml:space="preserve">Programa de Atención a Jornaleros Agrícolas </t>
  </si>
  <si>
    <t>Programa de Apoyo Alimentario</t>
  </si>
  <si>
    <t>Programa de adquisición de leche nacional a cargo de LICONSA, S. A. de C. V.</t>
  </si>
  <si>
    <t xml:space="preserve">20 Desarrollo Social </t>
  </si>
  <si>
    <t>Servicios de Atención a Población Vulnerable</t>
  </si>
  <si>
    <t xml:space="preserve">Seguro Popular </t>
  </si>
  <si>
    <t xml:space="preserve">Seguro Médico Siglo XXI  </t>
  </si>
  <si>
    <t xml:space="preserve">Reducción de enfermedades prevenibles por vacunación </t>
  </si>
  <si>
    <t xml:space="preserve">Proyectos de infraestructura social de salud </t>
  </si>
  <si>
    <t xml:space="preserve">Promoción de la salud, prevención y control de enfermedades crónicas no transmisibles, enfermedades transmisibles y lesiones </t>
  </si>
  <si>
    <t>Programa para la Protección y el Desarrollo Integral de la Infancia</t>
  </si>
  <si>
    <t xml:space="preserve">Programa de Fortalecimiento a las Procuradurías de la Defensa del Menor y la Familia </t>
  </si>
  <si>
    <t xml:space="preserve">Programa de estancias infantiles para apoyar a madres trabajadoras </t>
  </si>
  <si>
    <t>Programa de Atención a Personas con Discapacidad</t>
  </si>
  <si>
    <t xml:space="preserve">Prevención y Control de Sobrepeso, Obesidad y Diabetes  </t>
  </si>
  <si>
    <t xml:space="preserve">Prevención y atención contra las adicciones </t>
  </si>
  <si>
    <t xml:space="preserve">Investigación y desarrollo tecnológico en salud </t>
  </si>
  <si>
    <t xml:space="preserve">Formación y desarrollo profesional de recursos humanos especializados para la salud  </t>
  </si>
  <si>
    <t>Dignificación, conservación y mantenimiento de la infraestructura y equipamiento en salud</t>
  </si>
  <si>
    <t xml:space="preserve">Capacitación técnica y gerencial de recursos humanos para la salud  </t>
  </si>
  <si>
    <t xml:space="preserve">Atención de la Salud Reproductiva y la Igualdad de Género en Salud </t>
  </si>
  <si>
    <t>Subsidios federales para organismos descentralizados estatales</t>
  </si>
  <si>
    <t xml:space="preserve">Proyectos de infraestructura social del sector educativo </t>
  </si>
  <si>
    <t xml:space="preserve">Programa para el Desarrollo Profesional Docente </t>
  </si>
  <si>
    <t xml:space="preserve">Programa Nacional de Becas </t>
  </si>
  <si>
    <t xml:space="preserve">Programa Escuelas de Tiempo Completo </t>
  </si>
  <si>
    <t xml:space="preserve">Programa Escuelas de Calidad  </t>
  </si>
  <si>
    <t xml:space="preserve">Programa de la Reforma Educativa </t>
  </si>
  <si>
    <t xml:space="preserve">Programa de Inclusión y Alfabetización Digital </t>
  </si>
  <si>
    <t xml:space="preserve">Programa de Formación de Recursos Humanos basados en Competencias (PROFORHCOM) </t>
  </si>
  <si>
    <t xml:space="preserve">Programa de Expansión en la Oferta Educativa en Educación Media Superior y Superior </t>
  </si>
  <si>
    <t xml:space="preserve">Producción y transmisión de materiales educativos y culturales  </t>
  </si>
  <si>
    <t>Prestación de servicios de educación técnica</t>
  </si>
  <si>
    <t xml:space="preserve">Prestación de servicios de educación media superior </t>
  </si>
  <si>
    <t>Mantenimiento de infraestructura</t>
  </si>
  <si>
    <t>Investigación científica y desarrollo tecnológico</t>
  </si>
  <si>
    <t>Fortalecimiento a la educación temprana y el desarrollo infantil</t>
  </si>
  <si>
    <t>Formación y certificación para el trabajo</t>
  </si>
  <si>
    <t>Evaluaciones confiables de la calidad educativa y difusión oportuna de sus resultados</t>
  </si>
  <si>
    <t>Escuelas Dignas</t>
  </si>
  <si>
    <t xml:space="preserve">Edición, producción y distribución de libros y otros materiales educativos </t>
  </si>
  <si>
    <t>Diseño, construcción, certificación y evaluación de la infraestructura física educativa</t>
  </si>
  <si>
    <t xml:space="preserve">Diseño y aplicación de políticas de equidad de género </t>
  </si>
  <si>
    <t xml:space="preserve">Cultura Física </t>
  </si>
  <si>
    <t xml:space="preserve">11 Educación Pública </t>
  </si>
  <si>
    <t xml:space="preserve">Desarrollo y aplicación de programas educativos a nivel medio superior </t>
  </si>
  <si>
    <t xml:space="preserve">08 Agricultura, Ganadería, Desarrollo Rural, Pesca y Alimentación </t>
  </si>
  <si>
    <t>Atención a Personas con Discapacidad</t>
  </si>
  <si>
    <t>Atender asuntos relativos a la aplicación del Mecanismo Nacional de Promoción, Protección y Supervisión de la Convención sobre los derechos de las Personas con Discapacidad.</t>
  </si>
  <si>
    <t>Atender asuntos relacionados con víctimas del delito</t>
  </si>
  <si>
    <t>Fondo para la Accesibilidad de las Personas con discapacidad</t>
  </si>
  <si>
    <t xml:space="preserve">Consejo Nacional para el Desarrollo y la Inclusión de las Personas con Discapacidad </t>
  </si>
  <si>
    <t>Servicios a grupos con necesidades especiales</t>
  </si>
  <si>
    <r>
      <t>Seguro de vida para jefas de familia</t>
    </r>
    <r>
      <rPr>
        <vertAlign val="superscript"/>
        <sz val="6"/>
        <color theme="1"/>
        <rFont val="Soberana Sans"/>
        <family val="3"/>
      </rPr>
      <t xml:space="preserve"> </t>
    </r>
  </si>
  <si>
    <t xml:space="preserve">Programa de Coinversión Social </t>
  </si>
  <si>
    <t xml:space="preserve">Programa de Atención a Jornaleros Agrícolas  </t>
  </si>
  <si>
    <t xml:space="preserve">Programa de Apoyo a las Instancias de Mujeres en las Entidades Federativas, Para Implementar y Ejecutar Programas de Prevención de la Violencia Contra las Mujeres  </t>
  </si>
  <si>
    <t xml:space="preserve">Programa de vivienda digna </t>
  </si>
  <si>
    <t xml:space="preserve">Fomento de la equidad de género y la no discriminación en el mercado laboral </t>
  </si>
  <si>
    <t xml:space="preserve">14 Trabajo y Previsión Social </t>
  </si>
  <si>
    <t xml:space="preserve">Servicios de Atención a Población Vulnerable </t>
  </si>
  <si>
    <t xml:space="preserve">Seguro Médico Siglo XXI </t>
  </si>
  <si>
    <t xml:space="preserve">Programa para la Protección y el Desarrollo Integral de la Infancia </t>
  </si>
  <si>
    <t xml:space="preserve">Programa de Desarrollo Comunitario "Comunidad DIFerente" </t>
  </si>
  <si>
    <t xml:space="preserve">Programa de Atención a Familias y Población Vulnerable </t>
  </si>
  <si>
    <t xml:space="preserve">Prevención y atención de VIH/SIDA y otras ITS </t>
  </si>
  <si>
    <t xml:space="preserve">Formación y desarrollo profesional de recursos humanos especializados para la salud </t>
  </si>
  <si>
    <t xml:space="preserve">Asistencia social y protección del paciente </t>
  </si>
  <si>
    <t xml:space="preserve">12 Salud </t>
  </si>
  <si>
    <t xml:space="preserve">Programa para la Inclusión y la Equidad Educativa </t>
  </si>
  <si>
    <t>Apoyos a centros y organizaciones de educación</t>
  </si>
  <si>
    <t xml:space="preserve">Consejo Nacional para Prevenir la Discriminación </t>
  </si>
  <si>
    <t xml:space="preserve">TOTAL </t>
  </si>
  <si>
    <t>Comisión Nacional para el Uso Eficiente de la Energía</t>
  </si>
  <si>
    <t>Pemex-Petroquímica</t>
  </si>
  <si>
    <t xml:space="preserve">Pemex-Gas y Petroquímica Básica </t>
  </si>
  <si>
    <t>Pemex-Refinación   3/</t>
  </si>
  <si>
    <t>Pemex-Exploración y Producción</t>
  </si>
  <si>
    <t>Comisión Federal de Electricidad   2/</t>
  </si>
  <si>
    <t>Secretaría de Energía</t>
  </si>
  <si>
    <t>Procuraduría Federal de Protección al Ambiente</t>
  </si>
  <si>
    <t>Dirección General de Desarrollo de la Infraestructura Física</t>
  </si>
  <si>
    <t xml:space="preserve">Dirección General de Recursos Materiales y Servicios Generales </t>
  </si>
  <si>
    <t>Innovación tecnológica para negocios de alto valor agregado, tecnologías precursoras y competitividad de las empresas</t>
  </si>
  <si>
    <t>U003</t>
  </si>
  <si>
    <t>Becas de posgrado y otras modalidades de apoyo a la calidad</t>
  </si>
  <si>
    <t>S190</t>
  </si>
  <si>
    <t>38   Consejo Nacional de Ciencia y Tecnología</t>
  </si>
  <si>
    <t>Fondo de Prevención de Desastres Naturales (FOPREDEN)</t>
  </si>
  <si>
    <t>N002</t>
  </si>
  <si>
    <t>Fondo de Desastres Naturales (FONDEN)</t>
  </si>
  <si>
    <t>N001</t>
  </si>
  <si>
    <t>23   Provisiones Salariales y Económicas</t>
  </si>
  <si>
    <t>Planeación y conducción de la política de turismo</t>
  </si>
  <si>
    <t>21   Turismo</t>
  </si>
  <si>
    <t>Supervisar el aprovechamiento sustentable de la energía</t>
  </si>
  <si>
    <t>G007</t>
  </si>
  <si>
    <t>Seguimiento y evaluación de políticas públicas en aprovechamiento sustentable de la energía</t>
  </si>
  <si>
    <t>Proyectos de infraestructura económica de hidrocarburos</t>
  </si>
  <si>
    <t>K002 T4N</t>
  </si>
  <si>
    <t>F571 TOQ</t>
  </si>
  <si>
    <t>Otros proyectos</t>
  </si>
  <si>
    <t>K026 TOQ T4N</t>
  </si>
  <si>
    <t>K027 T4N</t>
  </si>
  <si>
    <t>Fondo para la Transición Energética y Aprovechamiento Sustentable de Energía</t>
  </si>
  <si>
    <t>R003</t>
  </si>
  <si>
    <t>TOM 568</t>
  </si>
  <si>
    <t>Conducción de la política energética</t>
  </si>
  <si>
    <t>18   Energía</t>
  </si>
  <si>
    <t>Tunel Emisor Oriente y Planta de Tratamiento Atotonilco</t>
  </si>
  <si>
    <t>K131</t>
  </si>
  <si>
    <t>Regulación Ambiental</t>
  </si>
  <si>
    <t>Programa Nacional Forestal-Protección Forestal</t>
  </si>
  <si>
    <t>E014</t>
  </si>
  <si>
    <t>Programa de Vigilancia Comunitaria en Áreas Naturales Protegidas y Zonas de Influencia</t>
  </si>
  <si>
    <t>U024</t>
  </si>
  <si>
    <t>Programa de Tratamiento de Aguas Residuales</t>
  </si>
  <si>
    <t>S218</t>
  </si>
  <si>
    <t>Programa de Inversión en Infraestructura Social y de Protección Ambiental</t>
  </si>
  <si>
    <t>K138</t>
  </si>
  <si>
    <t>Programa de Inspección y Vigilancia en Materia de Medio Ambiente y Recursos Naturales</t>
  </si>
  <si>
    <t>G005</t>
  </si>
  <si>
    <t>Programa de Desarrollo Institucional y Ambiental</t>
  </si>
  <si>
    <t>U021</t>
  </si>
  <si>
    <t>Prevención y gestión integral de residuos</t>
  </si>
  <si>
    <t>U012</t>
  </si>
  <si>
    <t>Políticas de Investigación de Cambio Climático</t>
  </si>
  <si>
    <t>Normatividad Ambiental e Instrumentos de Fomento para el Desarrollo Sustentable</t>
  </si>
  <si>
    <t>G030</t>
  </si>
  <si>
    <t>Investigación en  Cambio Climático, sustentabilidad ambiental y crecimiento verde</t>
  </si>
  <si>
    <t>Investigación científica y tecnológica</t>
  </si>
  <si>
    <t>Insentivos Para la Operación de Plantas de Trtamiento de Aguas Residuales</t>
  </si>
  <si>
    <t>U031</t>
  </si>
  <si>
    <t xml:space="preserve">Fomento para la Conservación y Aprovechamiento Sustentable de la Vida Silvestre </t>
  </si>
  <si>
    <t>U020</t>
  </si>
  <si>
    <t>Fomento a Programas de Calidad del Aire y Verificación Vehicular</t>
  </si>
  <si>
    <t>G026</t>
  </si>
  <si>
    <t>Fideicomisos Ambientales</t>
  </si>
  <si>
    <t>R015</t>
  </si>
  <si>
    <t>Consolidar el Sistema Nacional de Áreas Naturales Protegidas</t>
  </si>
  <si>
    <t>G013</t>
  </si>
  <si>
    <t>Capacitación Ambiental y Desarrollo Sustentable</t>
  </si>
  <si>
    <t xml:space="preserve">16   Medio Ambiente y Recursos Naturales </t>
  </si>
  <si>
    <t>Programa de Reordenamiento y Rescate de Unidades Habitacionales</t>
  </si>
  <si>
    <t>S253</t>
  </si>
  <si>
    <t>Programa de prevención de riesgos en los asentamientos humanos</t>
  </si>
  <si>
    <t>S237</t>
  </si>
  <si>
    <t xml:space="preserve"> 15   Desarrollo Agrario, Territorial y Urbano</t>
  </si>
  <si>
    <t>Seguridad a la Navegación y Protección al Medio Ambiente Marino</t>
  </si>
  <si>
    <t>A002</t>
  </si>
  <si>
    <t>13   Marina</t>
  </si>
  <si>
    <t>Vigilancia epidemiológica</t>
  </si>
  <si>
    <t>U009</t>
  </si>
  <si>
    <t>Protección Contra Riesgos Sanitarios</t>
  </si>
  <si>
    <t>G004</t>
  </si>
  <si>
    <t>12   Salud</t>
  </si>
  <si>
    <t>Promoción del Comercio Exterior y Atracción de Inversión Extranjera Directa</t>
  </si>
  <si>
    <t>F003</t>
  </si>
  <si>
    <t>Promoción de una cultura de consumo responsable e inteligente</t>
  </si>
  <si>
    <t>B002</t>
  </si>
  <si>
    <t>10   Economía</t>
  </si>
  <si>
    <t>Reconstrucción y Conservación de Carreteras</t>
  </si>
  <si>
    <t>K032</t>
  </si>
  <si>
    <t>09   Comunicaciones y Transportes</t>
  </si>
  <si>
    <t>S260</t>
  </si>
  <si>
    <t>S261</t>
  </si>
  <si>
    <t>08   Agricultura, Ganadería, Desarrollo Rural, Pesca y Alimentación</t>
  </si>
  <si>
    <t>06   Hacienda y Crédito Público</t>
  </si>
  <si>
    <t>Coordinación del Sistema Nacional de Protección Civil</t>
  </si>
  <si>
    <t>04   Gobernación</t>
  </si>
  <si>
    <t>50 Instituto Mexicano del Seguro Social</t>
  </si>
  <si>
    <t>Educación Superior</t>
  </si>
  <si>
    <t>Educación Media Superior</t>
  </si>
  <si>
    <t>Educación Básica</t>
  </si>
  <si>
    <t>Prestación de servicios de educación normal en el D.F.</t>
  </si>
  <si>
    <t>25 Previsiones y Aportaciones para los Sistemas de Educación Básica, Normal, Tecnológica y de Adultos</t>
  </si>
  <si>
    <t>Instituto Mexicano de la Juventud</t>
  </si>
  <si>
    <t>Programa de Apoyo a Jóvenes para la Productividad de Futuras Empresas Rurales</t>
  </si>
  <si>
    <t>Posgrado</t>
  </si>
  <si>
    <t>Apoyos para saneamiento financiero y la atención a problemas estructurales de las UPES</t>
  </si>
  <si>
    <t>Programa de Expansión en la Oferta Educativa en Educación Media Superior y Superior</t>
  </si>
  <si>
    <t>Fondo para elevar la calidad de la educación superior</t>
  </si>
  <si>
    <t>Programa de Carrera Docente (UPES)</t>
  </si>
  <si>
    <t>Programa para el Desarrollo Profesional Docente</t>
  </si>
  <si>
    <t>Proyectos de infraestructura social del sector educativo</t>
  </si>
  <si>
    <t>Programa de Formación de Recursos Humanos basados en Competencias (PROFORHCOM)</t>
  </si>
  <si>
    <t>Prestación de servicios de educación media superior</t>
  </si>
  <si>
    <t>Programa de Fomento a la Economía Social (FONAES)</t>
  </si>
  <si>
    <t>06 Hacienda y Crédito Público</t>
  </si>
  <si>
    <t>Subsidios a programas para jóvenes</t>
  </si>
  <si>
    <t>DESARROLLO SOCIAL</t>
  </si>
  <si>
    <t>20</t>
  </si>
  <si>
    <t>Promoción del Desarrollo Humano y Planeación Institucional</t>
  </si>
  <si>
    <t>PROCURADURÍA GENERAL DE LA REPÚBLICA</t>
  </si>
  <si>
    <t>17</t>
  </si>
  <si>
    <t>Programa de Fomento a la Urbanización Rural</t>
  </si>
  <si>
    <t>Programa de Apoyo a Jóvenes Emprendedores Agrarios. </t>
  </si>
  <si>
    <t xml:space="preserve">DESARROLLO AGRARIO, TERITORIAL Y URBANO </t>
  </si>
  <si>
    <t>15</t>
  </si>
  <si>
    <t>Instrumentación de la política laboral</t>
  </si>
  <si>
    <t>Capacitación a trabajadores</t>
  </si>
  <si>
    <t>Ejecución a nivel nacional de los programas y acciones de la Política Laboral</t>
  </si>
  <si>
    <t>TRABAJO Y PREVISIÓN SOCIAL</t>
  </si>
  <si>
    <t>14</t>
  </si>
  <si>
    <t>Emplear el Poder Naval de la Federación para salvaguardar la soberanía y seguridad nacionales</t>
  </si>
  <si>
    <t>MARINA</t>
  </si>
  <si>
    <t>13</t>
  </si>
  <si>
    <t>SALUD</t>
  </si>
  <si>
    <t>12</t>
  </si>
  <si>
    <t>Programa de Inclusión y Alfabetización Digital</t>
  </si>
  <si>
    <t>Instituciones Estatales de Cultura</t>
  </si>
  <si>
    <t>Programa de Escuela Segura</t>
  </si>
  <si>
    <t>Programa de Apoyo a la Infraestructura Cultural de los Estados (PAICE)</t>
  </si>
  <si>
    <t>Programa de Apoyo a las Culturas Municipales y Comunitarias (PACMYC)</t>
  </si>
  <si>
    <t>Deporte</t>
  </si>
  <si>
    <t>Cultura Física</t>
  </si>
  <si>
    <t>Atención al deporte</t>
  </si>
  <si>
    <t>Producción y distribución de libros, materiales educativos, culturales y comerciales</t>
  </si>
  <si>
    <t>Producción y transmisión de materiales educativos y culturales</t>
  </si>
  <si>
    <t>EDUCACIÓN PÚBLICA</t>
  </si>
  <si>
    <t>11</t>
  </si>
  <si>
    <t>ECONOMÍA</t>
  </si>
  <si>
    <t>10</t>
  </si>
  <si>
    <t>COMUNICACIONES Y TRANSPORTES</t>
  </si>
  <si>
    <t>09</t>
  </si>
  <si>
    <t>Sistema educativo militar</t>
  </si>
  <si>
    <t>Derechos humanos</t>
  </si>
  <si>
    <t>Programa de Seguridad Pública de la Secretaría de la Defensa Nacional</t>
  </si>
  <si>
    <t>DEFENSA NACIONAL</t>
  </si>
  <si>
    <t>07</t>
  </si>
  <si>
    <t>Detección y prevención de ilícitos financieros relacionados con el terrorismo y el lavado de dinero</t>
  </si>
  <si>
    <t>Atención a Víctimas </t>
  </si>
  <si>
    <t>HACIENDA Y CRÉDITO PÚBLICO</t>
  </si>
  <si>
    <t>06</t>
  </si>
  <si>
    <t>Programa Nacional de Prevención del Delito</t>
  </si>
  <si>
    <t>Otorgamiento de subsidios para la implementación de la reforma al sistema de justicia penal</t>
  </si>
  <si>
    <t>Otorgamiento de subsidios en materia de Seguridad Pública a Entidades Federativas, Municipios y el Distrito Federal</t>
  </si>
  <si>
    <t>Promover la prevención, protección y atención en materia de trata de personas</t>
  </si>
  <si>
    <t>Coordinación con las instancias que integran el Sistema Nacional de Seguridad Pública</t>
  </si>
  <si>
    <t>Defensa de los Derechos Humanos</t>
  </si>
  <si>
    <t>Actividades para contribuir al desarrollo político y cívico social del país</t>
  </si>
  <si>
    <t>Implementación de operativos para la prevención y disuasión del delito</t>
  </si>
  <si>
    <t>Servicios de protección, custodia, vigilancia y seguridad de personas, bienes e instalaciones</t>
  </si>
  <si>
    <t>Gendarmería Nacional</t>
  </si>
  <si>
    <t>GOBERNACIÓN</t>
  </si>
  <si>
    <t>04</t>
  </si>
  <si>
    <t>enero - diciembre</t>
  </si>
  <si>
    <t>ANEXO 12 DEL DPEF 2015
EVOLUCIÓN DE LAS EROGACIONES CORRESPONDIENTES AL PROGRAMA DE CIENCIA, TECNOLOGÍA E INNOVACIÓN
Enero-diciembre
(Pesos)</t>
  </si>
  <si>
    <t>ANEXO 14 DEL DPEF 2015
EVOLUCIÓN DE LAS EROGACIONES CORRESPONDIENTES AL ANEXO "RECURSOS PARA LA ATENCIÓN DE GRUPOS VULNERABLES"
Enero-diciembre
(Pesos)</t>
  </si>
  <si>
    <t>ANEXO 15 DEL DPEF 2015
EVOLUCIÓN DE LAS EROGACIONES PARA LA ESTRATEGIA NACIONAL PARA LA TRANSICIÓN ENERGÉTICA Y EL APROVECHAMIENTO SUSTENTABLE DE LA ENERGÍA
Enero-diciembre
(Pesos)</t>
  </si>
  <si>
    <t>ANEXO 17 DEL DPEF 2015
EVOLUCIÓN DE LAS EROGACIONES PARA EL DESARROLLO DE LOS JÓVENES
Enero-diciembre
(Pesos)</t>
  </si>
  <si>
    <t>ANEXO 18 DEL DPEF 2015
EVOLUCIÓN DE LAS EROGACIONES CORRESPONDIENTES AL ANEXO "RECURSOS PARA LA ATENCIÓN DE NIÑAS, NIÑOS Y ADOLESCENTES"
Enero-diciembre
(Pesos)</t>
  </si>
  <si>
    <t>ANEXO 19 DEL DPEF 2015
EVOLUCIÓN DE LAS EROGACIONES CORRESPONDIENTES A LAS ACCIONES PARA LA PREVENCIÓN DEL DELITO, COMBATE A LAS ADICCIONES, RESCATE DE ESPACIOS PÚBLICOS Y PROMOCIÓN DE PROYECTOS PRODUCTIVOS
Enero-diciembre
(Pesos)</t>
  </si>
  <si>
    <r>
      <t xml:space="preserve">Nota: Las sumas parciales pueden no coincidir con el total, así como los cálculos porcentuales, debido al redondeo de las cifras.
</t>
    </r>
    <r>
      <rPr>
        <vertAlign val="superscript"/>
        <sz val="6"/>
        <rFont val="Soberana Sans"/>
        <family val="3"/>
      </rPr>
      <t>1_/</t>
    </r>
    <r>
      <rPr>
        <sz val="6"/>
        <rFont val="Soberana Sans"/>
        <family val="3"/>
      </rPr>
      <t xml:space="preserve"> De acuerdo con la Ley General de Contabilidad Gubernamental, corresponde al momento contable del gasto que refleja la cancelación total o parcial de las obligaciones de pago, que se concreta mediante el desembolso de efectivo o cualquier otro medio de pago. 
</t>
    </r>
    <r>
      <rPr>
        <vertAlign val="superscript"/>
        <sz val="6"/>
        <rFont val="Soberana Sans"/>
        <family val="3"/>
      </rPr>
      <t>2_/</t>
    </r>
    <r>
      <rPr>
        <sz val="6"/>
        <rFont val="Soberana Sans"/>
        <family val="3"/>
      </rPr>
      <t xml:space="preserve"> El nivel de ejercicio reportado, es atribuible a retrasos en la formalización de apoyos en la última parte del año y a cancelaciones por parte de las instituciones beneficiadas.
Fuente: Dependencias y entidades de la Administración Pública Federal.
</t>
    </r>
  </si>
  <si>
    <r>
      <t xml:space="preserve">Nota: Las sumas parciales pueden no coincidir con el total, así como los cálculos porcentuales, debido al redondeo de las cifras.
</t>
    </r>
    <r>
      <rPr>
        <vertAlign val="superscript"/>
        <sz val="6"/>
        <color theme="1"/>
        <rFont val="Soberana Sans"/>
        <family val="3"/>
      </rPr>
      <t>1_/</t>
    </r>
    <r>
      <rPr>
        <sz val="6"/>
        <color theme="1"/>
        <rFont val="Soberana Sans"/>
        <family val="3"/>
      </rPr>
      <t xml:space="preserve"> De acuerdo con la Ley General de Contablilidad Gubernamental, corresponde al momento contable del gasto que refleja la cancelación total o parcial de las obligaciones de pago, que se concreta mediante el desembolso de efectivo o cualquier otro medio de pago. 
Fuente: Dependencias y entidades de la Administración Pública Federal.
</t>
    </r>
  </si>
  <si>
    <r>
      <t xml:space="preserve">Nota: Las sumas parciales pueden no coincidir con el total, así como los cálculos porcentuales, debido al redondeo de las cifras.
n.a.: No aplica.
</t>
    </r>
    <r>
      <rPr>
        <vertAlign val="superscript"/>
        <sz val="6"/>
        <color theme="1"/>
        <rFont val="Soberana Sans"/>
        <family val="3"/>
      </rPr>
      <t>1_/</t>
    </r>
    <r>
      <rPr>
        <sz val="6"/>
        <color theme="1"/>
        <rFont val="Soberana Sans"/>
        <family val="3"/>
      </rPr>
      <t xml:space="preserve"> De acuerdo con la Ley General de Contabilidad Gubernamental, corresponde al momento contable del gasto, que refleja la cancelación total o parcial de las obligaciones de pago y que se concreta mediante el desembolso de efectivo o cualquier otro medio de pago.
Fuente: Dependencias y entidades de la Administración Pública Federal.
</t>
    </r>
  </si>
  <si>
    <r>
      <t xml:space="preserve">Apoyos institucionales para actividades científicas, tecnológicas y de innovación  </t>
    </r>
    <r>
      <rPr>
        <vertAlign val="superscript"/>
        <sz val="6"/>
        <rFont val="Soberana Sans"/>
        <family val="3"/>
      </rPr>
      <t>2_/</t>
    </r>
  </si>
  <si>
    <r>
      <t xml:space="preserve">Nota: Las sumas parciales pueden no coincidir con el total, así como los cálculos porcentuales, debido al redondeo de las cifras.
</t>
    </r>
    <r>
      <rPr>
        <vertAlign val="superscript"/>
        <sz val="6"/>
        <rFont val="Soberana Sans"/>
        <family val="3"/>
      </rPr>
      <t>1_/</t>
    </r>
    <r>
      <rPr>
        <sz val="6"/>
        <rFont val="Soberana Sans"/>
        <family val="3"/>
      </rPr>
      <t xml:space="preserve"> De acuerdo con la Ley General de Contabilidad Gubernamental, corresponde al momento contable del gasto que refleja la cancelación total o parcial de las obligaciones de pago, que se concreta mediante el desembolso de efectivo o cualquier otro medio de pago. 
</t>
    </r>
    <r>
      <rPr>
        <vertAlign val="superscript"/>
        <sz val="6"/>
        <rFont val="Soberana Sans"/>
        <family val="3"/>
      </rPr>
      <t>2_/</t>
    </r>
    <r>
      <rPr>
        <sz val="6"/>
        <rFont val="Soberana Sans"/>
        <family val="3"/>
      </rPr>
      <t xml:space="preserve"> Incluye recursos por 10.9 millones de pesos para el desarrollo de proyectos y actividades a cargo de Comisión de Igualdad de Género y 4.0 millones de pesos para la creación de la Unidad de Igualdad de Género.
</t>
    </r>
    <r>
      <rPr>
        <vertAlign val="superscript"/>
        <sz val="6"/>
        <rFont val="Soberana Sans"/>
        <family val="3"/>
      </rPr>
      <t>3_/</t>
    </r>
    <r>
      <rPr>
        <sz val="6"/>
        <rFont val="Soberana Sans"/>
        <family val="3"/>
      </rPr>
      <t xml:space="preserve"> Incluye recursos por 4.0 millones de pesos para la operación de la Unidad de Igualdad de Género.
</t>
    </r>
    <r>
      <rPr>
        <vertAlign val="superscript"/>
        <sz val="6"/>
        <rFont val="Soberana Sans"/>
        <family val="3"/>
      </rPr>
      <t xml:space="preserve">4_/ </t>
    </r>
    <r>
      <rPr>
        <sz val="6"/>
        <rFont val="Soberana Sans"/>
        <family val="3"/>
      </rPr>
      <t xml:space="preserve">Se realizaron reintegros por las Instancias de la Mujer en las Entidades Federativas y Municipales; y  pagos pendientes registrados en el Sistema Integral de Administración Financiera Federal (SIAFF), los cuales fueron sujetos a las medidas de ambiente controlado.
</t>
    </r>
    <r>
      <rPr>
        <vertAlign val="superscript"/>
        <sz val="6"/>
        <rFont val="Soberana Sans"/>
        <family val="3"/>
      </rPr>
      <t>5_/</t>
    </r>
    <r>
      <rPr>
        <sz val="6"/>
        <rFont val="Soberana Sans"/>
        <family val="3"/>
      </rPr>
      <t xml:space="preserve"> Se incluye el programa presupuestario "Actividades de apoyo administrativo", debido a la transferencia de 3.0 millones de pesos a la Oficialía Mayor, mediante adecuación presupuestaria que considera dichos recursos para la creación de la Unidad de Igualdad, misma que depende de la Oficialía Mayor.
</t>
    </r>
    <r>
      <rPr>
        <vertAlign val="superscript"/>
        <sz val="6"/>
        <rFont val="Soberana Sans"/>
        <family val="3"/>
      </rPr>
      <t>6_/</t>
    </r>
    <r>
      <rPr>
        <sz val="6"/>
        <rFont val="Soberana Sans"/>
        <family val="3"/>
      </rPr>
      <t xml:space="preserve"> Sustituye al programa presupuestario M001 Actividades de apoyo administrativo aprobado por la H. Cámara de Diputados en el Presupuesto de Egresos de la Federación para el ejercicio 2015.
</t>
    </r>
    <r>
      <rPr>
        <vertAlign val="superscript"/>
        <sz val="6"/>
        <rFont val="Soberana Sans"/>
        <family val="3"/>
      </rPr>
      <t>7_/</t>
    </r>
    <r>
      <rPr>
        <sz val="6"/>
        <rFont val="Soberana Sans"/>
        <family val="3"/>
      </rPr>
      <t xml:space="preserve"> Disminución de 458.9 millones de pesos respecto al monto publicado en el Anexo 13 del Decreto de Presupuesto de Egresos de la Federación (DPEF) 2015, debido a las reducciones aplicadas en este Ramo, establecidas en el Anexo 32 del DPEF 2015.
</t>
    </r>
    <r>
      <rPr>
        <vertAlign val="superscript"/>
        <sz val="6"/>
        <rFont val="Soberana Sans"/>
        <family val="3"/>
      </rPr>
      <t>8_/</t>
    </r>
    <r>
      <rPr>
        <sz val="6"/>
        <rFont val="Soberana Sans"/>
        <family val="3"/>
      </rPr>
      <t xml:space="preserve"> Se presenta en ceros el ejercicio, debido a que se  transfirieron recursos de la partida "Subsidios" a la partida "Honorarios";  a la Dirección General de Educación Superior Universitaria y a la Coordinación General de Universidades Tecnológicas y Politécnicas, a fin de cubrir compromisos de pago;  y al Ramo 23 "Provisiones Salariales y Económicas", de los remanentes del Sector correspondientes al ejercicio fiscal 2015. 
</t>
    </r>
    <r>
      <rPr>
        <vertAlign val="superscript"/>
        <sz val="6"/>
        <rFont val="Soberana Sans"/>
        <family val="3"/>
      </rPr>
      <t>9_/</t>
    </r>
    <r>
      <rPr>
        <sz val="6"/>
        <rFont val="Soberana Sans"/>
        <family val="3"/>
      </rPr>
      <t xml:space="preserve"> El presupuesto modificado se presenta en ceros, debido a la transferencia de recursos al Centro Nacional de Equidad de Género y Salud Reproductiva.
</t>
    </r>
    <r>
      <rPr>
        <vertAlign val="superscript"/>
        <sz val="6"/>
        <rFont val="Soberana Sans"/>
        <family val="3"/>
      </rPr>
      <t>10_/</t>
    </r>
    <r>
      <rPr>
        <sz val="6"/>
        <rFont val="Soberana Sans"/>
        <family val="3"/>
      </rPr>
      <t xml:space="preserve"> De conformidad con el Decreto por el que se expide la Ley de los Órganos Reguladores Coordinados en Materia Energética; se reforman, adicionan y derogan diversas disposiciones de la Ley Orgánica de la Administración Pública Federal y, se expide la Ley de la Agencia Nacional de Seguridad Industrial y de Protección al Medio Ambiente del Sector Hidrocarburos, publicado en el Diario Oficial de la Federación el 11/08/2014, se crea la Comisión Reguladora de Energía. En razón de lo anterior, el programa presupuestario G002 se trasladó del Ramo 18 Energía al Ramo 45 Comisión Reguladora de Energía.
</t>
    </r>
    <r>
      <rPr>
        <vertAlign val="superscript"/>
        <sz val="6"/>
        <rFont val="Soberana Sans"/>
        <family val="3"/>
      </rPr>
      <t>11_/</t>
    </r>
    <r>
      <rPr>
        <sz val="6"/>
        <rFont val="Soberana Sans"/>
        <family val="3"/>
      </rPr>
      <t xml:space="preserve"> Están pendientes de pago 2.2 millones de pesos comprometidos y se autorizó una adecuación presupuestal con economías de casi 4.0 millones de pesos.
</t>
    </r>
    <r>
      <rPr>
        <vertAlign val="superscript"/>
        <sz val="6"/>
        <rFont val="Soberana Sans"/>
        <family val="3"/>
      </rPr>
      <t>12_/</t>
    </r>
    <r>
      <rPr>
        <sz val="6"/>
        <rFont val="Soberana Sans"/>
        <family val="3"/>
      </rPr>
      <t xml:space="preserve"> En el Programa Presupuestario "Promover, divulgar, dar seguimiento, evaluar y monitorear la política nacional en materia de igualdad entre mujeres y hombres, y atender asuntos de la mujer, se tiene previsto ejercer 1.3 millones de pesos más, para alcanzar un ejercicio de 86.19%. El presupuesto no ejercido se debió, principalmente, a que hubo ahorros en los eventos programados para la promoción y la capacitación; se economizó en materia de viáticos; y se centraron los esfuerzos en la construcción del SISOBSERVANCIA, el cual no implicó un gasto importante. En el Programa Presupuestario "Actividades de apoyo administrativo.",  el presupuesto no ejercido se debió, principalmente, a que la Unidad de Igualdad de Género se creó e inició trabajos a partir del segundo semestre de 2015; adicionalmente, se registraron ahorros derivados de que gran parte de las actividades de capacitación, difusión y sensibilización se realizaron a través de medios electrónicos, lo que permitió rapidez, eficacia y optimización de recursos.
</t>
    </r>
    <r>
      <rPr>
        <vertAlign val="superscript"/>
        <sz val="6"/>
        <rFont val="Soberana Sans"/>
        <family val="3"/>
      </rPr>
      <t>13_/</t>
    </r>
    <r>
      <rPr>
        <sz val="6"/>
        <rFont val="Soberana Sans"/>
        <family val="3"/>
      </rPr>
      <t xml:space="preserve"> El presupuesto no se suma en el total por ser recursos propios.
n.a.: No aplica.
Fuente: Dependencias y entidades de la Administración Pública Federal.
</t>
    </r>
  </si>
  <si>
    <r>
      <t xml:space="preserve">Nota: Las sumas parciales pueden no coincidir con el total, así como los cálculos porcentuales, debido al redondeo de las cifras.
</t>
    </r>
    <r>
      <rPr>
        <vertAlign val="superscript"/>
        <sz val="6"/>
        <rFont val="Soberana Sans"/>
        <family val="3"/>
      </rPr>
      <t>1_/</t>
    </r>
    <r>
      <rPr>
        <sz val="6"/>
        <rFont val="Soberana Sans"/>
        <family val="3"/>
      </rPr>
      <t xml:space="preserve"> De acuerdo con la Ley General de Contabilidad Gubernamental, corresponde al momento contable del gasto que refleja la cancelación total o parcial de las obligaciones de pago, que se concreta mediante el desembolso de efectivo o cualquier otro medio de pago. 
Fuente: Dependencias y entidades de la Administración Pública Federal.
</t>
    </r>
  </si>
  <si>
    <r>
      <t xml:space="preserve">Nota: Las sumas parciales pueden no coincidir con el total, así como los cálculos porcentuales, debido al redondeo de las cifras.
</t>
    </r>
    <r>
      <rPr>
        <vertAlign val="superscript"/>
        <sz val="6"/>
        <rFont val="Soberana Sans"/>
        <family val="3"/>
      </rPr>
      <t>1_/</t>
    </r>
    <r>
      <rPr>
        <sz val="6"/>
        <rFont val="Soberana Sans"/>
        <family val="3"/>
      </rPr>
      <t xml:space="preserve"> De acuerdo con la Ley General de Contabilidad Gubernamental, corresponde al momento contable del gasto, que refleja la cancelación total o parcial de las obligaciones de pago y que se concreta mediante el desembolso de efectivo o cualquier otro medio de pago.
</t>
    </r>
    <r>
      <rPr>
        <vertAlign val="superscript"/>
        <sz val="6"/>
        <rFont val="Soberana Sans"/>
        <family val="3"/>
      </rPr>
      <t>2_/</t>
    </r>
    <r>
      <rPr>
        <sz val="6"/>
        <rFont val="Soberana Sans"/>
        <family val="3"/>
      </rPr>
      <t xml:space="preserve"> Incluye los Proyectos de Infraestructura Productiva de Largo Plazo.
</t>
    </r>
    <r>
      <rPr>
        <vertAlign val="superscript"/>
        <sz val="6"/>
        <rFont val="Soberana Sans"/>
        <family val="3"/>
      </rPr>
      <t>3_/</t>
    </r>
    <r>
      <rPr>
        <sz val="6"/>
        <rFont val="Soberana Sans"/>
        <family val="3"/>
      </rPr>
      <t xml:space="preserve"> La diferencia entre el gasto pagado y lo autorizado al periodo, se originó por el pago de facturación atrasada en los proyectos de Suministro de vapor a la refinería de Salamanca y un proyecto externo de cogeneración y Turbogenerador a gas de 20 - 25 MW en sitio con recuperador de calor.
Fuente: Dependencias y entidades de la Administración Pública Federal.
</t>
    </r>
  </si>
  <si>
    <r>
      <t xml:space="preserve"> Nota: Las sumas parciales pueden no coincidir con el total, así como los cálculos porcentuales, debido al redondeo de las cifras.
</t>
    </r>
    <r>
      <rPr>
        <vertAlign val="superscript"/>
        <sz val="6"/>
        <color theme="1"/>
        <rFont val="Soberana Sans"/>
        <family val="3"/>
      </rPr>
      <t>1_/</t>
    </r>
    <r>
      <rPr>
        <sz val="6"/>
        <color theme="1"/>
        <rFont val="Soberana Sans"/>
        <family val="3"/>
      </rPr>
      <t xml:space="preserve"> De acuerdo con la Ley General de Contabilidad Gubernamental, corresponde al momento contable del gasto, que refleja la cancelación total o parcial de las obligaciones de pago y que se concreta mediante el desembolso de efectivo o cualquier otro medio de pago.
</t>
    </r>
    <r>
      <rPr>
        <vertAlign val="superscript"/>
        <sz val="6"/>
        <color theme="1"/>
        <rFont val="Soberana Sans"/>
        <family val="3"/>
      </rPr>
      <t>2_/</t>
    </r>
    <r>
      <rPr>
        <sz val="6"/>
        <color theme="1"/>
        <rFont val="Soberana Sans"/>
        <family val="3"/>
      </rPr>
      <t xml:space="preserve"> El mayor gasto pagado se debió al cumplimiento de diversos compromisos, por lo que el ajuste del monto autorizado se reflejará en una próxima adecuación.
 n.a.: No aplica.
 Fuente: Dependencias y entidades de la Administración Pública Federal.</t>
    </r>
  </si>
  <si>
    <t>Dirección, coordinación y control de la operación del Sistema Eléctrico Nacional</t>
  </si>
  <si>
    <r>
      <t>Promoción de medidas para el ahorro y uso eficiente de la energía eléctrica</t>
    </r>
    <r>
      <rPr>
        <vertAlign val="superscript"/>
        <sz val="6"/>
        <rFont val="Soberana Sans"/>
        <family val="3"/>
      </rPr>
      <t xml:space="preserve"> 2_/</t>
    </r>
  </si>
  <si>
    <r>
      <t xml:space="preserve">Nota: Las sumas parciales pueden no coincidir con el total, así como los cálculos porcentuales, debido al redondeo de las cifras.
</t>
    </r>
    <r>
      <rPr>
        <vertAlign val="superscript"/>
        <sz val="6"/>
        <color theme="1"/>
        <rFont val="Soberana Sans"/>
        <family val="3"/>
      </rPr>
      <t>1_/</t>
    </r>
    <r>
      <rPr>
        <sz val="6"/>
        <color theme="1"/>
        <rFont val="Soberana Sans"/>
        <family val="3"/>
      </rPr>
      <t xml:space="preserve"> De acuerdo con la Ley General de Contabilidad Gubernamental, corresponde al momento contable del gasto, que refleja la cancelación total o parcial de las obligaciones de pago y que se concreta mediante el desembolso de efectivo o cualquier otro medio de pago.
Fuente: Dependencias y entidades de la Administración Pública Federal.
</t>
    </r>
  </si>
  <si>
    <t>Autorizado 
anual</t>
  </si>
  <si>
    <r>
      <t xml:space="preserve">50 Instituto Mexicano del Seguro Social </t>
    </r>
    <r>
      <rPr>
        <b/>
        <vertAlign val="superscript"/>
        <sz val="6"/>
        <color theme="1"/>
        <rFont val="Soberana Sans"/>
        <family val="3"/>
      </rPr>
      <t>2_/</t>
    </r>
  </si>
  <si>
    <r>
      <t xml:space="preserve">Atención curativa eficiente </t>
    </r>
    <r>
      <rPr>
        <vertAlign val="superscript"/>
        <sz val="6"/>
        <color theme="1"/>
        <rFont val="Soberana Sans"/>
        <family val="3"/>
      </rPr>
      <t>3_/</t>
    </r>
  </si>
  <si>
    <r>
      <t xml:space="preserve">Nota: Las sumas parciales pueden no coincidir con el total, así como los cálculos porcentuales, debido al redondeo de las cifras.
</t>
    </r>
    <r>
      <rPr>
        <vertAlign val="superscript"/>
        <sz val="6"/>
        <rFont val="Soberana Sans"/>
        <family val="3"/>
      </rPr>
      <t>1_/</t>
    </r>
    <r>
      <rPr>
        <sz val="6"/>
        <rFont val="Soberana Sans"/>
        <family val="3"/>
      </rPr>
      <t xml:space="preserve"> De acuerdo con la Ley General de Contabilidad Gubernamental, corresponde al momento contable del gasto que refleja la cancelación total o parcial de las obligaciones de pago, que se concreta mediante el desembolso de efectivo o cualquier otro medio de pago. 
</t>
    </r>
    <r>
      <rPr>
        <vertAlign val="superscript"/>
        <sz val="6"/>
        <rFont val="Soberana Sans"/>
        <family val="3"/>
      </rPr>
      <t>2_/</t>
    </r>
    <r>
      <rPr>
        <sz val="6"/>
        <rFont val="Soberana Sans"/>
        <family val="3"/>
      </rPr>
      <t xml:space="preserve"> Cifras preliminares. 
</t>
    </r>
    <r>
      <rPr>
        <vertAlign val="superscript"/>
        <sz val="6"/>
        <rFont val="Soberana Sans"/>
        <family val="3"/>
      </rPr>
      <t>3_/</t>
    </r>
    <r>
      <rPr>
        <sz val="6"/>
        <rFont val="Soberana Sans"/>
        <family val="3"/>
      </rPr>
      <t xml:space="preserve"> El importe del gasto pagado aunque es mayor al autorizado al periodo, la entidad informa que ésta se regularizará en la Cuarta Evaluación al Presupuesto del Honorable Consejo Técnico del IMSS.
Fuente: Dependencias y Entidades de la Administración Pública Federal.</t>
    </r>
  </si>
  <si>
    <r>
      <t xml:space="preserve">Nota: Las sumas parciales pueden no coincidir con el total, así como los cálculos porcentuales, debido al redondeo de las cifras.
</t>
    </r>
    <r>
      <rPr>
        <vertAlign val="superscript"/>
        <sz val="6"/>
        <rFont val="Soberana Sans"/>
        <family val="3"/>
      </rPr>
      <t>1_/</t>
    </r>
    <r>
      <rPr>
        <sz val="6"/>
        <rFont val="Soberana Sans"/>
        <family val="3"/>
      </rPr>
      <t xml:space="preserve"> De acuerdo con la Ley General de Contabilidad Gubernamental, corresponde al momento contable del gasto, que refleja la cancelación total o parcial de las obligaciones de pago y que se concreta mediante el desembolso de efectivo o cualquier otro medio de pago.
Fuente: Dependencias y entidades de la Administración Pública Federal.
</t>
    </r>
  </si>
  <si>
    <t>ANEXO 16 DEL DPEF 2015
EVOLUCIÓN DE LAS EROGACIONES PARA LA ADAPTACIÓN Y MITIGACIÓN DE LOS EFECTOS DEL CAMBIO CLIMÁTICO 
Enero-diciembre
(Pesos)</t>
  </si>
  <si>
    <t>ANEXO 11 DEL PEF 2015
EVOLUCIÓN DE LAS EROGACIONES CORRESPONDIENTES AL PROGRAMA ESPECIAL CONCURRENTE PARA EL DESARROLLO RURAL SUSTENTABLE
Enero-diciembre
(Millones de pesos)</t>
  </si>
  <si>
    <t>ANEXO 13 DEL DPEF 2015
EVOLUCIÓN DE LAS EROGACIONES PARA LA IGUALDAD ENTRE MUJERES Y HOMBRES
Enero-diciembre
(Pesos)</t>
  </si>
  <si>
    <t>ANEXO 10 DEL DPEF 2015
EVOLUCIÓN DE LAS EROGACIONES PARA EL DESARROLLO INTEGRAL DE LOS PUEBLOS Y COMUNIDADES INDÍGENAS
Enero-diciembre
(Pesos)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</si>
</sst>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_-* #,##0_-;\-* #,##0_-;_-* &quot;-&quot;??_-;_-@_-"/>
    <numFmt numFmtId="165" formatCode="#,##0_ ;[Red]\-#,##0\ "/>
    <numFmt numFmtId="166" formatCode="0.0"/>
    <numFmt numFmtId="167" formatCode="#,##0.0"/>
    <numFmt numFmtId="168" formatCode="_-* #,##0.0_-;\-* #,##0.0_-;_-* &quot;-&quot;??_-;_-@_-"/>
    <numFmt numFmtId="169" formatCode="#,##0_ ;\-#,##0\ "/>
    <numFmt numFmtId="170" formatCode="#,##0.0_ ;\-#,##0.0\ "/>
  </numFmts>
  <fonts count="42">
    <font>
      <sz val="11"/>
      <color theme="1"/>
      <name val="Calibri"/>
      <family val="2"/>
      <scheme val="minor"/>
    </font>
    <font>
      <sz val="11"/>
      <color theme="1"/>
      <name val="Calibri"/>
      <family val="2"/>
      <scheme val="minor"/>
    </font>
    <font>
      <sz val="10"/>
      <name val="Arial Narrow"/>
      <family val="2"/>
    </font>
    <font>
      <sz val="9"/>
      <color theme="1"/>
      <name val="Soberana Sans"/>
      <family val="3"/>
    </font>
    <font>
      <b/>
      <sz val="6"/>
      <name val="Soberana Sans"/>
      <family val="3"/>
    </font>
    <font>
      <b/>
      <sz val="6"/>
      <color theme="1"/>
      <name val="Soberana Sans"/>
      <family val="3"/>
    </font>
    <font>
      <sz val="6"/>
      <name val="Soberana Sans"/>
      <family val="3"/>
    </font>
    <font>
      <sz val="6"/>
      <color theme="1"/>
      <name val="Soberana Sans"/>
      <family val="3"/>
    </font>
    <font>
      <sz val="10"/>
      <name val="Arial"/>
      <family val="2"/>
    </font>
    <font>
      <u/>
      <sz val="11"/>
      <color theme="10"/>
      <name val="Calibri"/>
      <family val="2"/>
    </font>
    <font>
      <sz val="10"/>
      <color theme="1"/>
      <name val="Adobe Caslon Pro"/>
      <family val="2"/>
    </font>
    <font>
      <sz val="7"/>
      <color theme="1"/>
      <name val="Soberana Sans"/>
      <family val="3"/>
    </font>
    <font>
      <sz val="10"/>
      <color theme="1"/>
      <name val="Calibri"/>
      <family val="2"/>
    </font>
    <font>
      <sz val="11"/>
      <color theme="1"/>
      <name val="Gill Sans"/>
      <family val="2"/>
    </font>
    <font>
      <b/>
      <sz val="9"/>
      <color theme="1"/>
      <name val="Soberana Sans"/>
      <family val="3"/>
    </font>
    <font>
      <vertAlign val="superscript"/>
      <sz val="7"/>
      <color theme="1"/>
      <name val="Soberana Sans"/>
      <family val="3"/>
    </font>
    <font>
      <sz val="10"/>
      <name val="MS Sans Serif"/>
      <family val="2"/>
    </font>
    <font>
      <sz val="6"/>
      <color theme="0"/>
      <name val="Soberana Sans"/>
      <family val="3"/>
    </font>
    <font>
      <sz val="9"/>
      <color theme="0"/>
      <name val="Soberana Sans"/>
      <family val="3"/>
    </font>
    <font>
      <b/>
      <sz val="10"/>
      <name val="Soberana Sans"/>
      <family val="3"/>
    </font>
    <font>
      <sz val="7"/>
      <name val="Soberana Sans"/>
      <family val="3"/>
    </font>
    <font>
      <vertAlign val="superscript"/>
      <sz val="6"/>
      <name val="Soberana Sans"/>
      <family val="3"/>
    </font>
    <font>
      <sz val="8"/>
      <color theme="1"/>
      <name val="Calibri"/>
      <family val="2"/>
      <scheme val="minor"/>
    </font>
    <font>
      <sz val="10"/>
      <color theme="1"/>
      <name val="Soberana Sans"/>
      <family val="3"/>
    </font>
    <font>
      <u/>
      <sz val="6"/>
      <color theme="0"/>
      <name val="Soberana Sans"/>
      <family val="3"/>
    </font>
    <font>
      <sz val="10"/>
      <name val="Soberana Sans"/>
      <family val="3"/>
    </font>
    <font>
      <vertAlign val="superscript"/>
      <sz val="6"/>
      <color theme="1"/>
      <name val="Soberana Sans"/>
      <family val="3"/>
    </font>
    <font>
      <b/>
      <sz val="6"/>
      <color theme="0"/>
      <name val="Soberana Sans"/>
      <family val="3"/>
    </font>
    <font>
      <sz val="11"/>
      <name val="Soberana Sans"/>
      <family val="3"/>
    </font>
    <font>
      <b/>
      <vertAlign val="superscript"/>
      <sz val="6"/>
      <name val="Soberana Sans"/>
      <family val="3"/>
    </font>
    <font>
      <sz val="11"/>
      <color rgb="FF1F497D"/>
      <name val="Soberana Sans"/>
      <family val="3"/>
    </font>
    <font>
      <sz val="10"/>
      <color theme="0" tint="-0.499984740745262"/>
      <name val="Soberana Sans"/>
      <family val="3"/>
    </font>
    <font>
      <b/>
      <vertAlign val="superscript"/>
      <sz val="6"/>
      <color theme="1"/>
      <name val="Soberana Sans"/>
      <family val="3"/>
    </font>
    <font>
      <b/>
      <sz val="6"/>
      <color rgb="FFFFFF00"/>
      <name val="Soberana Sans"/>
      <family val="3"/>
    </font>
    <font>
      <b/>
      <sz val="10"/>
      <color theme="1"/>
      <name val="Soberana Sans"/>
      <family val="3"/>
    </font>
    <font>
      <b/>
      <sz val="10"/>
      <color theme="0"/>
      <name val="Soberana Sans"/>
      <family val="3"/>
    </font>
    <font>
      <b/>
      <sz val="9"/>
      <color theme="0"/>
      <name val="Soberana Sans"/>
      <family val="3"/>
    </font>
    <font>
      <b/>
      <sz val="6"/>
      <color rgb="FFFF0000"/>
      <name val="Soberana Sans"/>
      <family val="3"/>
    </font>
    <font>
      <b/>
      <sz val="7"/>
      <color theme="1"/>
      <name val="Soberana Sans"/>
      <family val="3"/>
    </font>
    <font>
      <sz val="8"/>
      <color theme="1"/>
      <name val="Soberana Sans"/>
      <family val="3"/>
    </font>
    <font>
      <sz val="8"/>
      <color theme="0"/>
      <name val="Soberana Sans"/>
      <family val="3"/>
    </font>
    <font>
      <sz val="9"/>
      <name val="Soberana Sans"/>
      <family val="3"/>
    </font>
  </fonts>
  <fills count="21">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0B4"/>
        <bgColor indexed="64"/>
      </patternFill>
    </fill>
    <fill>
      <patternFill patternType="solid">
        <fgColor rgb="FFFFFFFF"/>
        <bgColor indexed="64"/>
      </patternFill>
    </fill>
    <fill>
      <patternFill patternType="solid">
        <fgColor theme="0" tint="-4.9989318521683403E-2"/>
        <bgColor indexed="64"/>
      </patternFill>
    </fill>
  </fills>
  <borders count="7">
    <border>
      <left/>
      <right/>
      <top/>
      <bottom/>
      <diagonal/>
    </border>
    <border>
      <left/>
      <right/>
      <top style="thin">
        <color indexed="64"/>
      </top>
      <bottom style="thin">
        <color indexed="64"/>
      </bottom>
      <diagonal/>
    </border>
    <border>
      <left/>
      <right/>
      <top/>
      <bottom style="thin">
        <color indexed="64"/>
      </bottom>
      <diagonal/>
    </border>
    <border>
      <left/>
      <right/>
      <top/>
      <bottom style="medium">
        <color auto="1"/>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right/>
      <top style="medium">
        <color auto="1"/>
      </top>
      <bottom/>
      <diagonal/>
    </border>
  </borders>
  <cellStyleXfs count="533">
    <xf numFmtId="0" fontId="0" fillId="0" borderId="0"/>
    <xf numFmtId="43" fontId="1" fillId="0" borderId="0" applyFont="0" applyFill="0" applyBorder="0" applyAlignment="0" applyProtection="0"/>
    <xf numFmtId="0" fontId="2" fillId="0" borderId="0"/>
    <xf numFmtId="0" fontId="8" fillId="0" borderId="0"/>
    <xf numFmtId="0" fontId="9" fillId="0" borderId="0" applyNumberFormat="0" applyFill="0" applyBorder="0" applyAlignment="0" applyProtection="0">
      <alignment vertical="top"/>
      <protection locked="0"/>
    </xf>
    <xf numFmtId="43" fontId="10" fillId="0" borderId="0" applyFont="0" applyFill="0" applyBorder="0" applyAlignment="0" applyProtection="0"/>
    <xf numFmtId="0" fontId="1" fillId="0" borderId="0"/>
    <xf numFmtId="0" fontId="1" fillId="0" borderId="0"/>
    <xf numFmtId="0" fontId="8" fillId="0" borderId="0"/>
    <xf numFmtId="43" fontId="8" fillId="0" borderId="0" applyFont="0" applyFill="0" applyBorder="0" applyAlignment="0" applyProtection="0"/>
    <xf numFmtId="0" fontId="8" fillId="0" borderId="0"/>
    <xf numFmtId="43" fontId="1" fillId="0" borderId="0" applyFont="0" applyFill="0" applyBorder="0" applyAlignment="0" applyProtection="0"/>
    <xf numFmtId="0" fontId="12" fillId="0" borderId="0"/>
    <xf numFmtId="0" fontId="8" fillId="0" borderId="0"/>
    <xf numFmtId="0" fontId="13" fillId="0" borderId="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6"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9" fillId="0" borderId="0" applyNumberFormat="0" applyFill="0" applyBorder="0" applyAlignment="0" applyProtection="0">
      <alignment vertical="top"/>
      <protection locked="0"/>
    </xf>
    <xf numFmtId="0" fontId="1" fillId="0" borderId="0"/>
    <xf numFmtId="0" fontId="8" fillId="0" borderId="0"/>
  </cellStyleXfs>
  <cellXfs count="335">
    <xf numFmtId="0" fontId="0" fillId="0" borderId="0" xfId="0"/>
    <xf numFmtId="0" fontId="3" fillId="0" borderId="0" xfId="0" applyFont="1" applyAlignment="1">
      <alignment vertical="top"/>
    </xf>
    <xf numFmtId="0" fontId="3" fillId="0" borderId="0" xfId="0" applyFont="1" applyFill="1" applyAlignment="1">
      <alignment vertical="top"/>
    </xf>
    <xf numFmtId="3" fontId="3" fillId="0" borderId="0" xfId="0" applyNumberFormat="1" applyFont="1" applyAlignment="1">
      <alignment vertical="top"/>
    </xf>
    <xf numFmtId="0" fontId="3" fillId="0" borderId="0" xfId="0" applyFont="1" applyBorder="1" applyAlignment="1">
      <alignment vertical="top"/>
    </xf>
    <xf numFmtId="0" fontId="4" fillId="0" borderId="0" xfId="2" applyFont="1" applyFill="1" applyBorder="1" applyAlignment="1">
      <alignment vertical="top"/>
    </xf>
    <xf numFmtId="0" fontId="6" fillId="0" borderId="0" xfId="2" applyFont="1" applyFill="1" applyBorder="1" applyAlignment="1">
      <alignment vertical="top"/>
    </xf>
    <xf numFmtId="0" fontId="7" fillId="0" borderId="0" xfId="0" applyFont="1" applyBorder="1" applyAlignment="1">
      <alignment vertical="top"/>
    </xf>
    <xf numFmtId="165" fontId="7" fillId="0" borderId="0" xfId="0" applyNumberFormat="1" applyFont="1" applyBorder="1" applyAlignment="1">
      <alignment vertical="top"/>
    </xf>
    <xf numFmtId="0" fontId="6" fillId="0" borderId="0" xfId="2" applyFont="1" applyFill="1" applyBorder="1" applyAlignment="1">
      <alignment horizontal="left" vertical="top" wrapText="1"/>
    </xf>
    <xf numFmtId="165" fontId="4" fillId="0" borderId="0" xfId="1" applyNumberFormat="1" applyFont="1" applyFill="1" applyBorder="1" applyAlignment="1">
      <alignment vertical="top"/>
    </xf>
    <xf numFmtId="166" fontId="5" fillId="0" borderId="0" xfId="0" applyNumberFormat="1" applyFont="1" applyFill="1" applyBorder="1" applyAlignment="1">
      <alignment horizontal="right" vertical="top"/>
    </xf>
    <xf numFmtId="165" fontId="6" fillId="0" borderId="0" xfId="1" applyNumberFormat="1" applyFont="1" applyFill="1" applyBorder="1" applyAlignment="1">
      <alignment vertical="top" wrapText="1"/>
    </xf>
    <xf numFmtId="166" fontId="7" fillId="0" borderId="0" xfId="0" applyNumberFormat="1" applyFont="1" applyFill="1" applyBorder="1" applyAlignment="1">
      <alignment horizontal="right" vertical="top"/>
    </xf>
    <xf numFmtId="165" fontId="6" fillId="0" borderId="0" xfId="1" applyNumberFormat="1" applyFont="1" applyFill="1" applyBorder="1" applyAlignment="1">
      <alignment vertical="top"/>
    </xf>
    <xf numFmtId="164" fontId="3" fillId="0" borderId="0" xfId="0" applyNumberFormat="1" applyFont="1" applyBorder="1" applyAlignment="1">
      <alignment vertical="top"/>
    </xf>
    <xf numFmtId="165" fontId="3" fillId="0" borderId="0" xfId="1" applyNumberFormat="1" applyFont="1" applyBorder="1" applyAlignment="1">
      <alignment vertical="top"/>
    </xf>
    <xf numFmtId="167" fontId="3" fillId="0" borderId="0" xfId="0" applyNumberFormat="1" applyFont="1" applyBorder="1" applyAlignment="1">
      <alignment vertical="top"/>
    </xf>
    <xf numFmtId="0" fontId="6" fillId="0" borderId="3" xfId="2" applyFont="1" applyFill="1" applyBorder="1" applyAlignment="1">
      <alignment horizontal="left" vertical="top" wrapText="1"/>
    </xf>
    <xf numFmtId="165" fontId="6" fillId="0" borderId="3" xfId="1" applyNumberFormat="1" applyFont="1" applyFill="1" applyBorder="1" applyAlignment="1">
      <alignment vertical="top" wrapText="1"/>
    </xf>
    <xf numFmtId="166" fontId="7" fillId="0" borderId="3" xfId="0" applyNumberFormat="1" applyFont="1" applyFill="1" applyBorder="1" applyAlignment="1">
      <alignment horizontal="right" vertical="top"/>
    </xf>
    <xf numFmtId="0" fontId="11" fillId="3" borderId="0" xfId="0" applyFont="1" applyFill="1" applyBorder="1" applyAlignment="1">
      <alignment horizontal="center" vertical="top"/>
    </xf>
    <xf numFmtId="0" fontId="11" fillId="3" borderId="0" xfId="0" applyFont="1" applyFill="1" applyBorder="1" applyAlignment="1">
      <alignment vertical="top"/>
    </xf>
    <xf numFmtId="0" fontId="4" fillId="4" borderId="0" xfId="2" applyFont="1" applyFill="1" applyBorder="1" applyAlignment="1">
      <alignment vertical="top"/>
    </xf>
    <xf numFmtId="165" fontId="4" fillId="4" borderId="0" xfId="1" applyNumberFormat="1" applyFont="1" applyFill="1" applyBorder="1" applyAlignment="1">
      <alignment vertical="top"/>
    </xf>
    <xf numFmtId="166" fontId="5" fillId="4" borderId="0" xfId="0" applyNumberFormat="1" applyFont="1" applyFill="1" applyBorder="1" applyAlignment="1">
      <alignment horizontal="right" vertical="top"/>
    </xf>
    <xf numFmtId="165" fontId="4" fillId="4" borderId="0" xfId="1" applyNumberFormat="1" applyFont="1" applyFill="1" applyBorder="1" applyAlignment="1">
      <alignment vertical="top" wrapText="1"/>
    </xf>
    <xf numFmtId="0" fontId="7" fillId="4" borderId="0" xfId="0" applyFont="1" applyFill="1" applyBorder="1" applyAlignment="1">
      <alignment vertical="top"/>
    </xf>
    <xf numFmtId="0" fontId="11" fillId="3" borderId="2" xfId="0" applyFont="1" applyFill="1" applyBorder="1" applyAlignment="1">
      <alignment horizontal="center" wrapText="1"/>
    </xf>
    <xf numFmtId="0" fontId="11" fillId="3" borderId="2" xfId="0" applyFont="1" applyFill="1" applyBorder="1" applyAlignment="1">
      <alignment horizontal="center"/>
    </xf>
    <xf numFmtId="0" fontId="11" fillId="0" borderId="0" xfId="0" applyFont="1" applyAlignment="1">
      <alignment vertical="top"/>
    </xf>
    <xf numFmtId="165" fontId="11" fillId="0" borderId="0" xfId="0" applyNumberFormat="1" applyFont="1" applyAlignment="1">
      <alignment vertical="top"/>
    </xf>
    <xf numFmtId="0" fontId="6" fillId="0" borderId="0" xfId="2" applyFont="1" applyFill="1" applyBorder="1" applyAlignment="1">
      <alignment vertical="top" wrapText="1"/>
    </xf>
    <xf numFmtId="0" fontId="11" fillId="0" borderId="0" xfId="0" applyFont="1" applyBorder="1" applyAlignment="1">
      <alignment vertical="top"/>
    </xf>
    <xf numFmtId="0" fontId="18" fillId="0" borderId="0" xfId="0" applyFont="1" applyAlignment="1">
      <alignment vertical="top"/>
    </xf>
    <xf numFmtId="0" fontId="17" fillId="0" borderId="0" xfId="0" applyFont="1" applyFill="1" applyBorder="1" applyAlignment="1">
      <alignment vertical="top"/>
    </xf>
    <xf numFmtId="0" fontId="6" fillId="0" borderId="0" xfId="0" applyFont="1" applyBorder="1" applyAlignment="1">
      <alignment vertical="top"/>
    </xf>
    <xf numFmtId="165" fontId="7" fillId="0" borderId="0" xfId="1" applyNumberFormat="1" applyFont="1" applyAlignment="1">
      <alignment vertical="top"/>
    </xf>
    <xf numFmtId="0" fontId="11" fillId="3" borderId="1" xfId="0" applyFont="1" applyFill="1" applyBorder="1" applyAlignment="1">
      <alignment horizontal="center" vertical="center" wrapText="1"/>
    </xf>
    <xf numFmtId="0" fontId="19" fillId="0" borderId="0" xfId="0" applyFont="1" applyAlignment="1">
      <alignment vertical="center"/>
    </xf>
    <xf numFmtId="165" fontId="3" fillId="0" borderId="0" xfId="0" applyNumberFormat="1" applyFont="1" applyAlignment="1">
      <alignment vertical="top"/>
    </xf>
    <xf numFmtId="0" fontId="11" fillId="3" borderId="0" xfId="0" applyFont="1" applyFill="1" applyBorder="1" applyAlignment="1">
      <alignment horizontal="center" vertical="center"/>
    </xf>
    <xf numFmtId="0" fontId="11" fillId="3" borderId="0" xfId="0" applyFont="1" applyFill="1" applyBorder="1" applyAlignment="1">
      <alignment horizontal="center" vertical="center" wrapText="1"/>
    </xf>
    <xf numFmtId="0" fontId="17" fillId="0" borderId="0" xfId="2" applyFont="1" applyFill="1" applyBorder="1" applyAlignment="1">
      <alignment vertical="top"/>
    </xf>
    <xf numFmtId="0" fontId="17" fillId="0" borderId="0" xfId="2" applyFont="1" applyFill="1" applyBorder="1" applyAlignment="1">
      <alignment horizontal="left" vertical="top"/>
    </xf>
    <xf numFmtId="0" fontId="17" fillId="0" borderId="3" xfId="0" applyFont="1" applyFill="1" applyBorder="1" applyAlignment="1">
      <alignment vertical="top"/>
    </xf>
    <xf numFmtId="0" fontId="22" fillId="0" borderId="0" xfId="0" applyNumberFormat="1" applyFont="1"/>
    <xf numFmtId="0" fontId="23" fillId="0" borderId="0" xfId="0" applyFont="1" applyAlignment="1">
      <alignment vertical="center"/>
    </xf>
    <xf numFmtId="0" fontId="23" fillId="0" borderId="0" xfId="0" applyFont="1" applyBorder="1" applyAlignment="1">
      <alignment vertical="center"/>
    </xf>
    <xf numFmtId="0" fontId="3" fillId="0" borderId="0" xfId="0" applyFont="1" applyAlignment="1">
      <alignment horizontal="left" vertical="center"/>
    </xf>
    <xf numFmtId="0" fontId="11" fillId="19" borderId="1" xfId="0" applyFont="1" applyFill="1" applyBorder="1" applyAlignment="1">
      <alignment horizontal="center" vertical="center" wrapText="1"/>
    </xf>
    <xf numFmtId="167" fontId="4" fillId="4" borderId="0" xfId="11" applyNumberFormat="1" applyFont="1" applyFill="1" applyBorder="1" applyAlignment="1">
      <alignment horizontal="right" vertical="center"/>
    </xf>
    <xf numFmtId="0" fontId="4" fillId="4" borderId="0" xfId="531" applyFont="1" applyFill="1" applyBorder="1" applyAlignment="1">
      <alignment vertical="center"/>
    </xf>
    <xf numFmtId="0" fontId="6" fillId="4" borderId="0" xfId="531" applyFont="1" applyFill="1" applyBorder="1" applyAlignment="1">
      <alignment vertical="center"/>
    </xf>
    <xf numFmtId="167" fontId="5" fillId="4" borderId="0" xfId="532" applyNumberFormat="1" applyFont="1" applyFill="1" applyBorder="1" applyAlignment="1">
      <alignment horizontal="right"/>
    </xf>
    <xf numFmtId="0" fontId="4" fillId="3" borderId="0" xfId="7" applyFont="1" applyFill="1" applyBorder="1" applyAlignment="1"/>
    <xf numFmtId="0" fontId="4" fillId="3" borderId="0" xfId="531" applyFont="1" applyFill="1" applyBorder="1" applyAlignment="1">
      <alignment vertical="center"/>
    </xf>
    <xf numFmtId="0" fontId="6" fillId="3" borderId="0" xfId="7" applyFont="1" applyFill="1" applyBorder="1" applyAlignment="1"/>
    <xf numFmtId="167" fontId="5" fillId="3" borderId="0" xfId="532" applyNumberFormat="1" applyFont="1" applyFill="1" applyBorder="1" applyAlignment="1">
      <alignment horizontal="right"/>
    </xf>
    <xf numFmtId="167" fontId="4" fillId="3" borderId="0" xfId="11" applyNumberFormat="1" applyFont="1" applyFill="1" applyBorder="1" applyAlignment="1">
      <alignment horizontal="right" vertical="center"/>
    </xf>
    <xf numFmtId="0" fontId="4" fillId="3" borderId="0" xfId="7" applyFont="1" applyFill="1" applyBorder="1" applyAlignment="1">
      <alignment vertical="center"/>
    </xf>
    <xf numFmtId="0" fontId="6" fillId="3" borderId="0" xfId="531" applyFont="1" applyFill="1" applyBorder="1" applyAlignment="1">
      <alignment vertical="center"/>
    </xf>
    <xf numFmtId="167" fontId="6" fillId="3" borderId="0" xfId="532" applyNumberFormat="1" applyFont="1" applyFill="1" applyBorder="1" applyAlignment="1">
      <alignment horizontal="right"/>
    </xf>
    <xf numFmtId="167" fontId="7" fillId="3" borderId="0" xfId="532" applyNumberFormat="1" applyFont="1" applyFill="1" applyBorder="1" applyAlignment="1">
      <alignment horizontal="right"/>
    </xf>
    <xf numFmtId="0" fontId="7" fillId="3" borderId="0" xfId="7" applyFont="1" applyFill="1" applyBorder="1" applyAlignment="1"/>
    <xf numFmtId="0" fontId="4" fillId="4" borderId="0" xfId="7" applyFont="1" applyFill="1" applyBorder="1" applyAlignment="1"/>
    <xf numFmtId="167" fontId="6" fillId="3" borderId="0" xfId="11" applyNumberFormat="1" applyFont="1" applyFill="1" applyBorder="1" applyAlignment="1">
      <alignment horizontal="right" vertical="center"/>
    </xf>
    <xf numFmtId="167" fontId="6" fillId="3" borderId="0" xfId="8" applyNumberFormat="1" applyFont="1" applyFill="1" applyBorder="1" applyAlignment="1">
      <alignment horizontal="right"/>
    </xf>
    <xf numFmtId="0" fontId="25" fillId="3" borderId="0" xfId="532" applyFont="1" applyFill="1" applyBorder="1"/>
    <xf numFmtId="167" fontId="4" fillId="3" borderId="0" xfId="8" applyNumberFormat="1" applyFont="1" applyFill="1" applyBorder="1" applyAlignment="1">
      <alignment horizontal="right"/>
    </xf>
    <xf numFmtId="167" fontId="6" fillId="0" borderId="0" xfId="532" applyNumberFormat="1" applyFont="1" applyFill="1" applyBorder="1" applyAlignment="1">
      <alignment horizontal="right"/>
    </xf>
    <xf numFmtId="167" fontId="4" fillId="3" borderId="0" xfId="532" applyNumberFormat="1" applyFont="1" applyFill="1" applyBorder="1" applyAlignment="1">
      <alignment horizontal="right"/>
    </xf>
    <xf numFmtId="167" fontId="7" fillId="3" borderId="0" xfId="7" applyNumberFormat="1" applyFont="1" applyFill="1" applyBorder="1" applyAlignment="1">
      <alignment horizontal="right"/>
    </xf>
    <xf numFmtId="0" fontId="4" fillId="0" borderId="0" xfId="531" applyFont="1" applyFill="1" applyBorder="1" applyAlignment="1">
      <alignment vertical="center"/>
    </xf>
    <xf numFmtId="0" fontId="6" fillId="3" borderId="0" xfId="7" applyFont="1" applyFill="1" applyBorder="1" applyAlignment="1">
      <alignment horizontal="left"/>
    </xf>
    <xf numFmtId="0" fontId="4" fillId="4" borderId="0" xfId="7" applyFont="1" applyFill="1" applyBorder="1" applyAlignment="1">
      <alignment vertical="center"/>
    </xf>
    <xf numFmtId="0" fontId="6" fillId="3" borderId="0" xfId="531" applyFont="1" applyFill="1" applyBorder="1" applyAlignment="1">
      <alignment horizontal="left" vertical="center"/>
    </xf>
    <xf numFmtId="0" fontId="4" fillId="3" borderId="3" xfId="7" applyFont="1" applyFill="1" applyBorder="1" applyAlignment="1"/>
    <xf numFmtId="0" fontId="6" fillId="3" borderId="3" xfId="7" applyFont="1" applyFill="1" applyBorder="1" applyAlignment="1"/>
    <xf numFmtId="0" fontId="6" fillId="3" borderId="3" xfId="531" applyFont="1" applyFill="1" applyBorder="1" applyAlignment="1">
      <alignment vertical="center"/>
    </xf>
    <xf numFmtId="167" fontId="7" fillId="3" borderId="3" xfId="532" applyNumberFormat="1" applyFont="1" applyFill="1" applyBorder="1" applyAlignment="1">
      <alignment horizontal="right"/>
    </xf>
    <xf numFmtId="0" fontId="18" fillId="0" borderId="0" xfId="0" applyFont="1" applyAlignment="1">
      <alignment horizontal="left" vertical="top"/>
    </xf>
    <xf numFmtId="0" fontId="3" fillId="0" borderId="0" xfId="0" applyFont="1" applyAlignment="1">
      <alignment horizontal="left" vertical="top"/>
    </xf>
    <xf numFmtId="165" fontId="11" fillId="0" borderId="0" xfId="0" applyNumberFormat="1" applyFont="1" applyAlignment="1">
      <alignment horizontal="left" vertical="top"/>
    </xf>
    <xf numFmtId="0" fontId="11" fillId="0" borderId="0" xfId="0" applyFont="1" applyBorder="1" applyAlignment="1">
      <alignment horizontal="left" vertical="top"/>
    </xf>
    <xf numFmtId="0" fontId="11" fillId="0" borderId="0" xfId="0" applyFont="1" applyAlignment="1">
      <alignment horizontal="left" vertical="top"/>
    </xf>
    <xf numFmtId="0" fontId="23" fillId="0" borderId="0" xfId="0" applyFont="1" applyFill="1" applyAlignment="1">
      <alignment vertical="center"/>
    </xf>
    <xf numFmtId="0" fontId="3" fillId="0" borderId="0" xfId="0" applyFont="1" applyFill="1" applyAlignment="1">
      <alignment horizontal="left" vertical="center"/>
    </xf>
    <xf numFmtId="165" fontId="6" fillId="4" borderId="0" xfId="1" applyNumberFormat="1" applyFont="1" applyFill="1" applyBorder="1" applyAlignment="1">
      <alignment vertical="top" wrapText="1"/>
    </xf>
    <xf numFmtId="0" fontId="6" fillId="4" borderId="0" xfId="2" applyFont="1" applyFill="1" applyBorder="1" applyAlignment="1">
      <alignment vertical="top"/>
    </xf>
    <xf numFmtId="165" fontId="4" fillId="0" borderId="0" xfId="1" applyNumberFormat="1" applyFont="1" applyFill="1" applyBorder="1" applyAlignment="1">
      <alignment vertical="top" wrapText="1"/>
    </xf>
    <xf numFmtId="0" fontId="27" fillId="0" borderId="0" xfId="2" applyFont="1" applyFill="1" applyBorder="1" applyAlignment="1">
      <alignment vertical="top"/>
    </xf>
    <xf numFmtId="0" fontId="7" fillId="0" borderId="0" xfId="0" applyFont="1" applyFill="1" applyBorder="1" applyAlignment="1">
      <alignment vertical="top"/>
    </xf>
    <xf numFmtId="0" fontId="6" fillId="4" borderId="0" xfId="2" applyFont="1" applyFill="1" applyBorder="1" applyAlignment="1">
      <alignment horizontal="left" vertical="top" wrapText="1"/>
    </xf>
    <xf numFmtId="0" fontId="23" fillId="0" borderId="0" xfId="0" applyFont="1" applyAlignment="1">
      <alignment vertical="top"/>
    </xf>
    <xf numFmtId="166" fontId="23" fillId="0" borderId="0" xfId="0" applyNumberFormat="1" applyFont="1" applyAlignment="1">
      <alignment vertical="top"/>
    </xf>
    <xf numFmtId="43" fontId="23" fillId="0" borderId="0" xfId="1" applyFont="1" applyFill="1" applyAlignment="1">
      <alignment vertical="top"/>
    </xf>
    <xf numFmtId="167" fontId="23" fillId="0" borderId="0" xfId="1" applyNumberFormat="1" applyFont="1" applyFill="1" applyAlignment="1">
      <alignment horizontal="right" vertical="top"/>
    </xf>
    <xf numFmtId="167" fontId="23" fillId="0" borderId="0" xfId="1" applyNumberFormat="1" applyFont="1" applyAlignment="1">
      <alignment horizontal="right" vertical="top"/>
    </xf>
    <xf numFmtId="167" fontId="23" fillId="0" borderId="0" xfId="0" applyNumberFormat="1" applyFont="1" applyAlignment="1">
      <alignment vertical="top"/>
    </xf>
    <xf numFmtId="0" fontId="25" fillId="0" borderId="0" xfId="0" applyFont="1" applyAlignment="1">
      <alignment vertical="top"/>
    </xf>
    <xf numFmtId="167" fontId="11" fillId="0" borderId="0" xfId="1" applyNumberFormat="1" applyFont="1" applyFill="1" applyAlignment="1">
      <alignment horizontal="right" vertical="top"/>
    </xf>
    <xf numFmtId="4" fontId="23" fillId="0" borderId="0" xfId="0" applyNumberFormat="1" applyFont="1" applyAlignment="1">
      <alignment vertical="top"/>
    </xf>
    <xf numFmtId="0" fontId="28" fillId="0" borderId="0" xfId="0" applyFont="1" applyAlignment="1">
      <alignment vertical="top"/>
    </xf>
    <xf numFmtId="0" fontId="7" fillId="0" borderId="0" xfId="0" applyFont="1" applyBorder="1" applyAlignment="1">
      <alignment vertical="center" wrapText="1"/>
    </xf>
    <xf numFmtId="0" fontId="6" fillId="0" borderId="0" xfId="0" applyFont="1" applyBorder="1" applyAlignment="1">
      <alignment vertical="center" wrapText="1"/>
    </xf>
    <xf numFmtId="0" fontId="6" fillId="0" borderId="0" xfId="0" applyFont="1" applyFill="1" applyBorder="1" applyAlignment="1">
      <alignment vertical="top"/>
    </xf>
    <xf numFmtId="0" fontId="6" fillId="0" borderId="0" xfId="0" applyFont="1" applyBorder="1" applyAlignment="1">
      <alignment vertical="center"/>
    </xf>
    <xf numFmtId="0" fontId="7" fillId="0" borderId="0" xfId="0" applyFont="1" applyBorder="1" applyAlignment="1">
      <alignment vertical="top" wrapText="1"/>
    </xf>
    <xf numFmtId="3" fontId="23" fillId="0" borderId="0" xfId="0" applyNumberFormat="1" applyFont="1" applyAlignment="1">
      <alignment vertical="top"/>
    </xf>
    <xf numFmtId="3" fontId="7" fillId="0" borderId="3" xfId="1" applyNumberFormat="1" applyFont="1" applyFill="1" applyBorder="1" applyAlignment="1">
      <alignment vertical="top"/>
    </xf>
    <xf numFmtId="3" fontId="7" fillId="0" borderId="3" xfId="0" applyNumberFormat="1" applyFont="1" applyFill="1" applyBorder="1" applyAlignment="1">
      <alignment vertical="top"/>
    </xf>
    <xf numFmtId="0" fontId="7" fillId="0" borderId="3" xfId="0" applyFont="1" applyFill="1" applyBorder="1" applyAlignment="1">
      <alignment vertical="top"/>
    </xf>
    <xf numFmtId="3" fontId="7" fillId="0" borderId="0" xfId="1" applyNumberFormat="1" applyFont="1" applyFill="1" applyBorder="1" applyAlignment="1">
      <alignment vertical="top"/>
    </xf>
    <xf numFmtId="3" fontId="7" fillId="0" borderId="0" xfId="1" applyNumberFormat="1" applyFont="1" applyFill="1" applyBorder="1" applyAlignment="1">
      <alignment horizontal="right" vertical="top"/>
    </xf>
    <xf numFmtId="3" fontId="7" fillId="0" borderId="0" xfId="0" applyNumberFormat="1" applyFont="1" applyFill="1" applyBorder="1" applyAlignment="1">
      <alignment vertical="top"/>
    </xf>
    <xf numFmtId="3" fontId="4" fillId="4" borderId="0" xfId="3" applyNumberFormat="1" applyFont="1" applyFill="1" applyBorder="1" applyAlignment="1">
      <alignment vertical="top" wrapText="1"/>
    </xf>
    <xf numFmtId="0" fontId="4" fillId="4" borderId="0" xfId="0" applyFont="1" applyFill="1" applyBorder="1" applyAlignment="1">
      <alignment vertical="top"/>
    </xf>
    <xf numFmtId="3" fontId="6" fillId="0" borderId="0" xfId="10" applyNumberFormat="1" applyFont="1" applyFill="1" applyBorder="1" applyAlignment="1">
      <alignment vertical="top"/>
    </xf>
    <xf numFmtId="0" fontId="7" fillId="0" borderId="0" xfId="0" applyFont="1" applyFill="1" applyBorder="1" applyAlignment="1">
      <alignment horizontal="left" vertical="top"/>
    </xf>
    <xf numFmtId="0" fontId="17" fillId="0" borderId="0" xfId="0" applyFont="1" applyFill="1" applyBorder="1" applyAlignment="1">
      <alignment horizontal="left" vertical="top"/>
    </xf>
    <xf numFmtId="167" fontId="5" fillId="4" borderId="0" xfId="0" applyNumberFormat="1" applyFont="1" applyFill="1" applyBorder="1" applyAlignment="1">
      <alignment vertical="top"/>
    </xf>
    <xf numFmtId="3" fontId="5" fillId="4" borderId="0" xfId="0" applyNumberFormat="1" applyFont="1" applyFill="1" applyBorder="1" applyAlignment="1">
      <alignment vertical="top"/>
    </xf>
    <xf numFmtId="3" fontId="7" fillId="0" borderId="0" xfId="9" applyNumberFormat="1" applyFont="1" applyFill="1" applyBorder="1" applyAlignment="1">
      <alignment vertical="top"/>
    </xf>
    <xf numFmtId="3" fontId="6" fillId="0" borderId="0" xfId="1" applyNumberFormat="1" applyFont="1" applyFill="1" applyBorder="1" applyAlignment="1">
      <alignment vertical="top" wrapText="1"/>
    </xf>
    <xf numFmtId="3" fontId="6" fillId="0" borderId="0" xfId="9" applyNumberFormat="1" applyFont="1" applyFill="1" applyBorder="1" applyAlignment="1">
      <alignment vertical="top"/>
    </xf>
    <xf numFmtId="3" fontId="4" fillId="4" borderId="0" xfId="3" applyNumberFormat="1" applyFont="1" applyFill="1" applyBorder="1" applyAlignment="1">
      <alignment horizontal="right" vertical="top" wrapText="1"/>
    </xf>
    <xf numFmtId="3" fontId="4" fillId="4" borderId="0" xfId="1" applyNumberFormat="1" applyFont="1" applyFill="1" applyBorder="1" applyAlignment="1">
      <alignment vertical="top" wrapText="1"/>
    </xf>
    <xf numFmtId="0" fontId="30" fillId="0" borderId="0" xfId="0" applyFont="1" applyFill="1"/>
    <xf numFmtId="3" fontId="7" fillId="0" borderId="0" xfId="0" applyNumberFormat="1" applyFont="1" applyFill="1" applyBorder="1" applyAlignment="1">
      <alignment horizontal="right" vertical="top"/>
    </xf>
    <xf numFmtId="3" fontId="4" fillId="4" borderId="0" xfId="9" applyNumberFormat="1" applyFont="1" applyFill="1" applyBorder="1" applyAlignment="1">
      <alignment vertical="top"/>
    </xf>
    <xf numFmtId="3" fontId="4" fillId="4" borderId="0" xfId="9" applyNumberFormat="1" applyFont="1" applyFill="1" applyBorder="1" applyAlignment="1">
      <alignment horizontal="right" vertical="top"/>
    </xf>
    <xf numFmtId="3" fontId="4" fillId="4" borderId="0" xfId="1" applyNumberFormat="1" applyFont="1" applyFill="1" applyBorder="1" applyAlignment="1">
      <alignment horizontal="right" vertical="top" wrapText="1"/>
    </xf>
    <xf numFmtId="3" fontId="6" fillId="0" borderId="0" xfId="3" applyNumberFormat="1" applyFont="1" applyFill="1" applyBorder="1" applyAlignment="1">
      <alignment vertical="top" wrapText="1"/>
    </xf>
    <xf numFmtId="167" fontId="4" fillId="4" borderId="0" xfId="3" applyNumberFormat="1" applyFont="1" applyFill="1" applyBorder="1" applyAlignment="1">
      <alignment vertical="top" wrapText="1"/>
    </xf>
    <xf numFmtId="3" fontId="6" fillId="0" borderId="0" xfId="3" applyNumberFormat="1" applyFont="1" applyFill="1" applyBorder="1" applyAlignment="1">
      <alignment horizontal="right" vertical="top" wrapText="1"/>
    </xf>
    <xf numFmtId="0" fontId="23" fillId="0" borderId="0" xfId="0" applyFont="1" applyFill="1" applyAlignment="1">
      <alignment vertical="top"/>
    </xf>
    <xf numFmtId="0" fontId="6" fillId="0" borderId="0" xfId="2" applyFont="1" applyFill="1" applyBorder="1" applyAlignment="1">
      <alignment horizontal="left" vertical="top" indent="2"/>
    </xf>
    <xf numFmtId="166" fontId="23" fillId="0" borderId="0" xfId="0" applyNumberFormat="1" applyFont="1" applyFill="1" applyAlignment="1">
      <alignment vertical="top"/>
    </xf>
    <xf numFmtId="167" fontId="31" fillId="0" borderId="0" xfId="0" applyNumberFormat="1" applyFont="1" applyFill="1" applyAlignment="1">
      <alignment vertical="top"/>
    </xf>
    <xf numFmtId="0" fontId="19" fillId="0" borderId="0" xfId="0" applyFont="1" applyFill="1" applyAlignment="1">
      <alignment horizontal="left" vertical="top" wrapText="1"/>
    </xf>
    <xf numFmtId="167" fontId="19" fillId="0" borderId="0" xfId="0" applyNumberFormat="1" applyFont="1" applyAlignment="1">
      <alignment vertical="center"/>
    </xf>
    <xf numFmtId="166" fontId="7" fillId="0" borderId="2" xfId="0" applyNumberFormat="1" applyFont="1" applyFill="1" applyBorder="1" applyAlignment="1">
      <alignment horizontal="right" vertical="top"/>
    </xf>
    <xf numFmtId="165" fontId="4" fillId="0" borderId="2" xfId="1" applyNumberFormat="1" applyFont="1" applyFill="1" applyBorder="1" applyAlignment="1">
      <alignment vertical="top"/>
    </xf>
    <xf numFmtId="164" fontId="7" fillId="0" borderId="2" xfId="1" applyNumberFormat="1" applyFont="1" applyFill="1" applyBorder="1" applyAlignment="1">
      <alignment vertical="center"/>
    </xf>
    <xf numFmtId="0" fontId="7" fillId="0" borderId="2" xfId="0" applyFont="1" applyFill="1" applyBorder="1" applyAlignment="1">
      <alignment horizontal="justify" vertical="center" wrapText="1"/>
    </xf>
    <xf numFmtId="0" fontId="4" fillId="0" borderId="2" xfId="0" applyFont="1" applyFill="1" applyBorder="1" applyAlignment="1">
      <alignment horizontal="justify" vertical="center"/>
    </xf>
    <xf numFmtId="164" fontId="7" fillId="0" borderId="0" xfId="1" applyNumberFormat="1" applyFont="1" applyFill="1" applyBorder="1" applyAlignment="1">
      <alignment vertical="center"/>
    </xf>
    <xf numFmtId="0" fontId="7" fillId="0" borderId="0" xfId="0" applyFont="1" applyFill="1" applyBorder="1" applyAlignment="1">
      <alignment horizontal="justify" vertical="center" wrapText="1"/>
    </xf>
    <xf numFmtId="0" fontId="4" fillId="0" borderId="0" xfId="0" applyFont="1" applyFill="1" applyBorder="1" applyAlignment="1">
      <alignment horizontal="justify" vertical="center"/>
    </xf>
    <xf numFmtId="164" fontId="5" fillId="0" borderId="0" xfId="1" applyNumberFormat="1" applyFont="1" applyFill="1" applyBorder="1" applyAlignment="1">
      <alignment vertical="center"/>
    </xf>
    <xf numFmtId="165" fontId="4" fillId="3" borderId="0" xfId="1" applyNumberFormat="1" applyFont="1" applyFill="1" applyBorder="1" applyAlignment="1">
      <alignment vertical="top"/>
    </xf>
    <xf numFmtId="0" fontId="7" fillId="3" borderId="0" xfId="0" applyFont="1" applyFill="1" applyBorder="1" applyAlignment="1">
      <alignment horizontal="justify" vertical="center" wrapText="1"/>
    </xf>
    <xf numFmtId="0" fontId="4" fillId="3" borderId="0" xfId="0" applyFont="1" applyFill="1" applyBorder="1" applyAlignment="1">
      <alignment horizontal="justify" vertical="center"/>
    </xf>
    <xf numFmtId="0" fontId="5" fillId="0" borderId="0" xfId="0" applyFont="1" applyFill="1" applyBorder="1" applyAlignment="1">
      <alignment horizontal="justify" vertical="center"/>
    </xf>
    <xf numFmtId="0" fontId="7" fillId="0" borderId="0" xfId="0" applyFont="1" applyFill="1" applyBorder="1" applyAlignment="1">
      <alignment horizontal="justify" vertical="center"/>
    </xf>
    <xf numFmtId="0" fontId="3" fillId="3" borderId="0" xfId="0" applyFont="1" applyFill="1" applyAlignment="1">
      <alignment vertical="top"/>
    </xf>
    <xf numFmtId="0" fontId="7" fillId="3" borderId="0" xfId="0" applyFont="1" applyFill="1" applyBorder="1" applyAlignment="1">
      <alignment horizontal="justify" vertical="center"/>
    </xf>
    <xf numFmtId="0" fontId="4" fillId="0" borderId="0" xfId="2" applyFont="1" applyFill="1" applyBorder="1" applyAlignment="1">
      <alignment horizontal="left" vertical="top"/>
    </xf>
    <xf numFmtId="166" fontId="4" fillId="0" borderId="0" xfId="7" applyNumberFormat="1" applyFont="1" applyFill="1" applyBorder="1" applyAlignment="1">
      <alignment horizontal="right" vertical="top"/>
    </xf>
    <xf numFmtId="167" fontId="4" fillId="0" borderId="0" xfId="13" applyNumberFormat="1" applyFont="1" applyFill="1" applyBorder="1" applyAlignment="1">
      <alignment horizontal="right" vertical="center" wrapText="1"/>
    </xf>
    <xf numFmtId="167" fontId="6" fillId="0" borderId="3" xfId="1" applyNumberFormat="1" applyFont="1" applyFill="1" applyBorder="1" applyAlignment="1">
      <alignment horizontal="right" vertical="top"/>
    </xf>
    <xf numFmtId="3" fontId="6" fillId="0" borderId="3" xfId="0" applyNumberFormat="1" applyFont="1" applyBorder="1" applyAlignment="1">
      <alignment vertical="top"/>
    </xf>
    <xf numFmtId="3" fontId="6" fillId="0" borderId="3" xfId="0" applyNumberFormat="1" applyFont="1" applyFill="1" applyBorder="1" applyAlignment="1">
      <alignment vertical="top"/>
    </xf>
    <xf numFmtId="0" fontId="6" fillId="3" borderId="3" xfId="0" applyFont="1" applyFill="1" applyBorder="1" applyAlignment="1">
      <alignment horizontal="left" vertical="top" wrapText="1"/>
    </xf>
    <xf numFmtId="0" fontId="17" fillId="0" borderId="3" xfId="0" applyFont="1" applyFill="1" applyBorder="1" applyAlignment="1">
      <alignment horizontal="center" vertical="top"/>
    </xf>
    <xf numFmtId="167" fontId="6" fillId="0" borderId="0" xfId="1" applyNumberFormat="1" applyFont="1" applyFill="1" applyBorder="1" applyAlignment="1">
      <alignment horizontal="right" vertical="top"/>
    </xf>
    <xf numFmtId="3" fontId="6" fillId="0" borderId="0" xfId="0" applyNumberFormat="1" applyFont="1" applyBorder="1" applyAlignment="1">
      <alignment vertical="top"/>
    </xf>
    <xf numFmtId="3" fontId="6" fillId="0" borderId="0" xfId="0" applyNumberFormat="1" applyFont="1" applyFill="1" applyBorder="1" applyAlignment="1">
      <alignment vertical="top"/>
    </xf>
    <xf numFmtId="0" fontId="6" fillId="3" borderId="0" xfId="0" applyFont="1" applyFill="1" applyBorder="1" applyAlignment="1">
      <alignment horizontal="left" vertical="top" wrapText="1"/>
    </xf>
    <xf numFmtId="0" fontId="17" fillId="0" borderId="0" xfId="14" applyFont="1" applyFill="1" applyBorder="1" applyAlignment="1">
      <alignment horizontal="center" vertical="top"/>
    </xf>
    <xf numFmtId="167" fontId="4" fillId="4" borderId="0" xfId="1" applyNumberFormat="1" applyFont="1" applyFill="1" applyBorder="1" applyAlignment="1">
      <alignment horizontal="right" vertical="top"/>
    </xf>
    <xf numFmtId="0" fontId="6" fillId="0" borderId="0" xfId="0" applyFont="1" applyFill="1" applyBorder="1" applyAlignment="1">
      <alignment horizontal="left" vertical="top" wrapText="1"/>
    </xf>
    <xf numFmtId="0" fontId="17" fillId="0" borderId="0" xfId="0" applyFont="1" applyFill="1" applyBorder="1" applyAlignment="1">
      <alignment horizontal="center" vertical="top"/>
    </xf>
    <xf numFmtId="167" fontId="6" fillId="3" borderId="0" xfId="1" applyNumberFormat="1" applyFont="1" applyFill="1" applyBorder="1" applyAlignment="1">
      <alignment horizontal="right" vertical="top"/>
    </xf>
    <xf numFmtId="167" fontId="6" fillId="4" borderId="0" xfId="1" applyNumberFormat="1" applyFont="1" applyFill="1" applyBorder="1" applyAlignment="1">
      <alignment horizontal="right" vertical="top"/>
    </xf>
    <xf numFmtId="0" fontId="17" fillId="3" borderId="0" xfId="0" applyFont="1" applyFill="1" applyBorder="1" applyAlignment="1">
      <alignment horizontal="left" vertical="top" wrapText="1"/>
    </xf>
    <xf numFmtId="0" fontId="17" fillId="0" borderId="0" xfId="0" applyFont="1" applyFill="1" applyBorder="1" applyAlignment="1">
      <alignment horizontal="left" vertical="top" wrapText="1"/>
    </xf>
    <xf numFmtId="3" fontId="6" fillId="3" borderId="0" xfId="0" applyNumberFormat="1" applyFont="1" applyFill="1" applyBorder="1" applyAlignment="1">
      <alignment vertical="top"/>
    </xf>
    <xf numFmtId="0" fontId="11" fillId="0" borderId="0" xfId="0" applyFont="1" applyFill="1" applyBorder="1" applyAlignment="1">
      <alignment horizontal="center"/>
    </xf>
    <xf numFmtId="0" fontId="11" fillId="3" borderId="0" xfId="0" applyFont="1" applyFill="1" applyBorder="1" applyAlignment="1">
      <alignment horizontal="center"/>
    </xf>
    <xf numFmtId="0" fontId="23" fillId="0" borderId="0" xfId="0" applyFont="1" applyFill="1" applyBorder="1"/>
    <xf numFmtId="0" fontId="18" fillId="0" borderId="0" xfId="0" applyFont="1" applyFill="1" applyBorder="1"/>
    <xf numFmtId="0" fontId="23" fillId="0" borderId="0" xfId="0" applyFont="1"/>
    <xf numFmtId="3" fontId="23" fillId="0" borderId="0" xfId="0" applyNumberFormat="1" applyFont="1"/>
    <xf numFmtId="0" fontId="23" fillId="0" borderId="0" xfId="0" applyFont="1" applyAlignment="1">
      <alignment horizontal="left"/>
    </xf>
    <xf numFmtId="167" fontId="4" fillId="0" borderId="2" xfId="0" applyNumberFormat="1" applyFont="1" applyFill="1" applyBorder="1" applyAlignment="1">
      <alignment horizontal="right" vertical="top"/>
    </xf>
    <xf numFmtId="3" fontId="6" fillId="0" borderId="2" xfId="0" applyNumberFormat="1" applyFont="1" applyFill="1" applyBorder="1" applyAlignment="1">
      <alignment horizontal="center" vertical="top"/>
    </xf>
    <xf numFmtId="3" fontId="6" fillId="0" borderId="2" xfId="1" applyNumberFormat="1" applyFont="1" applyFill="1" applyBorder="1" applyAlignment="1">
      <alignment vertical="top"/>
    </xf>
    <xf numFmtId="0" fontId="7" fillId="0" borderId="2" xfId="2" applyFont="1" applyFill="1" applyBorder="1" applyAlignment="1">
      <alignment horizontal="left" vertical="top"/>
    </xf>
    <xf numFmtId="0" fontId="34" fillId="0" borderId="0" xfId="0" applyFont="1" applyFill="1" applyBorder="1"/>
    <xf numFmtId="167" fontId="4" fillId="20" borderId="0" xfId="0" applyNumberFormat="1" applyFont="1" applyFill="1" applyBorder="1" applyAlignment="1">
      <alignment horizontal="right" vertical="top"/>
    </xf>
    <xf numFmtId="3" fontId="4" fillId="20" borderId="0" xfId="0" applyNumberFormat="1" applyFont="1" applyFill="1" applyBorder="1" applyAlignment="1">
      <alignment horizontal="center" vertical="top"/>
    </xf>
    <xf numFmtId="3" fontId="4" fillId="20" borderId="0" xfId="9" applyNumberFormat="1" applyFont="1" applyFill="1" applyBorder="1" applyAlignment="1">
      <alignment vertical="top"/>
    </xf>
    <xf numFmtId="0" fontId="5" fillId="20" borderId="0" xfId="2" applyFont="1" applyFill="1" applyBorder="1" applyAlignment="1">
      <alignment horizontal="left" vertical="top"/>
    </xf>
    <xf numFmtId="167" fontId="4" fillId="0" borderId="0" xfId="0" applyNumberFormat="1" applyFont="1" applyFill="1" applyBorder="1" applyAlignment="1">
      <alignment horizontal="right" vertical="top"/>
    </xf>
    <xf numFmtId="3" fontId="4" fillId="0" borderId="0" xfId="0" applyNumberFormat="1" applyFont="1" applyFill="1" applyBorder="1" applyAlignment="1">
      <alignment horizontal="center" vertical="top"/>
    </xf>
    <xf numFmtId="3" fontId="6" fillId="0" borderId="0" xfId="1" applyNumberFormat="1" applyFont="1" applyFill="1" applyBorder="1" applyAlignment="1">
      <alignment vertical="top"/>
    </xf>
    <xf numFmtId="0" fontId="7" fillId="0" borderId="0" xfId="2" applyFont="1" applyFill="1" applyBorder="1" applyAlignment="1">
      <alignment horizontal="left" vertical="top"/>
    </xf>
    <xf numFmtId="3" fontId="6" fillId="0" borderId="0" xfId="0" applyNumberFormat="1" applyFont="1" applyFill="1" applyBorder="1" applyAlignment="1">
      <alignment horizontal="center" vertical="top"/>
    </xf>
    <xf numFmtId="3" fontId="4" fillId="0" borderId="0" xfId="9" applyNumberFormat="1" applyFont="1" applyFill="1" applyBorder="1" applyAlignment="1">
      <alignment vertical="top"/>
    </xf>
    <xf numFmtId="0" fontId="5" fillId="0" borderId="0" xfId="2" applyFont="1" applyFill="1" applyBorder="1" applyAlignment="1">
      <alignment horizontal="left" vertical="top"/>
    </xf>
    <xf numFmtId="3" fontId="4" fillId="0" borderId="0" xfId="1" applyNumberFormat="1" applyFont="1" applyFill="1" applyBorder="1" applyAlignment="1">
      <alignment vertical="top"/>
    </xf>
    <xf numFmtId="0" fontId="35" fillId="0" borderId="0" xfId="0" applyFont="1" applyFill="1" applyBorder="1" applyAlignment="1">
      <alignment horizontal="center" vertical="center"/>
    </xf>
    <xf numFmtId="3" fontId="36" fillId="0" borderId="0" xfId="0" applyNumberFormat="1" applyFont="1" applyFill="1" applyBorder="1" applyAlignment="1">
      <alignment horizontal="center" vertical="center"/>
    </xf>
    <xf numFmtId="166" fontId="11" fillId="3" borderId="0" xfId="0" applyNumberFormat="1" applyFont="1" applyFill="1" applyBorder="1" applyAlignment="1">
      <alignment horizontal="center"/>
    </xf>
    <xf numFmtId="169" fontId="6" fillId="0" borderId="0" xfId="1" applyNumberFormat="1" applyFont="1" applyFill="1" applyBorder="1" applyAlignment="1">
      <alignment vertical="top"/>
    </xf>
    <xf numFmtId="0" fontId="7" fillId="0" borderId="0" xfId="0" applyFont="1" applyFill="1" applyAlignment="1">
      <alignment vertical="center"/>
    </xf>
    <xf numFmtId="166" fontId="38" fillId="3" borderId="0" xfId="0" applyNumberFormat="1" applyFont="1" applyFill="1" applyBorder="1" applyAlignment="1">
      <alignment horizontal="center"/>
    </xf>
    <xf numFmtId="169" fontId="5" fillId="3" borderId="0" xfId="0" applyNumberFormat="1" applyFont="1" applyFill="1" applyBorder="1" applyAlignment="1">
      <alignment horizontal="right" wrapText="1"/>
    </xf>
    <xf numFmtId="0" fontId="7" fillId="0" borderId="0" xfId="0" applyFont="1" applyFill="1" applyBorder="1" applyAlignment="1">
      <alignment horizontal="justify" vertical="center" wrapText="1"/>
    </xf>
    <xf numFmtId="0" fontId="0" fillId="0" borderId="0" xfId="0" applyAlignment="1">
      <alignment horizontal="left"/>
    </xf>
    <xf numFmtId="0" fontId="0" fillId="0" borderId="0" xfId="0" applyNumberFormat="1"/>
    <xf numFmtId="0" fontId="22" fillId="0" borderId="0" xfId="0" applyFont="1"/>
    <xf numFmtId="0" fontId="22" fillId="0" borderId="0" xfId="0" applyFont="1" applyAlignment="1">
      <alignment horizontal="left"/>
    </xf>
    <xf numFmtId="0" fontId="39" fillId="0" borderId="0" xfId="0" applyFont="1" applyAlignment="1">
      <alignment vertical="top"/>
    </xf>
    <xf numFmtId="3" fontId="39" fillId="0" borderId="0" xfId="0" applyNumberFormat="1" applyFont="1" applyAlignment="1">
      <alignment vertical="top"/>
    </xf>
    <xf numFmtId="3" fontId="11" fillId="0" borderId="0" xfId="0" applyNumberFormat="1" applyFont="1" applyAlignment="1">
      <alignment vertical="top"/>
    </xf>
    <xf numFmtId="3" fontId="39" fillId="0" borderId="0" xfId="0" applyNumberFormat="1" applyFont="1" applyFill="1" applyBorder="1"/>
    <xf numFmtId="0" fontId="39" fillId="0" borderId="0" xfId="0" applyFont="1" applyFill="1" applyBorder="1"/>
    <xf numFmtId="0" fontId="40" fillId="0" borderId="0" xfId="0" applyFont="1" applyFill="1" applyBorder="1"/>
    <xf numFmtId="164" fontId="22" fillId="0" borderId="0" xfId="1" applyNumberFormat="1" applyFont="1"/>
    <xf numFmtId="1" fontId="22" fillId="0" borderId="0" xfId="0" applyNumberFormat="1" applyFont="1"/>
    <xf numFmtId="1" fontId="22" fillId="0" borderId="0" xfId="1" applyNumberFormat="1" applyFont="1"/>
    <xf numFmtId="0" fontId="38" fillId="3" borderId="5" xfId="0" applyFont="1" applyFill="1" applyBorder="1" applyAlignment="1">
      <alignment vertical="center"/>
    </xf>
    <xf numFmtId="170" fontId="7" fillId="0" borderId="0" xfId="0" applyNumberFormat="1" applyFont="1" applyAlignment="1">
      <alignment vertical="top"/>
    </xf>
    <xf numFmtId="43" fontId="7" fillId="0" borderId="0" xfId="0" applyNumberFormat="1" applyFont="1" applyAlignment="1">
      <alignment vertical="top"/>
    </xf>
    <xf numFmtId="165" fontId="7" fillId="0" borderId="0" xfId="0" applyNumberFormat="1" applyFont="1" applyAlignment="1">
      <alignment vertical="top"/>
    </xf>
    <xf numFmtId="165" fontId="11" fillId="0" borderId="0" xfId="0" applyNumberFormat="1" applyFont="1" applyBorder="1" applyAlignment="1">
      <alignment vertical="center"/>
    </xf>
    <xf numFmtId="0" fontId="3" fillId="0" borderId="0" xfId="0" applyFont="1" applyFill="1" applyAlignment="1">
      <alignment vertical="center" wrapText="1"/>
    </xf>
    <xf numFmtId="0" fontId="11" fillId="0" borderId="0" xfId="0" applyFont="1" applyAlignment="1">
      <alignment horizontal="right" vertical="top"/>
    </xf>
    <xf numFmtId="3" fontId="20" fillId="0" borderId="0" xfId="0" applyNumberFormat="1" applyFont="1" applyAlignment="1">
      <alignment vertical="top"/>
    </xf>
    <xf numFmtId="0" fontId="41" fillId="0" borderId="0" xfId="0" applyFont="1" applyAlignment="1">
      <alignment vertical="top"/>
    </xf>
    <xf numFmtId="164" fontId="20" fillId="0" borderId="0" xfId="0" applyNumberFormat="1" applyFont="1" applyAlignment="1">
      <alignment vertical="top"/>
    </xf>
    <xf numFmtId="0" fontId="25" fillId="0" borderId="0" xfId="0" applyFont="1" applyAlignment="1">
      <alignment vertical="center"/>
    </xf>
    <xf numFmtId="0" fontId="41" fillId="0" borderId="0" xfId="0" applyFont="1" applyAlignment="1">
      <alignment horizontal="left" vertical="center"/>
    </xf>
    <xf numFmtId="170" fontId="6" fillId="0" borderId="0" xfId="0" applyNumberFormat="1" applyFont="1" applyAlignment="1">
      <alignment vertical="top"/>
    </xf>
    <xf numFmtId="43" fontId="6" fillId="0" borderId="0" xfId="0" applyNumberFormat="1" applyFont="1" applyAlignment="1">
      <alignment vertical="top"/>
    </xf>
    <xf numFmtId="0" fontId="20" fillId="0" borderId="0" xfId="0" applyFont="1" applyAlignment="1">
      <alignment vertical="top"/>
    </xf>
    <xf numFmtId="3" fontId="41" fillId="0" borderId="0" xfId="0" applyNumberFormat="1" applyFont="1" applyAlignment="1">
      <alignment vertical="top"/>
    </xf>
    <xf numFmtId="165" fontId="6" fillId="0" borderId="0" xfId="0" applyNumberFormat="1" applyFont="1" applyAlignment="1">
      <alignment vertical="top"/>
    </xf>
    <xf numFmtId="165" fontId="20" fillId="0" borderId="0" xfId="0" applyNumberFormat="1" applyFont="1" applyBorder="1" applyAlignment="1">
      <alignment vertical="center"/>
    </xf>
    <xf numFmtId="0" fontId="41" fillId="0" borderId="0" xfId="0" applyFont="1" applyFill="1" applyAlignment="1">
      <alignment vertical="top"/>
    </xf>
    <xf numFmtId="0" fontId="11" fillId="0" borderId="0" xfId="0" applyFont="1" applyFill="1" applyAlignment="1">
      <alignment vertical="top"/>
    </xf>
    <xf numFmtId="170" fontId="7" fillId="0" borderId="0" xfId="0" applyNumberFormat="1" applyFont="1" applyFill="1" applyAlignment="1">
      <alignment vertical="top"/>
    </xf>
    <xf numFmtId="43" fontId="7" fillId="0" borderId="0" xfId="0" applyNumberFormat="1" applyFont="1" applyFill="1" applyAlignment="1">
      <alignment vertical="top"/>
    </xf>
    <xf numFmtId="165" fontId="7" fillId="0" borderId="0" xfId="0" applyNumberFormat="1" applyFont="1" applyFill="1" applyAlignment="1">
      <alignment vertical="top"/>
    </xf>
    <xf numFmtId="165" fontId="11" fillId="0" borderId="0" xfId="0" applyNumberFormat="1" applyFont="1" applyFill="1" applyBorder="1" applyAlignment="1">
      <alignment vertical="center"/>
    </xf>
    <xf numFmtId="0" fontId="4" fillId="0" borderId="0" xfId="530" applyFont="1" applyFill="1" applyBorder="1" applyAlignment="1" applyProtection="1">
      <alignment vertical="center"/>
    </xf>
    <xf numFmtId="0" fontId="24" fillId="0" borderId="0" xfId="530" applyFont="1" applyFill="1" applyBorder="1" applyAlignment="1" applyProtection="1">
      <alignment vertical="center"/>
    </xf>
    <xf numFmtId="167" fontId="4" fillId="0" borderId="0" xfId="11" applyNumberFormat="1" applyFont="1" applyFill="1" applyBorder="1" applyAlignment="1">
      <alignment horizontal="right" vertical="center"/>
    </xf>
    <xf numFmtId="3" fontId="4" fillId="0" borderId="0" xfId="3" applyNumberFormat="1" applyFont="1" applyFill="1" applyBorder="1" applyAlignment="1">
      <alignment vertical="top" wrapText="1"/>
    </xf>
    <xf numFmtId="0" fontId="33" fillId="0" borderId="0" xfId="4" applyFont="1" applyFill="1" applyBorder="1" applyAlignment="1" applyProtection="1">
      <alignment horizontal="center" vertical="top"/>
    </xf>
    <xf numFmtId="0" fontId="4" fillId="0" borderId="0" xfId="4" applyFont="1" applyFill="1" applyBorder="1" applyAlignment="1" applyProtection="1">
      <alignment vertical="top" wrapText="1"/>
    </xf>
    <xf numFmtId="3" fontId="5" fillId="0" borderId="0" xfId="0" applyNumberFormat="1" applyFont="1" applyFill="1" applyBorder="1" applyAlignment="1">
      <alignment vertical="top"/>
    </xf>
    <xf numFmtId="167" fontId="4" fillId="0" borderId="0" xfId="1" applyNumberFormat="1" applyFont="1" applyFill="1" applyBorder="1" applyAlignment="1">
      <alignment horizontal="right" vertical="top"/>
    </xf>
    <xf numFmtId="0" fontId="11" fillId="4" borderId="0" xfId="0" applyFont="1" applyFill="1" applyBorder="1" applyAlignment="1">
      <alignment horizontal="center"/>
    </xf>
    <xf numFmtId="164" fontId="5" fillId="4" borderId="0" xfId="1" applyNumberFormat="1" applyFont="1" applyFill="1" applyBorder="1" applyAlignment="1">
      <alignment vertical="center"/>
    </xf>
    <xf numFmtId="165" fontId="6" fillId="4" borderId="0" xfId="1" applyNumberFormat="1" applyFont="1" applyFill="1" applyBorder="1" applyAlignment="1">
      <alignment vertical="top"/>
    </xf>
    <xf numFmtId="0" fontId="5" fillId="4" borderId="0" xfId="0" quotePrefix="1" applyFont="1" applyFill="1" applyAlignment="1">
      <alignment vertical="center"/>
    </xf>
    <xf numFmtId="0" fontId="5" fillId="4" borderId="0" xfId="0" applyFont="1" applyFill="1" applyAlignment="1">
      <alignment vertical="center"/>
    </xf>
    <xf numFmtId="169" fontId="4" fillId="4" borderId="0" xfId="1" applyNumberFormat="1" applyFont="1" applyFill="1" applyBorder="1" applyAlignment="1">
      <alignment vertical="top"/>
    </xf>
    <xf numFmtId="166" fontId="38" fillId="4" borderId="0" xfId="0" applyNumberFormat="1" applyFont="1" applyFill="1" applyBorder="1" applyAlignment="1">
      <alignment horizontal="center"/>
    </xf>
    <xf numFmtId="0" fontId="23" fillId="0" borderId="0" xfId="0" applyFont="1" applyAlignment="1"/>
    <xf numFmtId="0" fontId="37" fillId="0" borderId="0" xfId="2" applyFont="1" applyFill="1" applyBorder="1" applyAlignment="1">
      <alignment vertical="top"/>
    </xf>
    <xf numFmtId="0" fontId="4" fillId="20" borderId="0" xfId="2" applyFont="1" applyFill="1" applyBorder="1" applyAlignment="1">
      <alignment vertical="top"/>
    </xf>
    <xf numFmtId="0" fontId="6" fillId="0" borderId="2" xfId="2" applyFont="1" applyFill="1" applyBorder="1" applyAlignment="1">
      <alignment vertical="top"/>
    </xf>
    <xf numFmtId="0" fontId="0" fillId="0" borderId="0" xfId="0" applyAlignment="1"/>
    <xf numFmtId="0" fontId="4" fillId="4" borderId="0" xfId="2" applyFont="1" applyFill="1" applyBorder="1" applyAlignment="1">
      <alignment horizontal="left" vertical="top" wrapText="1"/>
    </xf>
    <xf numFmtId="0" fontId="5" fillId="4" borderId="0" xfId="0" applyFont="1" applyFill="1" applyBorder="1" applyAlignment="1">
      <alignment vertical="top"/>
    </xf>
    <xf numFmtId="3" fontId="4" fillId="4" borderId="0" xfId="1" applyNumberFormat="1" applyFont="1" applyFill="1" applyBorder="1" applyAlignment="1">
      <alignment vertical="top"/>
    </xf>
    <xf numFmtId="3" fontId="6" fillId="0" borderId="3" xfId="1" applyNumberFormat="1" applyFont="1" applyFill="1" applyBorder="1" applyAlignment="1">
      <alignment vertical="top" wrapText="1"/>
    </xf>
    <xf numFmtId="167" fontId="5" fillId="0" borderId="0" xfId="0" applyNumberFormat="1" applyFont="1" applyFill="1" applyBorder="1" applyAlignment="1">
      <alignment horizontal="right" vertical="top"/>
    </xf>
    <xf numFmtId="167" fontId="5" fillId="4" borderId="0" xfId="0" applyNumberFormat="1" applyFont="1" applyFill="1" applyBorder="1" applyAlignment="1">
      <alignment horizontal="right" vertical="top"/>
    </xf>
    <xf numFmtId="167" fontId="7" fillId="0" borderId="0" xfId="0" applyNumberFormat="1" applyFont="1" applyFill="1" applyBorder="1" applyAlignment="1">
      <alignment horizontal="right" vertical="top"/>
    </xf>
    <xf numFmtId="167" fontId="7" fillId="0" borderId="3" xfId="0" applyNumberFormat="1" applyFont="1" applyFill="1" applyBorder="1" applyAlignment="1">
      <alignment horizontal="right" vertical="top"/>
    </xf>
    <xf numFmtId="167" fontId="6" fillId="0" borderId="0" xfId="8" applyNumberFormat="1" applyFont="1" applyFill="1" applyBorder="1" applyAlignment="1">
      <alignment horizontal="right"/>
    </xf>
    <xf numFmtId="167" fontId="6" fillId="3" borderId="3" xfId="11" applyNumberFormat="1" applyFont="1" applyFill="1" applyBorder="1" applyAlignment="1">
      <alignment horizontal="right" vertical="center"/>
    </xf>
    <xf numFmtId="169" fontId="5" fillId="0" borderId="0" xfId="1" applyNumberFormat="1" applyFont="1" applyFill="1" applyBorder="1" applyAlignment="1">
      <alignment vertical="center"/>
    </xf>
    <xf numFmtId="169" fontId="5" fillId="4" borderId="0" xfId="1" applyNumberFormat="1" applyFont="1" applyFill="1" applyBorder="1" applyAlignment="1">
      <alignment vertical="center"/>
    </xf>
    <xf numFmtId="169" fontId="7" fillId="3" borderId="0" xfId="1" applyNumberFormat="1" applyFont="1" applyFill="1" applyBorder="1" applyAlignment="1">
      <alignment vertical="center"/>
    </xf>
    <xf numFmtId="169" fontId="7" fillId="0" borderId="0" xfId="1" applyNumberFormat="1" applyFont="1" applyFill="1" applyBorder="1" applyAlignment="1">
      <alignment vertical="center"/>
    </xf>
    <xf numFmtId="169" fontId="7" fillId="0" borderId="2" xfId="1" applyNumberFormat="1" applyFont="1" applyFill="1" applyBorder="1" applyAlignment="1">
      <alignment vertical="center"/>
    </xf>
    <xf numFmtId="167" fontId="7" fillId="4" borderId="0" xfId="0" applyNumberFormat="1" applyFont="1" applyFill="1" applyBorder="1" applyAlignment="1">
      <alignment horizontal="right" vertical="top"/>
    </xf>
    <xf numFmtId="167" fontId="7" fillId="3" borderId="0" xfId="0" applyNumberFormat="1" applyFont="1" applyFill="1" applyBorder="1" applyAlignment="1">
      <alignment horizontal="right" vertical="top"/>
    </xf>
    <xf numFmtId="167" fontId="7" fillId="0" borderId="0" xfId="1" applyNumberFormat="1" applyFont="1" applyFill="1" applyBorder="1" applyAlignment="1">
      <alignment vertical="center"/>
    </xf>
    <xf numFmtId="167" fontId="7" fillId="0" borderId="2" xfId="0" applyNumberFormat="1" applyFont="1" applyFill="1" applyBorder="1" applyAlignment="1">
      <alignment horizontal="right" vertical="top"/>
    </xf>
    <xf numFmtId="0" fontId="7" fillId="0" borderId="3" xfId="0" applyFont="1" applyFill="1" applyBorder="1" applyAlignment="1">
      <alignment vertical="center"/>
    </xf>
    <xf numFmtId="169" fontId="6" fillId="0" borderId="3" xfId="1" applyNumberFormat="1" applyFont="1" applyFill="1" applyBorder="1" applyAlignment="1">
      <alignment vertical="top"/>
    </xf>
    <xf numFmtId="166" fontId="11" fillId="3" borderId="3" xfId="0" applyNumberFormat="1" applyFont="1" applyFill="1" applyBorder="1" applyAlignment="1">
      <alignment horizontal="center"/>
    </xf>
    <xf numFmtId="0" fontId="7" fillId="0" borderId="0" xfId="0" applyFont="1" applyFill="1" applyBorder="1" applyAlignment="1">
      <alignment horizontal="left" vertical="top" wrapText="1"/>
    </xf>
    <xf numFmtId="0" fontId="7" fillId="0" borderId="0" xfId="0" applyFont="1" applyBorder="1" applyAlignment="1">
      <alignment horizontal="left" vertical="center" wrapText="1"/>
    </xf>
    <xf numFmtId="0" fontId="11" fillId="3" borderId="0" xfId="0" applyFont="1" applyFill="1" applyBorder="1" applyAlignment="1">
      <alignment horizontal="center" vertical="center"/>
    </xf>
    <xf numFmtId="0" fontId="11" fillId="3" borderId="0" xfId="0" applyFont="1" applyFill="1" applyBorder="1" applyAlignment="1">
      <alignment horizontal="center" vertical="center" wrapText="1"/>
    </xf>
    <xf numFmtId="164" fontId="3" fillId="0" borderId="0" xfId="0" applyNumberFormat="1" applyFont="1" applyAlignment="1">
      <alignment vertical="top"/>
    </xf>
    <xf numFmtId="3" fontId="7" fillId="0" borderId="0" xfId="0" applyNumberFormat="1" applyFont="1" applyAlignment="1">
      <alignment vertical="top"/>
    </xf>
    <xf numFmtId="0" fontId="14" fillId="0" borderId="0" xfId="0" applyFont="1" applyAlignment="1">
      <alignment vertical="top"/>
    </xf>
    <xf numFmtId="168" fontId="0" fillId="0" borderId="0" xfId="1" applyNumberFormat="1" applyFont="1"/>
    <xf numFmtId="167" fontId="4" fillId="4" borderId="0" xfId="3" applyNumberFormat="1" applyFont="1" applyFill="1" applyBorder="1" applyAlignment="1">
      <alignment horizontal="right" vertical="top" wrapText="1"/>
    </xf>
    <xf numFmtId="0" fontId="6" fillId="0" borderId="0" xfId="0" applyFont="1" applyBorder="1" applyAlignment="1">
      <alignment horizontal="left" vertical="top" wrapText="1"/>
    </xf>
    <xf numFmtId="0" fontId="19" fillId="2" borderId="0" xfId="0" applyFont="1" applyFill="1" applyAlignment="1">
      <alignment horizontal="center" vertical="center" wrapText="1"/>
    </xf>
    <xf numFmtId="0" fontId="3" fillId="2" borderId="0" xfId="0" applyFont="1" applyFill="1" applyAlignment="1">
      <alignment horizontal="left" vertical="center" wrapText="1"/>
    </xf>
    <xf numFmtId="0" fontId="20" fillId="3" borderId="0" xfId="0" applyFont="1" applyFill="1" applyBorder="1" applyAlignment="1">
      <alignment horizontal="center" vertical="center"/>
    </xf>
    <xf numFmtId="0" fontId="20" fillId="3" borderId="2" xfId="0" applyFont="1" applyFill="1" applyBorder="1" applyAlignment="1">
      <alignment horizontal="center" vertical="center"/>
    </xf>
    <xf numFmtId="0" fontId="11" fillId="3" borderId="0"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2" xfId="0" applyFont="1" applyFill="1" applyBorder="1" applyAlignment="1">
      <alignment horizontal="center" vertical="top"/>
    </xf>
    <xf numFmtId="0" fontId="11" fillId="3" borderId="0" xfId="0" applyFont="1" applyFill="1" applyBorder="1" applyAlignment="1">
      <alignment horizontal="center" vertical="center" wrapText="1"/>
    </xf>
    <xf numFmtId="0" fontId="7" fillId="0" borderId="0" xfId="0" applyFont="1" applyAlignment="1">
      <alignment horizontal="left" vertical="center" wrapText="1"/>
    </xf>
    <xf numFmtId="0" fontId="7" fillId="0" borderId="0" xfId="0" applyFont="1" applyBorder="1" applyAlignment="1">
      <alignment horizontal="left" vertical="top" wrapText="1"/>
    </xf>
    <xf numFmtId="0" fontId="7" fillId="0" borderId="0" xfId="0" applyFont="1" applyBorder="1" applyAlignment="1">
      <alignment horizontal="left" vertical="top"/>
    </xf>
    <xf numFmtId="0" fontId="7" fillId="0" borderId="0" xfId="0" applyFont="1" applyAlignment="1">
      <alignment horizontal="left" vertical="center"/>
    </xf>
    <xf numFmtId="0" fontId="11" fillId="3" borderId="0" xfId="0" applyFont="1" applyFill="1" applyBorder="1" applyAlignment="1">
      <alignment vertical="center"/>
    </xf>
    <xf numFmtId="0" fontId="11" fillId="3" borderId="2" xfId="0" applyFont="1" applyFill="1" applyBorder="1" applyAlignment="1">
      <alignment vertical="center"/>
    </xf>
    <xf numFmtId="0" fontId="20" fillId="3" borderId="0" xfId="530" applyFont="1" applyFill="1" applyBorder="1" applyAlignment="1" applyProtection="1">
      <alignment horizontal="center" vertical="center"/>
    </xf>
    <xf numFmtId="0" fontId="20" fillId="3" borderId="2" xfId="530" applyFont="1" applyFill="1" applyBorder="1" applyAlignment="1" applyProtection="1">
      <alignment horizontal="center" vertical="center"/>
    </xf>
    <xf numFmtId="0" fontId="19" fillId="18" borderId="0" xfId="0" applyFont="1" applyFill="1" applyAlignment="1">
      <alignment horizontal="center" vertical="center" wrapText="1"/>
    </xf>
    <xf numFmtId="0" fontId="26" fillId="0" borderId="0" xfId="0" applyFont="1" applyAlignment="1">
      <alignment horizontal="left" vertical="center" wrapText="1"/>
    </xf>
    <xf numFmtId="0" fontId="6" fillId="0" borderId="6" xfId="0" applyFont="1" applyBorder="1" applyAlignment="1">
      <alignment horizontal="left" vertical="top" wrapText="1"/>
    </xf>
    <xf numFmtId="0" fontId="20" fillId="0" borderId="0" xfId="0" applyFont="1" applyFill="1" applyBorder="1" applyAlignment="1">
      <alignment horizontal="center" vertical="center"/>
    </xf>
    <xf numFmtId="0" fontId="20" fillId="0" borderId="2"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2" xfId="0" applyFont="1" applyFill="1" applyBorder="1" applyAlignment="1">
      <alignment horizontal="center" vertical="center"/>
    </xf>
    <xf numFmtId="0" fontId="7" fillId="0" borderId="0" xfId="0" applyFont="1" applyBorder="1" applyAlignment="1">
      <alignment horizontal="left" vertical="center" wrapText="1"/>
    </xf>
    <xf numFmtId="0" fontId="6" fillId="0" borderId="0" xfId="0" applyFont="1" applyFill="1" applyBorder="1" applyAlignment="1">
      <alignment horizontal="left" vertical="top" wrapText="1"/>
    </xf>
    <xf numFmtId="0" fontId="5" fillId="4" borderId="0" xfId="0" applyFont="1" applyFill="1" applyBorder="1" applyAlignment="1">
      <alignment horizontal="justify" vertical="center" wrapText="1"/>
    </xf>
    <xf numFmtId="0" fontId="6" fillId="0" borderId="5" xfId="0" applyFont="1" applyBorder="1" applyAlignment="1">
      <alignment horizontal="left" vertical="top" wrapText="1"/>
    </xf>
    <xf numFmtId="0" fontId="4" fillId="4" borderId="0" xfId="0" applyFont="1" applyFill="1" applyBorder="1" applyAlignment="1">
      <alignment horizontal="left" vertical="top" wrapText="1"/>
    </xf>
    <xf numFmtId="0" fontId="4" fillId="4" borderId="0" xfId="14" applyFont="1" applyFill="1" applyBorder="1" applyAlignment="1">
      <alignment horizontal="left" vertical="top" wrapText="1"/>
    </xf>
    <xf numFmtId="0" fontId="7" fillId="0" borderId="0" xfId="0" applyFont="1" applyBorder="1" applyAlignment="1">
      <alignment horizontal="left" vertical="center"/>
    </xf>
    <xf numFmtId="0" fontId="7" fillId="0" borderId="0" xfId="0" applyFont="1" applyFill="1" applyBorder="1" applyAlignment="1">
      <alignment horizontal="left" vertical="top" wrapText="1"/>
    </xf>
    <xf numFmtId="0" fontId="11" fillId="0" borderId="0" xfId="0" applyFont="1" applyFill="1" applyBorder="1" applyAlignment="1">
      <alignment horizontal="left" vertical="center"/>
    </xf>
    <xf numFmtId="0" fontId="11" fillId="0" borderId="2" xfId="0" applyFont="1" applyFill="1" applyBorder="1" applyAlignment="1">
      <alignment horizontal="left" vertical="center"/>
    </xf>
    <xf numFmtId="0" fontId="5" fillId="0" borderId="5" xfId="0" applyFont="1" applyFill="1" applyBorder="1" applyAlignment="1">
      <alignment horizontal="center" vertical="center" wrapText="1"/>
    </xf>
    <xf numFmtId="0" fontId="6" fillId="0" borderId="6" xfId="0" applyFont="1" applyBorder="1" applyAlignment="1">
      <alignment horizontal="justify" vertical="top" wrapText="1"/>
    </xf>
  </cellXfs>
  <cellStyles count="533">
    <cellStyle name="20% - Énfasis1 2" xfId="15"/>
    <cellStyle name="20% - Énfasis2 2" xfId="16"/>
    <cellStyle name="20% - Énfasis3 2" xfId="17"/>
    <cellStyle name="20% - Énfasis4 2" xfId="18"/>
    <cellStyle name="20% - Énfasis5 2" xfId="19"/>
    <cellStyle name="20% - Énfasis6 2" xfId="20"/>
    <cellStyle name="40% - Énfasis1 2" xfId="21"/>
    <cellStyle name="40% - Énfasis2 2" xfId="22"/>
    <cellStyle name="40% - Énfasis3 2" xfId="23"/>
    <cellStyle name="40% - Énfasis4 2" xfId="24"/>
    <cellStyle name="40% - Énfasis5 2" xfId="25"/>
    <cellStyle name="40% - Énfasis6 2" xfId="26"/>
    <cellStyle name="Hipervínculo 2" xfId="4"/>
    <cellStyle name="Hipervínculo 2 2" xfId="530"/>
    <cellStyle name="Millares" xfId="1" builtinId="3"/>
    <cellStyle name="Millares 10" xfId="27"/>
    <cellStyle name="Millares 10 2" xfId="28"/>
    <cellStyle name="Millares 100" xfId="29"/>
    <cellStyle name="Millares 101" xfId="30"/>
    <cellStyle name="Millares 102" xfId="31"/>
    <cellStyle name="Millares 103" xfId="32"/>
    <cellStyle name="Millares 104" xfId="33"/>
    <cellStyle name="Millares 105" xfId="34"/>
    <cellStyle name="Millares 106" xfId="35"/>
    <cellStyle name="Millares 107" xfId="36"/>
    <cellStyle name="Millares 108" xfId="37"/>
    <cellStyle name="Millares 109" xfId="38"/>
    <cellStyle name="Millares 11" xfId="39"/>
    <cellStyle name="Millares 110" xfId="40"/>
    <cellStyle name="Millares 111" xfId="41"/>
    <cellStyle name="Millares 112" xfId="42"/>
    <cellStyle name="Millares 113" xfId="43"/>
    <cellStyle name="Millares 114" xfId="44"/>
    <cellStyle name="Millares 115" xfId="45"/>
    <cellStyle name="Millares 116" xfId="46"/>
    <cellStyle name="Millares 117" xfId="47"/>
    <cellStyle name="Millares 118" xfId="48"/>
    <cellStyle name="Millares 119" xfId="49"/>
    <cellStyle name="Millares 12" xfId="50"/>
    <cellStyle name="Millares 120" xfId="51"/>
    <cellStyle name="Millares 121" xfId="52"/>
    <cellStyle name="Millares 122" xfId="53"/>
    <cellStyle name="Millares 123" xfId="54"/>
    <cellStyle name="Millares 124" xfId="55"/>
    <cellStyle name="Millares 125" xfId="56"/>
    <cellStyle name="Millares 126" xfId="57"/>
    <cellStyle name="Millares 127" xfId="58"/>
    <cellStyle name="Millares 128" xfId="59"/>
    <cellStyle name="Millares 129" xfId="60"/>
    <cellStyle name="Millares 13" xfId="61"/>
    <cellStyle name="Millares 130" xfId="62"/>
    <cellStyle name="Millares 131" xfId="63"/>
    <cellStyle name="Millares 132" xfId="64"/>
    <cellStyle name="Millares 132 2" xfId="65"/>
    <cellStyle name="Millares 133" xfId="66"/>
    <cellStyle name="Millares 134" xfId="67"/>
    <cellStyle name="Millares 135" xfId="68"/>
    <cellStyle name="Millares 136" xfId="69"/>
    <cellStyle name="Millares 137" xfId="70"/>
    <cellStyle name="Millares 138" xfId="71"/>
    <cellStyle name="Millares 139" xfId="72"/>
    <cellStyle name="Millares 14" xfId="73"/>
    <cellStyle name="Millares 140" xfId="74"/>
    <cellStyle name="Millares 141" xfId="75"/>
    <cellStyle name="Millares 142" xfId="76"/>
    <cellStyle name="Millares 143" xfId="77"/>
    <cellStyle name="Millares 144" xfId="78"/>
    <cellStyle name="Millares 145" xfId="79"/>
    <cellStyle name="Millares 146" xfId="80"/>
    <cellStyle name="Millares 147" xfId="81"/>
    <cellStyle name="Millares 148" xfId="82"/>
    <cellStyle name="Millares 149" xfId="83"/>
    <cellStyle name="Millares 15" xfId="84"/>
    <cellStyle name="Millares 150" xfId="85"/>
    <cellStyle name="Millares 151" xfId="86"/>
    <cellStyle name="Millares 151 2" xfId="87"/>
    <cellStyle name="Millares 152" xfId="88"/>
    <cellStyle name="Millares 153" xfId="89"/>
    <cellStyle name="Millares 153 2" xfId="90"/>
    <cellStyle name="Millares 154" xfId="91"/>
    <cellStyle name="Millares 155" xfId="92"/>
    <cellStyle name="Millares 156" xfId="93"/>
    <cellStyle name="Millares 157" xfId="94"/>
    <cellStyle name="Millares 158" xfId="95"/>
    <cellStyle name="Millares 159" xfId="96"/>
    <cellStyle name="Millares 16" xfId="97"/>
    <cellStyle name="Millares 160" xfId="98"/>
    <cellStyle name="Millares 161" xfId="99"/>
    <cellStyle name="Millares 162" xfId="100"/>
    <cellStyle name="Millares 163" xfId="101"/>
    <cellStyle name="Millares 164" xfId="102"/>
    <cellStyle name="Millares 165" xfId="103"/>
    <cellStyle name="Millares 166" xfId="104"/>
    <cellStyle name="Millares 167" xfId="105"/>
    <cellStyle name="Millares 168" xfId="106"/>
    <cellStyle name="Millares 169" xfId="107"/>
    <cellStyle name="Millares 17" xfId="108"/>
    <cellStyle name="Millares 170" xfId="109"/>
    <cellStyle name="Millares 171" xfId="110"/>
    <cellStyle name="Millares 172" xfId="111"/>
    <cellStyle name="Millares 173" xfId="112"/>
    <cellStyle name="Millares 174" xfId="113"/>
    <cellStyle name="Millares 175" xfId="114"/>
    <cellStyle name="Millares 176" xfId="115"/>
    <cellStyle name="Millares 177" xfId="116"/>
    <cellStyle name="Millares 178" xfId="117"/>
    <cellStyle name="Millares 179" xfId="118"/>
    <cellStyle name="Millares 18" xfId="119"/>
    <cellStyle name="Millares 180" xfId="120"/>
    <cellStyle name="Millares 181" xfId="121"/>
    <cellStyle name="Millares 182" xfId="122"/>
    <cellStyle name="Millares 183" xfId="123"/>
    <cellStyle name="Millares 184" xfId="124"/>
    <cellStyle name="Millares 185" xfId="125"/>
    <cellStyle name="Millares 186" xfId="126"/>
    <cellStyle name="Millares 187" xfId="127"/>
    <cellStyle name="Millares 188" xfId="128"/>
    <cellStyle name="Millares 189" xfId="129"/>
    <cellStyle name="Millares 19" xfId="130"/>
    <cellStyle name="Millares 190" xfId="131"/>
    <cellStyle name="Millares 191" xfId="132"/>
    <cellStyle name="Millares 192" xfId="133"/>
    <cellStyle name="Millares 193" xfId="134"/>
    <cellStyle name="Millares 194" xfId="135"/>
    <cellStyle name="Millares 195" xfId="136"/>
    <cellStyle name="Millares 196" xfId="137"/>
    <cellStyle name="Millares 197" xfId="138"/>
    <cellStyle name="Millares 198" xfId="139"/>
    <cellStyle name="Millares 199" xfId="140"/>
    <cellStyle name="Millares 2" xfId="5"/>
    <cellStyle name="Millares 2 2" xfId="9"/>
    <cellStyle name="Millares 2 3" xfId="11"/>
    <cellStyle name="Millares 20" xfId="141"/>
    <cellStyle name="Millares 200" xfId="142"/>
    <cellStyle name="Millares 201" xfId="143"/>
    <cellStyle name="Millares 202" xfId="144"/>
    <cellStyle name="Millares 203" xfId="145"/>
    <cellStyle name="Millares 204" xfId="146"/>
    <cellStyle name="Millares 205" xfId="147"/>
    <cellStyle name="Millares 206" xfId="148"/>
    <cellStyle name="Millares 207" xfId="149"/>
    <cellStyle name="Millares 208" xfId="150"/>
    <cellStyle name="Millares 209" xfId="151"/>
    <cellStyle name="Millares 21" xfId="152"/>
    <cellStyle name="Millares 210" xfId="153"/>
    <cellStyle name="Millares 211" xfId="154"/>
    <cellStyle name="Millares 212" xfId="155"/>
    <cellStyle name="Millares 213" xfId="156"/>
    <cellStyle name="Millares 214" xfId="157"/>
    <cellStyle name="Millares 215" xfId="158"/>
    <cellStyle name="Millares 216" xfId="159"/>
    <cellStyle name="Millares 217" xfId="160"/>
    <cellStyle name="Millares 218" xfId="161"/>
    <cellStyle name="Millares 219" xfId="162"/>
    <cellStyle name="Millares 22" xfId="163"/>
    <cellStyle name="Millares 220" xfId="164"/>
    <cellStyle name="Millares 221" xfId="165"/>
    <cellStyle name="Millares 222" xfId="166"/>
    <cellStyle name="Millares 223" xfId="167"/>
    <cellStyle name="Millares 224" xfId="168"/>
    <cellStyle name="Millares 225" xfId="169"/>
    <cellStyle name="Millares 226" xfId="170"/>
    <cellStyle name="Millares 227" xfId="171"/>
    <cellStyle name="Millares 228" xfId="172"/>
    <cellStyle name="Millares 229" xfId="173"/>
    <cellStyle name="Millares 23" xfId="174"/>
    <cellStyle name="Millares 230" xfId="175"/>
    <cellStyle name="Millares 231" xfId="176"/>
    <cellStyle name="Millares 232" xfId="177"/>
    <cellStyle name="Millares 233" xfId="178"/>
    <cellStyle name="Millares 234" xfId="179"/>
    <cellStyle name="Millares 235" xfId="180"/>
    <cellStyle name="Millares 236" xfId="181"/>
    <cellStyle name="Millares 237" xfId="182"/>
    <cellStyle name="Millares 24" xfId="183"/>
    <cellStyle name="Millares 25" xfId="184"/>
    <cellStyle name="Millares 26" xfId="185"/>
    <cellStyle name="Millares 27" xfId="186"/>
    <cellStyle name="Millares 28" xfId="187"/>
    <cellStyle name="Millares 29" xfId="188"/>
    <cellStyle name="Millares 3" xfId="189"/>
    <cellStyle name="Millares 3 2" xfId="190"/>
    <cellStyle name="Millares 3 2 2" xfId="191"/>
    <cellStyle name="Millares 3 3" xfId="192"/>
    <cellStyle name="Millares 30" xfId="193"/>
    <cellStyle name="Millares 31" xfId="194"/>
    <cellStyle name="Millares 32" xfId="195"/>
    <cellStyle name="Millares 33" xfId="196"/>
    <cellStyle name="Millares 34" xfId="197"/>
    <cellStyle name="Millares 35" xfId="198"/>
    <cellStyle name="Millares 36" xfId="199"/>
    <cellStyle name="Millares 36 2" xfId="200"/>
    <cellStyle name="Millares 37" xfId="201"/>
    <cellStyle name="Millares 38" xfId="202"/>
    <cellStyle name="Millares 39" xfId="203"/>
    <cellStyle name="Millares 4" xfId="204"/>
    <cellStyle name="Millares 40" xfId="205"/>
    <cellStyle name="Millares 41" xfId="206"/>
    <cellStyle name="Millares 42" xfId="207"/>
    <cellStyle name="Millares 43" xfId="208"/>
    <cellStyle name="Millares 44" xfId="209"/>
    <cellStyle name="Millares 44 2" xfId="210"/>
    <cellStyle name="Millares 45" xfId="211"/>
    <cellStyle name="Millares 46" xfId="212"/>
    <cellStyle name="Millares 47" xfId="213"/>
    <cellStyle name="Millares 48" xfId="214"/>
    <cellStyle name="Millares 49" xfId="215"/>
    <cellStyle name="Millares 5" xfId="216"/>
    <cellStyle name="Millares 50" xfId="217"/>
    <cellStyle name="Millares 51" xfId="218"/>
    <cellStyle name="Millares 52" xfId="219"/>
    <cellStyle name="Millares 53" xfId="220"/>
    <cellStyle name="Millares 54" xfId="221"/>
    <cellStyle name="Millares 55" xfId="222"/>
    <cellStyle name="Millares 56" xfId="223"/>
    <cellStyle name="Millares 57" xfId="224"/>
    <cellStyle name="Millares 58" xfId="225"/>
    <cellStyle name="Millares 58 2" xfId="226"/>
    <cellStyle name="Millares 59" xfId="227"/>
    <cellStyle name="Millares 6" xfId="228"/>
    <cellStyle name="Millares 60" xfId="229"/>
    <cellStyle name="Millares 61" xfId="230"/>
    <cellStyle name="Millares 62" xfId="231"/>
    <cellStyle name="Millares 63" xfId="232"/>
    <cellStyle name="Millares 64" xfId="233"/>
    <cellStyle name="Millares 65" xfId="234"/>
    <cellStyle name="Millares 66" xfId="235"/>
    <cellStyle name="Millares 67" xfId="236"/>
    <cellStyle name="Millares 68" xfId="237"/>
    <cellStyle name="Millares 69" xfId="238"/>
    <cellStyle name="Millares 7" xfId="239"/>
    <cellStyle name="Millares 70" xfId="240"/>
    <cellStyle name="Millares 70 2" xfId="241"/>
    <cellStyle name="Millares 71" xfId="242"/>
    <cellStyle name="Millares 72" xfId="243"/>
    <cellStyle name="Millares 73" xfId="244"/>
    <cellStyle name="Millares 74" xfId="245"/>
    <cellStyle name="Millares 75" xfId="246"/>
    <cellStyle name="Millares 76" xfId="247"/>
    <cellStyle name="Millares 77" xfId="248"/>
    <cellStyle name="Millares 78" xfId="249"/>
    <cellStyle name="Millares 79" xfId="250"/>
    <cellStyle name="Millares 8" xfId="251"/>
    <cellStyle name="Millares 80" xfId="252"/>
    <cellStyle name="Millares 81" xfId="253"/>
    <cellStyle name="Millares 82" xfId="254"/>
    <cellStyle name="Millares 83" xfId="255"/>
    <cellStyle name="Millares 84" xfId="256"/>
    <cellStyle name="Millares 85" xfId="257"/>
    <cellStyle name="Millares 86" xfId="258"/>
    <cellStyle name="Millares 87" xfId="259"/>
    <cellStyle name="Millares 88" xfId="260"/>
    <cellStyle name="Millares 89" xfId="261"/>
    <cellStyle name="Millares 9" xfId="262"/>
    <cellStyle name="Millares 90" xfId="263"/>
    <cellStyle name="Millares 91" xfId="264"/>
    <cellStyle name="Millares 92" xfId="265"/>
    <cellStyle name="Millares 93" xfId="266"/>
    <cellStyle name="Millares 94" xfId="267"/>
    <cellStyle name="Millares 95" xfId="268"/>
    <cellStyle name="Millares 96" xfId="269"/>
    <cellStyle name="Millares 97" xfId="270"/>
    <cellStyle name="Millares 98" xfId="271"/>
    <cellStyle name="Millares 99" xfId="272"/>
    <cellStyle name="Millares 99 2" xfId="273"/>
    <cellStyle name="Normal" xfId="0" builtinId="0"/>
    <cellStyle name="Normal 10" xfId="274"/>
    <cellStyle name="Normal 100" xfId="275"/>
    <cellStyle name="Normal 101" xfId="276"/>
    <cellStyle name="Normal 102" xfId="277"/>
    <cellStyle name="Normal 103" xfId="278"/>
    <cellStyle name="Normal 104" xfId="279"/>
    <cellStyle name="Normal 105" xfId="280"/>
    <cellStyle name="Normal 106" xfId="281"/>
    <cellStyle name="Normal 107" xfId="282"/>
    <cellStyle name="Normal 108" xfId="283"/>
    <cellStyle name="Normal 109" xfId="284"/>
    <cellStyle name="Normal 11" xfId="285"/>
    <cellStyle name="Normal 110" xfId="286"/>
    <cellStyle name="Normal 111" xfId="287"/>
    <cellStyle name="Normal 112" xfId="288"/>
    <cellStyle name="Normal 113" xfId="289"/>
    <cellStyle name="Normal 114" xfId="290"/>
    <cellStyle name="Normal 115" xfId="291"/>
    <cellStyle name="Normal 116" xfId="292"/>
    <cellStyle name="Normal 117" xfId="293"/>
    <cellStyle name="Normal 118" xfId="294"/>
    <cellStyle name="Normal 118 2" xfId="295"/>
    <cellStyle name="Normal 119" xfId="296"/>
    <cellStyle name="Normal 12" xfId="297"/>
    <cellStyle name="Normal 120" xfId="298"/>
    <cellStyle name="Normal 121" xfId="299"/>
    <cellStyle name="Normal 122" xfId="300"/>
    <cellStyle name="Normal 123" xfId="301"/>
    <cellStyle name="Normal 124" xfId="302"/>
    <cellStyle name="Normal 125" xfId="303"/>
    <cellStyle name="Normal 126" xfId="304"/>
    <cellStyle name="Normal 127" xfId="305"/>
    <cellStyle name="Normal 128" xfId="306"/>
    <cellStyle name="Normal 129" xfId="307"/>
    <cellStyle name="Normal 13" xfId="308"/>
    <cellStyle name="Normal 130" xfId="309"/>
    <cellStyle name="Normal 131" xfId="310"/>
    <cellStyle name="Normal 132" xfId="311"/>
    <cellStyle name="Normal 132 2" xfId="312"/>
    <cellStyle name="Normal 133" xfId="313"/>
    <cellStyle name="Normal 134" xfId="314"/>
    <cellStyle name="Normal 135" xfId="315"/>
    <cellStyle name="Normal 136" xfId="316"/>
    <cellStyle name="Normal 137" xfId="317"/>
    <cellStyle name="Normal 138" xfId="318"/>
    <cellStyle name="Normal 139" xfId="319"/>
    <cellStyle name="Normal 14" xfId="320"/>
    <cellStyle name="Normal 140" xfId="321"/>
    <cellStyle name="Normal 140 2" xfId="322"/>
    <cellStyle name="Normal 141" xfId="323"/>
    <cellStyle name="Normal 142" xfId="324"/>
    <cellStyle name="Normal 143" xfId="325"/>
    <cellStyle name="Normal 144" xfId="326"/>
    <cellStyle name="Normal 145" xfId="327"/>
    <cellStyle name="Normal 146" xfId="328"/>
    <cellStyle name="Normal 147" xfId="329"/>
    <cellStyle name="Normal 148" xfId="330"/>
    <cellStyle name="Normal 149" xfId="331"/>
    <cellStyle name="Normal 15" xfId="332"/>
    <cellStyle name="Normal 150" xfId="333"/>
    <cellStyle name="Normal 151" xfId="334"/>
    <cellStyle name="Normal 152" xfId="335"/>
    <cellStyle name="Normal 153" xfId="336"/>
    <cellStyle name="Normal 154" xfId="337"/>
    <cellStyle name="Normal 155" xfId="338"/>
    <cellStyle name="Normal 156" xfId="339"/>
    <cellStyle name="Normal 157" xfId="340"/>
    <cellStyle name="Normal 158" xfId="341"/>
    <cellStyle name="Normal 159" xfId="342"/>
    <cellStyle name="Normal 16" xfId="343"/>
    <cellStyle name="Normal 160" xfId="344"/>
    <cellStyle name="Normal 161" xfId="345"/>
    <cellStyle name="Normal 162" xfId="346"/>
    <cellStyle name="Normal 163" xfId="347"/>
    <cellStyle name="Normal 164" xfId="348"/>
    <cellStyle name="Normal 165" xfId="349"/>
    <cellStyle name="Normal 166" xfId="350"/>
    <cellStyle name="Normal 167" xfId="351"/>
    <cellStyle name="Normal 168" xfId="352"/>
    <cellStyle name="Normal 169" xfId="353"/>
    <cellStyle name="Normal 17" xfId="354"/>
    <cellStyle name="Normal 170" xfId="355"/>
    <cellStyle name="Normal 171" xfId="356"/>
    <cellStyle name="Normal 172" xfId="357"/>
    <cellStyle name="Normal 173" xfId="358"/>
    <cellStyle name="Normal 174" xfId="359"/>
    <cellStyle name="Normal 175" xfId="360"/>
    <cellStyle name="Normal 176" xfId="361"/>
    <cellStyle name="Normal 177" xfId="362"/>
    <cellStyle name="Normal 178" xfId="363"/>
    <cellStyle name="Normal 179" xfId="364"/>
    <cellStyle name="Normal 18" xfId="365"/>
    <cellStyle name="Normal 180" xfId="366"/>
    <cellStyle name="Normal 181" xfId="367"/>
    <cellStyle name="Normal 182" xfId="368"/>
    <cellStyle name="Normal 183" xfId="369"/>
    <cellStyle name="Normal 184" xfId="370"/>
    <cellStyle name="Normal 185" xfId="371"/>
    <cellStyle name="Normal 186" xfId="372"/>
    <cellStyle name="Normal 187" xfId="373"/>
    <cellStyle name="Normal 188" xfId="374"/>
    <cellStyle name="Normal 189" xfId="375"/>
    <cellStyle name="Normal 19" xfId="376"/>
    <cellStyle name="Normal 190" xfId="377"/>
    <cellStyle name="Normal 191" xfId="378"/>
    <cellStyle name="Normal 192" xfId="379"/>
    <cellStyle name="Normal 193" xfId="380"/>
    <cellStyle name="Normal 194" xfId="381"/>
    <cellStyle name="Normal 195" xfId="382"/>
    <cellStyle name="Normal 196" xfId="383"/>
    <cellStyle name="Normal 197" xfId="384"/>
    <cellStyle name="Normal 198" xfId="385"/>
    <cellStyle name="Normal 199" xfId="386"/>
    <cellStyle name="Normal 2" xfId="3"/>
    <cellStyle name="Normal 2 2" xfId="7"/>
    <cellStyle name="Normal 2 2 2" xfId="13"/>
    <cellStyle name="Normal 2 2 3" xfId="532"/>
    <cellStyle name="Normal 2 3" xfId="8"/>
    <cellStyle name="Normal 2 4" xfId="387"/>
    <cellStyle name="Normal 2 4 2" xfId="388"/>
    <cellStyle name="Normal 2 5" xfId="14"/>
    <cellStyle name="Normal 20" xfId="389"/>
    <cellStyle name="Normal 200" xfId="390"/>
    <cellStyle name="Normal 201" xfId="391"/>
    <cellStyle name="Normal 202" xfId="392"/>
    <cellStyle name="Normal 203" xfId="393"/>
    <cellStyle name="Normal 204" xfId="394"/>
    <cellStyle name="Normal 205" xfId="395"/>
    <cellStyle name="Normal 206" xfId="396"/>
    <cellStyle name="Normal 207" xfId="397"/>
    <cellStyle name="Normal 208" xfId="398"/>
    <cellStyle name="Normal 209" xfId="399"/>
    <cellStyle name="Normal 21" xfId="400"/>
    <cellStyle name="Normal 210" xfId="401"/>
    <cellStyle name="Normal 211" xfId="402"/>
    <cellStyle name="Normal 212" xfId="403"/>
    <cellStyle name="Normal 213" xfId="404"/>
    <cellStyle name="Normal 214" xfId="405"/>
    <cellStyle name="Normal 215" xfId="406"/>
    <cellStyle name="Normal 216" xfId="407"/>
    <cellStyle name="Normal 217" xfId="408"/>
    <cellStyle name="Normal 218" xfId="409"/>
    <cellStyle name="Normal 219" xfId="410"/>
    <cellStyle name="Normal 22" xfId="411"/>
    <cellStyle name="Normal 220" xfId="412"/>
    <cellStyle name="Normal 221" xfId="413"/>
    <cellStyle name="Normal 222" xfId="414"/>
    <cellStyle name="Normal 223" xfId="415"/>
    <cellStyle name="Normal 224" xfId="416"/>
    <cellStyle name="Normal 225" xfId="417"/>
    <cellStyle name="Normal 226" xfId="418"/>
    <cellStyle name="Normal 227" xfId="419"/>
    <cellStyle name="Normal 228" xfId="420"/>
    <cellStyle name="Normal 229" xfId="421"/>
    <cellStyle name="Normal 23" xfId="422"/>
    <cellStyle name="Normal 230" xfId="423"/>
    <cellStyle name="Normal 231" xfId="424"/>
    <cellStyle name="Normal 232" xfId="425"/>
    <cellStyle name="Normal 233" xfId="426"/>
    <cellStyle name="Normal 234" xfId="427"/>
    <cellStyle name="Normal 235" xfId="428"/>
    <cellStyle name="Normal 236" xfId="429"/>
    <cellStyle name="Normal 237" xfId="430"/>
    <cellStyle name="Normal 238" xfId="431"/>
    <cellStyle name="Normal 239" xfId="432"/>
    <cellStyle name="Normal 24" xfId="433"/>
    <cellStyle name="Normal 240" xfId="434"/>
    <cellStyle name="Normal 241" xfId="435"/>
    <cellStyle name="Normal 242" xfId="436"/>
    <cellStyle name="Normal 25" xfId="437"/>
    <cellStyle name="Normal 26" xfId="438"/>
    <cellStyle name="Normal 27" xfId="439"/>
    <cellStyle name="Normal 28" xfId="440"/>
    <cellStyle name="Normal 29" xfId="441"/>
    <cellStyle name="Normal 3" xfId="12"/>
    <cellStyle name="Normal 3 2" xfId="6"/>
    <cellStyle name="Normal 3 2 2" xfId="531"/>
    <cellStyle name="Normal 3 3" xfId="442"/>
    <cellStyle name="Normal 30" xfId="443"/>
    <cellStyle name="Normal 31" xfId="444"/>
    <cellStyle name="Normal 32" xfId="445"/>
    <cellStyle name="Normal 33" xfId="446"/>
    <cellStyle name="Normal 34" xfId="447"/>
    <cellStyle name="Normal 35" xfId="448"/>
    <cellStyle name="Normal 36" xfId="449"/>
    <cellStyle name="Normal 37" xfId="450"/>
    <cellStyle name="Normal 38" xfId="451"/>
    <cellStyle name="Normal 39" xfId="452"/>
    <cellStyle name="Normal 4" xfId="453"/>
    <cellStyle name="Normal 4 2" xfId="454"/>
    <cellStyle name="Normal 4 2 2" xfId="455"/>
    <cellStyle name="Normal 4 2 3" xfId="456"/>
    <cellStyle name="Normal 40" xfId="457"/>
    <cellStyle name="Normal 41" xfId="458"/>
    <cellStyle name="Normal 42" xfId="459"/>
    <cellStyle name="Normal 43" xfId="460"/>
    <cellStyle name="Normal 44" xfId="461"/>
    <cellStyle name="Normal 45" xfId="462"/>
    <cellStyle name="Normal 46" xfId="463"/>
    <cellStyle name="Normal 47" xfId="464"/>
    <cellStyle name="Normal 48" xfId="465"/>
    <cellStyle name="Normal 48 2" xfId="466"/>
    <cellStyle name="Normal 49" xfId="467"/>
    <cellStyle name="Normal 5" xfId="468"/>
    <cellStyle name="Normal 5 2" xfId="469"/>
    <cellStyle name="Normal 50" xfId="470"/>
    <cellStyle name="Normal 51" xfId="471"/>
    <cellStyle name="Normal 52" xfId="472"/>
    <cellStyle name="Normal 53" xfId="473"/>
    <cellStyle name="Normal 54" xfId="474"/>
    <cellStyle name="Normal 55" xfId="475"/>
    <cellStyle name="Normal 56" xfId="476"/>
    <cellStyle name="Normal 57" xfId="477"/>
    <cellStyle name="Normal 58" xfId="478"/>
    <cellStyle name="Normal 59" xfId="479"/>
    <cellStyle name="Normal 6" xfId="480"/>
    <cellStyle name="Normal 60" xfId="481"/>
    <cellStyle name="Normal 61" xfId="482"/>
    <cellStyle name="Normal 62" xfId="483"/>
    <cellStyle name="Normal 63" xfId="484"/>
    <cellStyle name="Normal 63 2" xfId="485"/>
    <cellStyle name="Normal 64" xfId="486"/>
    <cellStyle name="Normal 65" xfId="487"/>
    <cellStyle name="Normal 66" xfId="488"/>
    <cellStyle name="Normal 67" xfId="489"/>
    <cellStyle name="Normal 67 2" xfId="490"/>
    <cellStyle name="Normal 68" xfId="491"/>
    <cellStyle name="Normal 69" xfId="492"/>
    <cellStyle name="Normal 7" xfId="493"/>
    <cellStyle name="Normal 7 2" xfId="10"/>
    <cellStyle name="Normal 70" xfId="494"/>
    <cellStyle name="Normal 71" xfId="495"/>
    <cellStyle name="Normal 72" xfId="496"/>
    <cellStyle name="Normal 73" xfId="497"/>
    <cellStyle name="Normal 74" xfId="498"/>
    <cellStyle name="Normal 75" xfId="499"/>
    <cellStyle name="Normal 76" xfId="500"/>
    <cellStyle name="Normal 77" xfId="501"/>
    <cellStyle name="Normal 78" xfId="502"/>
    <cellStyle name="Normal 79" xfId="503"/>
    <cellStyle name="Normal 8" xfId="504"/>
    <cellStyle name="Normal 80" xfId="505"/>
    <cellStyle name="Normal 81" xfId="506"/>
    <cellStyle name="Normal 82" xfId="507"/>
    <cellStyle name="Normal 82 2" xfId="508"/>
    <cellStyle name="Normal 83" xfId="509"/>
    <cellStyle name="Normal 84" xfId="510"/>
    <cellStyle name="Normal 85" xfId="511"/>
    <cellStyle name="Normal 86" xfId="512"/>
    <cellStyle name="Normal 87" xfId="513"/>
    <cellStyle name="Normal 88" xfId="514"/>
    <cellStyle name="Normal 89" xfId="515"/>
    <cellStyle name="Normal 9" xfId="516"/>
    <cellStyle name="Normal 90" xfId="517"/>
    <cellStyle name="Normal 91" xfId="518"/>
    <cellStyle name="Normal 92" xfId="519"/>
    <cellStyle name="Normal 93" xfId="520"/>
    <cellStyle name="Normal 94" xfId="521"/>
    <cellStyle name="Normal 95" xfId="522"/>
    <cellStyle name="Normal 96" xfId="523"/>
    <cellStyle name="Normal 97" xfId="524"/>
    <cellStyle name="Normal 98" xfId="525"/>
    <cellStyle name="Normal 99" xfId="526"/>
    <cellStyle name="Normal_Hoja1" xfId="2"/>
    <cellStyle name="Notas 2" xfId="527"/>
    <cellStyle name="Notas 2 2" xfId="528"/>
    <cellStyle name="Notas 3" xfId="529"/>
  </cellStyles>
  <dxfs count="1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Calendarios%202003\DGPyPA\Lunes13\BANPRO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iclo%202009\Proyecto%202009\Nueva%20clasificaci&#243;n\Libro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2003.04.29%20Exp.Motivos%20PPEF%20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Mis%20documentos\Ciclo%202008\Escenarios\29AgostoRB\070819%20Resumen%20Comparativo%202007-2008%20(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is%20documentos\PROYECTO%202006\FUNCIONAL%202000-2004%20BASE%2020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rcc\PEF%202009\cat&#225;logos%20funcion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ioritarios%20y%20principal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BASES%202008\CUENTA%20P&#218;BLICA%202000-2007\CUENTA%20P&#218;BLICA%202004-200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ibro4"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JJRB2002\EXCEL\ASIGNACION%20ORIGINAL%20DEFINITIV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Gr&#225;ficas%20Exp%20Mot%2020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IP\PEF04\Exposicion%20de%20Motivos\2003.08.13%20Exp.Motivos%20PPEF%20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009\EM\Definitivos\Cuadros%20EM%202009_02-09-2008_entregado_C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antonio_hernandez\Configuraci&#243;n%20local\Archivos%20temporales%20de%20Internet\OLKCD\GBM%20ULTIMA%20HOR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ciclo%202009\Aprobado%202009\Cuadernos%20PEF%202009\Analisis%20por%20Unidad%20Responsable%2008-09%2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a%20Para%20llevar\CRC%202009\CRC%202009%20Ramos%20prueb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mario_ruiz\Mis%20documentos\Expo%20motivos%202004\03-11\2003.11.04%20Inversi&#243;n%20Social%20Gr&#225;ficas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fernanda_lopez\Documents\Transversales\2011\Reporte%20Jovenes%204o%20Trim%20v2501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RPEDEV%20ADECUADO%20II,%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miguel_fernandez\Configuraci&#243;n%20local\Archivos%20temporales%20de%20Internet\OLK10\definitivo\funcional%20por%20ramo%20ppef%20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nzipped\Base%20de%20datos%20Gobierno%20Federal%20Aprobado%202003\Base%20de%20datos%20Gobierno%20Federal%20Aprobado%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TERESA~1\AppData\Local\Temp\Rar$DI00.870\Alor\17%20PEF%202011\Anexos%20PEF%202011\AC01%20GNT%20PPEF%202010%20camara.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Mis%20documentos\2002\controlado\seguimiento\CUADRO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ogramas%20Prioritarios%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CARATULA%20ADECUADO%20II,%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0000%20%20%20Camara%20PEF%202010\11%20Noviembre%20Correo\ajuste%20oic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CONOMIA/ECO'99/ECOAG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WINDOWS\TEMP\Cfe%20Pidiregas%20Tomo%20IV%202001%20(1a.%20VER)%2001-11-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Hoja4"/>
      <sheetName val="Anexo 7"/>
      <sheetName val="Anexo 10"/>
      <sheetName val="Anexo 29"/>
      <sheetName val="Libro4"/>
      <sheetName val="Índice"/>
      <sheetName val="Anexo 25"/>
      <sheetName val="Anexo 30"/>
      <sheetName val="Índice (2)"/>
      <sheetName val="Hoja5"/>
      <sheetName val="INDÍGENAS"/>
      <sheetName val="GÉNERO"/>
      <sheetName val="Gráfico1"/>
      <sheetName val="Sheet1"/>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FP1996"/>
      <sheetName val="Tipos de Cambi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9"/>
  <sheetViews>
    <sheetView showGridLines="0" topLeftCell="A88" zoomScale="145" zoomScaleNormal="145" workbookViewId="0">
      <selection sqref="A1:C1"/>
    </sheetView>
  </sheetViews>
  <sheetFormatPr baseColWidth="10" defaultRowHeight="12"/>
  <cols>
    <col min="1" max="1" width="4.7109375" style="34" customWidth="1"/>
    <col min="2" max="2" width="51.7109375" style="1" customWidth="1"/>
    <col min="3" max="3" width="13.7109375" style="3" customWidth="1"/>
    <col min="4" max="6" width="13.7109375" style="1" customWidth="1"/>
    <col min="7" max="7" width="0.85546875" style="4" customWidth="1"/>
    <col min="8" max="9" width="9.7109375" style="1" customWidth="1"/>
    <col min="10" max="10" width="3.85546875" style="1" customWidth="1"/>
    <col min="11" max="20" width="5.140625" style="1" customWidth="1"/>
    <col min="21" max="16384" width="11.42578125" style="1"/>
  </cols>
  <sheetData>
    <row r="1" spans="1:20" ht="42" customHeight="1">
      <c r="A1" s="300" t="s">
        <v>0</v>
      </c>
      <c r="B1" s="300"/>
      <c r="C1" s="300"/>
      <c r="D1" s="39" t="s">
        <v>150</v>
      </c>
    </row>
    <row r="2" spans="1:20" ht="13.5" customHeight="1">
      <c r="C2" s="40"/>
      <c r="D2" s="40"/>
      <c r="E2" s="40"/>
      <c r="F2" s="40"/>
    </row>
    <row r="3" spans="1:20" ht="57.95" customHeight="1">
      <c r="A3" s="301" t="s">
        <v>891</v>
      </c>
      <c r="B3" s="301"/>
      <c r="C3" s="301"/>
      <c r="D3" s="301"/>
      <c r="E3" s="301"/>
      <c r="F3" s="301"/>
      <c r="G3" s="301"/>
      <c r="H3" s="301"/>
      <c r="I3" s="301"/>
    </row>
    <row r="4" spans="1:20" ht="12.75" customHeight="1">
      <c r="A4" s="302" t="s">
        <v>6</v>
      </c>
      <c r="B4" s="304" t="s">
        <v>52</v>
      </c>
      <c r="C4" s="22"/>
      <c r="D4" s="22"/>
      <c r="E4" s="306" t="s">
        <v>1</v>
      </c>
      <c r="F4" s="306"/>
      <c r="G4" s="21"/>
      <c r="H4" s="304" t="s">
        <v>5</v>
      </c>
      <c r="I4" s="304"/>
    </row>
    <row r="5" spans="1:20" ht="12.75" customHeight="1">
      <c r="A5" s="302"/>
      <c r="B5" s="304"/>
      <c r="C5" s="307" t="s">
        <v>2</v>
      </c>
      <c r="D5" s="307" t="s">
        <v>3</v>
      </c>
      <c r="E5" s="307" t="s">
        <v>4</v>
      </c>
      <c r="F5" s="38" t="s">
        <v>53</v>
      </c>
      <c r="G5" s="293"/>
      <c r="H5" s="305"/>
      <c r="I5" s="305"/>
    </row>
    <row r="6" spans="1:20" ht="18">
      <c r="A6" s="302"/>
      <c r="B6" s="304"/>
      <c r="C6" s="307"/>
      <c r="D6" s="307"/>
      <c r="E6" s="307"/>
      <c r="F6" s="292" t="s">
        <v>151</v>
      </c>
      <c r="G6" s="292"/>
      <c r="H6" s="293" t="s">
        <v>3</v>
      </c>
      <c r="I6" s="293" t="s">
        <v>7</v>
      </c>
    </row>
    <row r="7" spans="1:20" ht="12.75" customHeight="1">
      <c r="A7" s="303"/>
      <c r="B7" s="305"/>
      <c r="C7" s="28" t="s">
        <v>8</v>
      </c>
      <c r="D7" s="28" t="s">
        <v>9</v>
      </c>
      <c r="E7" s="28" t="s">
        <v>10</v>
      </c>
      <c r="F7" s="29" t="s">
        <v>11</v>
      </c>
      <c r="G7" s="29"/>
      <c r="H7" s="29" t="s">
        <v>147</v>
      </c>
      <c r="I7" s="29" t="s">
        <v>146</v>
      </c>
    </row>
    <row r="8" spans="1:20" ht="11.25" customHeight="1">
      <c r="A8" s="5" t="s">
        <v>12</v>
      </c>
      <c r="B8" s="5"/>
      <c r="C8" s="202">
        <f>+C9+C11+C22+C27+C32+C36+C46+C53+C57+C66+C68+C81+C83+C86+C89</f>
        <v>82185863375.424942</v>
      </c>
      <c r="D8" s="202">
        <f>+D9+D11+D22+D27+D32+D36+D46+D53+D57+D66+D68+D81+D83+D86+D89</f>
        <v>82637541697.486984</v>
      </c>
      <c r="E8" s="202">
        <f>+E9+E11+E22+E27+E32+E36+E46+E53+E57+E66+E68+E81+E83+E86+E89</f>
        <v>82637541697.46698</v>
      </c>
      <c r="F8" s="202">
        <f>+F9+F11+F22+F27+F32+F36+F46+F53+F57+F66+F68+F81+F83+F86+F89</f>
        <v>82154237796.234985</v>
      </c>
      <c r="G8" s="202"/>
      <c r="H8" s="272">
        <f t="shared" ref="H8:H39" si="0">IFERROR(+F8/D8*100,"n.a")</f>
        <v>99.41515213143532</v>
      </c>
      <c r="I8" s="272">
        <f t="shared" ref="I8:I39" si="1">IFERROR(+F8/E8*100,"n.a.")</f>
        <v>99.415152131459379</v>
      </c>
      <c r="K8" s="225"/>
      <c r="L8" s="225"/>
      <c r="M8" s="225"/>
      <c r="N8" s="225"/>
      <c r="O8" s="225"/>
      <c r="P8" s="226"/>
      <c r="Q8" s="226"/>
      <c r="R8" s="227"/>
      <c r="S8" s="228"/>
      <c r="T8" s="228"/>
    </row>
    <row r="9" spans="1:20">
      <c r="A9" s="23" t="s">
        <v>133</v>
      </c>
      <c r="B9" s="23"/>
      <c r="C9" s="270">
        <f>SUM(C10)</f>
        <v>0</v>
      </c>
      <c r="D9" s="270">
        <f>SUM(D10)</f>
        <v>22427988.390000001</v>
      </c>
      <c r="E9" s="270">
        <f>SUM(E10)</f>
        <v>22427988.390000001</v>
      </c>
      <c r="F9" s="270">
        <f>SUM(F10)</f>
        <v>21952082.869999997</v>
      </c>
      <c r="G9" s="270"/>
      <c r="H9" s="273">
        <f t="shared" si="0"/>
        <v>97.878073094543794</v>
      </c>
      <c r="I9" s="273">
        <f t="shared" si="1"/>
        <v>97.878073094543794</v>
      </c>
      <c r="K9" s="225"/>
      <c r="L9" s="225"/>
      <c r="M9" s="225"/>
      <c r="N9" s="225"/>
      <c r="O9" s="225"/>
      <c r="P9" s="226"/>
      <c r="Q9" s="226"/>
      <c r="R9" s="227"/>
      <c r="S9" s="228"/>
      <c r="T9" s="228"/>
    </row>
    <row r="10" spans="1:20">
      <c r="A10" s="43" t="s">
        <v>134</v>
      </c>
      <c r="B10" s="6" t="s">
        <v>135</v>
      </c>
      <c r="C10" s="124">
        <v>0</v>
      </c>
      <c r="D10" s="124">
        <v>22427988.390000001</v>
      </c>
      <c r="E10" s="124">
        <v>22427988.390000001</v>
      </c>
      <c r="F10" s="124">
        <v>21952082.869999997</v>
      </c>
      <c r="G10" s="124"/>
      <c r="H10" s="274">
        <f t="shared" si="0"/>
        <v>97.878073094543794</v>
      </c>
      <c r="I10" s="274">
        <f t="shared" si="1"/>
        <v>97.878073094543794</v>
      </c>
      <c r="K10" s="225"/>
      <c r="L10" s="225"/>
      <c r="M10" s="225"/>
      <c r="N10" s="225"/>
      <c r="O10" s="225"/>
      <c r="P10" s="226"/>
      <c r="Q10" s="226"/>
      <c r="R10" s="227"/>
      <c r="S10" s="228"/>
      <c r="T10" s="228"/>
    </row>
    <row r="11" spans="1:20">
      <c r="A11" s="23" t="s">
        <v>13</v>
      </c>
      <c r="B11" s="23"/>
      <c r="C11" s="270">
        <f>SUM(C12:C21)</f>
        <v>12129311599</v>
      </c>
      <c r="D11" s="270">
        <f>SUM(D12:D21)</f>
        <v>9436036976.6700001</v>
      </c>
      <c r="E11" s="270">
        <f>SUM(E12:E21)</f>
        <v>9436036976.6700001</v>
      </c>
      <c r="F11" s="270">
        <f>SUM(F12:F21)</f>
        <v>9432758623.25</v>
      </c>
      <c r="G11" s="270"/>
      <c r="H11" s="273">
        <f t="shared" si="0"/>
        <v>99.965257094391376</v>
      </c>
      <c r="I11" s="273">
        <f t="shared" si="1"/>
        <v>99.965257094391376</v>
      </c>
      <c r="K11" s="225"/>
      <c r="L11" s="225"/>
      <c r="M11" s="225"/>
      <c r="N11" s="225"/>
      <c r="O11" s="225"/>
      <c r="P11" s="226"/>
      <c r="Q11" s="226"/>
      <c r="R11" s="227"/>
      <c r="S11" s="228"/>
      <c r="T11" s="228"/>
    </row>
    <row r="12" spans="1:20">
      <c r="A12" s="43" t="s">
        <v>56</v>
      </c>
      <c r="B12" s="6" t="s">
        <v>140</v>
      </c>
      <c r="C12" s="124">
        <v>141178304</v>
      </c>
      <c r="D12" s="124">
        <v>128359697.81999996</v>
      </c>
      <c r="E12" s="124">
        <v>128359697.81999996</v>
      </c>
      <c r="F12" s="124">
        <v>128359697.81999996</v>
      </c>
      <c r="G12" s="124"/>
      <c r="H12" s="274">
        <f t="shared" si="0"/>
        <v>100</v>
      </c>
      <c r="I12" s="274">
        <f t="shared" si="1"/>
        <v>100</v>
      </c>
      <c r="K12" s="225"/>
      <c r="L12" s="225"/>
      <c r="M12" s="225"/>
      <c r="N12" s="225"/>
      <c r="O12" s="225"/>
      <c r="P12" s="226"/>
      <c r="Q12" s="226"/>
      <c r="R12" s="227"/>
      <c r="S12" s="228"/>
      <c r="T12" s="228"/>
    </row>
    <row r="13" spans="1:20">
      <c r="A13" s="43" t="s">
        <v>136</v>
      </c>
      <c r="B13" s="6" t="s">
        <v>137</v>
      </c>
      <c r="C13" s="124">
        <v>0</v>
      </c>
      <c r="D13" s="124">
        <v>1182524.72</v>
      </c>
      <c r="E13" s="124">
        <v>1182524.72</v>
      </c>
      <c r="F13" s="124">
        <v>1182524.72</v>
      </c>
      <c r="G13" s="113"/>
      <c r="H13" s="274">
        <f t="shared" si="0"/>
        <v>100</v>
      </c>
      <c r="I13" s="274">
        <f t="shared" si="1"/>
        <v>100</v>
      </c>
      <c r="K13" s="225"/>
      <c r="L13" s="225"/>
      <c r="M13" s="225"/>
      <c r="N13" s="225"/>
      <c r="O13" s="225"/>
      <c r="P13" s="226"/>
      <c r="Q13" s="226"/>
      <c r="R13" s="227"/>
      <c r="S13" s="228"/>
      <c r="T13" s="228"/>
    </row>
    <row r="14" spans="1:20">
      <c r="A14" s="43" t="s">
        <v>57</v>
      </c>
      <c r="B14" s="6" t="s">
        <v>102</v>
      </c>
      <c r="C14" s="124">
        <v>258990738</v>
      </c>
      <c r="D14" s="124">
        <v>193987654.80000001</v>
      </c>
      <c r="E14" s="124">
        <v>193987654.80000001</v>
      </c>
      <c r="F14" s="124">
        <v>190741516.88</v>
      </c>
      <c r="G14" s="113"/>
      <c r="H14" s="274">
        <f t="shared" si="0"/>
        <v>98.326626545721808</v>
      </c>
      <c r="I14" s="274">
        <f t="shared" si="1"/>
        <v>98.326626545721808</v>
      </c>
      <c r="K14" s="225"/>
      <c r="L14" s="225"/>
      <c r="M14" s="225"/>
      <c r="N14" s="225"/>
      <c r="O14" s="225"/>
      <c r="P14" s="226"/>
      <c r="Q14" s="226"/>
      <c r="R14" s="227"/>
      <c r="S14" s="228"/>
      <c r="T14" s="228"/>
    </row>
    <row r="15" spans="1:20">
      <c r="A15" s="43" t="s">
        <v>58</v>
      </c>
      <c r="B15" s="6" t="s">
        <v>132</v>
      </c>
      <c r="C15" s="124">
        <v>14703168</v>
      </c>
      <c r="D15" s="124">
        <v>15284163.000000002</v>
      </c>
      <c r="E15" s="124">
        <v>15284163.000000002</v>
      </c>
      <c r="F15" s="124">
        <v>15284163.000000002</v>
      </c>
      <c r="G15" s="124"/>
      <c r="H15" s="274">
        <f t="shared" si="0"/>
        <v>100</v>
      </c>
      <c r="I15" s="274">
        <f t="shared" si="1"/>
        <v>100</v>
      </c>
      <c r="K15" s="225"/>
      <c r="L15" s="225"/>
      <c r="M15" s="225"/>
      <c r="N15" s="225"/>
      <c r="O15" s="225"/>
      <c r="P15" s="226"/>
      <c r="Q15" s="226"/>
      <c r="R15" s="227"/>
      <c r="S15" s="228"/>
      <c r="T15" s="228"/>
    </row>
    <row r="16" spans="1:20">
      <c r="A16" s="43" t="s">
        <v>59</v>
      </c>
      <c r="B16" s="6" t="s">
        <v>141</v>
      </c>
      <c r="C16" s="124">
        <v>1386021115</v>
      </c>
      <c r="D16" s="124">
        <v>1292482774.1400003</v>
      </c>
      <c r="E16" s="124">
        <v>1292482774.1400003</v>
      </c>
      <c r="F16" s="124">
        <v>1292482774.1400003</v>
      </c>
      <c r="G16" s="124"/>
      <c r="H16" s="274">
        <f t="shared" si="0"/>
        <v>100</v>
      </c>
      <c r="I16" s="274">
        <f t="shared" si="1"/>
        <v>100</v>
      </c>
      <c r="K16" s="225"/>
      <c r="L16" s="225"/>
      <c r="M16" s="225"/>
      <c r="N16" s="225"/>
      <c r="O16" s="225"/>
      <c r="P16" s="226"/>
      <c r="Q16" s="226"/>
      <c r="R16" s="227"/>
      <c r="S16" s="228"/>
      <c r="T16" s="228"/>
    </row>
    <row r="17" spans="1:20">
      <c r="A17" s="43" t="s">
        <v>60</v>
      </c>
      <c r="B17" s="6" t="s">
        <v>14</v>
      </c>
      <c r="C17" s="124">
        <v>500000</v>
      </c>
      <c r="D17" s="124">
        <v>8204631.0599999996</v>
      </c>
      <c r="E17" s="124">
        <v>8204631.0599999996</v>
      </c>
      <c r="F17" s="124">
        <v>8204631.0599999996</v>
      </c>
      <c r="G17" s="124"/>
      <c r="H17" s="274">
        <f t="shared" si="0"/>
        <v>100</v>
      </c>
      <c r="I17" s="274">
        <f t="shared" si="1"/>
        <v>100</v>
      </c>
      <c r="K17" s="225"/>
      <c r="L17" s="225"/>
      <c r="M17" s="225"/>
      <c r="N17" s="225"/>
      <c r="O17" s="225"/>
      <c r="P17" s="226"/>
      <c r="Q17" s="226"/>
      <c r="R17" s="227"/>
      <c r="S17" s="228"/>
      <c r="T17" s="228"/>
    </row>
    <row r="18" spans="1:20">
      <c r="A18" s="43" t="s">
        <v>61</v>
      </c>
      <c r="B18" s="6" t="s">
        <v>103</v>
      </c>
      <c r="C18" s="124">
        <v>1195969647</v>
      </c>
      <c r="D18" s="124">
        <v>1092517168.1100001</v>
      </c>
      <c r="E18" s="124">
        <v>1092517168.1100001</v>
      </c>
      <c r="F18" s="124">
        <v>1092484952.6100001</v>
      </c>
      <c r="G18" s="124"/>
      <c r="H18" s="274">
        <f t="shared" si="0"/>
        <v>99.997051259152684</v>
      </c>
      <c r="I18" s="274">
        <f t="shared" si="1"/>
        <v>99.997051259152684</v>
      </c>
      <c r="K18" s="225"/>
      <c r="L18" s="225"/>
      <c r="M18" s="225"/>
      <c r="N18" s="225"/>
      <c r="O18" s="225"/>
      <c r="P18" s="226"/>
      <c r="Q18" s="226"/>
      <c r="R18" s="227"/>
      <c r="S18" s="228"/>
      <c r="T18" s="228"/>
    </row>
    <row r="19" spans="1:20">
      <c r="A19" s="43" t="s">
        <v>62</v>
      </c>
      <c r="B19" s="6" t="s">
        <v>131</v>
      </c>
      <c r="C19" s="124">
        <v>7362447612</v>
      </c>
      <c r="D19" s="124">
        <v>5078459610.8999996</v>
      </c>
      <c r="E19" s="124">
        <v>5078459610.8999996</v>
      </c>
      <c r="F19" s="124">
        <v>5078459610.8999996</v>
      </c>
      <c r="G19" s="124"/>
      <c r="H19" s="274">
        <f t="shared" si="0"/>
        <v>100</v>
      </c>
      <c r="I19" s="274">
        <f t="shared" si="1"/>
        <v>100</v>
      </c>
      <c r="K19" s="225"/>
      <c r="L19" s="225"/>
      <c r="M19" s="225"/>
      <c r="N19" s="225"/>
      <c r="O19" s="225"/>
      <c r="P19" s="226"/>
      <c r="Q19" s="226"/>
      <c r="R19" s="227"/>
      <c r="S19" s="228"/>
      <c r="T19" s="228"/>
    </row>
    <row r="20" spans="1:20">
      <c r="A20" s="43" t="s">
        <v>63</v>
      </c>
      <c r="B20" s="6" t="s">
        <v>104</v>
      </c>
      <c r="C20" s="124">
        <v>1524618149</v>
      </c>
      <c r="D20" s="124">
        <v>1439638256.2499998</v>
      </c>
      <c r="E20" s="124">
        <v>1439638256.2499998</v>
      </c>
      <c r="F20" s="124">
        <v>1439638256.2499998</v>
      </c>
      <c r="G20" s="124"/>
      <c r="H20" s="274">
        <f t="shared" si="0"/>
        <v>100</v>
      </c>
      <c r="I20" s="274">
        <f t="shared" si="1"/>
        <v>100</v>
      </c>
      <c r="K20" s="225"/>
      <c r="L20" s="225"/>
      <c r="M20" s="225"/>
      <c r="N20" s="225"/>
      <c r="O20" s="225"/>
      <c r="P20" s="226"/>
      <c r="Q20" s="226"/>
      <c r="R20" s="227"/>
      <c r="S20" s="228"/>
      <c r="T20" s="228"/>
    </row>
    <row r="21" spans="1:20">
      <c r="A21" s="43" t="s">
        <v>64</v>
      </c>
      <c r="B21" s="6" t="s">
        <v>105</v>
      </c>
      <c r="C21" s="124">
        <v>244882866</v>
      </c>
      <c r="D21" s="124">
        <v>185920495.86999997</v>
      </c>
      <c r="E21" s="124">
        <v>185920495.86999997</v>
      </c>
      <c r="F21" s="124">
        <v>185920495.86999997</v>
      </c>
      <c r="G21" s="124"/>
      <c r="H21" s="274">
        <f t="shared" si="0"/>
        <v>100</v>
      </c>
      <c r="I21" s="274">
        <f t="shared" si="1"/>
        <v>100</v>
      </c>
      <c r="K21" s="225"/>
      <c r="L21" s="225"/>
      <c r="M21" s="225"/>
      <c r="N21" s="225"/>
      <c r="O21" s="225"/>
      <c r="P21" s="226"/>
      <c r="Q21" s="226"/>
      <c r="R21" s="227"/>
      <c r="S21" s="228"/>
      <c r="T21" s="228"/>
    </row>
    <row r="22" spans="1:20">
      <c r="A22" s="23" t="s">
        <v>15</v>
      </c>
      <c r="B22" s="23"/>
      <c r="C22" s="127">
        <f>SUM(C23:C26)</f>
        <v>3797789327</v>
      </c>
      <c r="D22" s="127">
        <f>SUM(D23:D26)</f>
        <v>2743416206.9700003</v>
      </c>
      <c r="E22" s="127">
        <f>SUM(E23:E26)</f>
        <v>2743416206.9700003</v>
      </c>
      <c r="F22" s="127">
        <f>SUM(F23:F26)</f>
        <v>2743411318.3000002</v>
      </c>
      <c r="G22" s="127"/>
      <c r="H22" s="273">
        <f t="shared" si="0"/>
        <v>99.99982180356055</v>
      </c>
      <c r="I22" s="273">
        <f t="shared" si="1"/>
        <v>99.99982180356055</v>
      </c>
      <c r="K22" s="225"/>
      <c r="L22" s="225"/>
      <c r="M22" s="225"/>
      <c r="N22" s="225"/>
      <c r="O22" s="225"/>
      <c r="P22" s="226"/>
      <c r="Q22" s="226"/>
      <c r="R22" s="227"/>
      <c r="S22" s="228"/>
      <c r="T22" s="228"/>
    </row>
    <row r="23" spans="1:20">
      <c r="A23" s="43" t="s">
        <v>65</v>
      </c>
      <c r="B23" s="6" t="s">
        <v>106</v>
      </c>
      <c r="C23" s="124">
        <v>271549047</v>
      </c>
      <c r="D23" s="124">
        <v>204064232.59999999</v>
      </c>
      <c r="E23" s="124">
        <v>204064232.59999999</v>
      </c>
      <c r="F23" s="124">
        <v>204059344.72</v>
      </c>
      <c r="G23" s="124"/>
      <c r="H23" s="274">
        <f t="shared" si="0"/>
        <v>99.997604734579042</v>
      </c>
      <c r="I23" s="274">
        <f t="shared" si="1"/>
        <v>99.997604734579042</v>
      </c>
      <c r="K23" s="225"/>
      <c r="L23" s="225"/>
      <c r="M23" s="225"/>
      <c r="N23" s="225"/>
      <c r="O23" s="225"/>
      <c r="P23" s="226"/>
      <c r="Q23" s="226"/>
      <c r="R23" s="227"/>
      <c r="S23" s="228"/>
      <c r="T23" s="228"/>
    </row>
    <row r="24" spans="1:20">
      <c r="A24" s="43" t="s">
        <v>66</v>
      </c>
      <c r="B24" s="6" t="s">
        <v>107</v>
      </c>
      <c r="C24" s="124">
        <v>305835690</v>
      </c>
      <c r="D24" s="124">
        <v>258589334.87</v>
      </c>
      <c r="E24" s="124">
        <v>258589334.87</v>
      </c>
      <c r="F24" s="124">
        <v>258589334.87</v>
      </c>
      <c r="G24" s="124"/>
      <c r="H24" s="274">
        <f t="shared" si="0"/>
        <v>100</v>
      </c>
      <c r="I24" s="274">
        <f t="shared" si="1"/>
        <v>100</v>
      </c>
      <c r="K24" s="225"/>
      <c r="L24" s="225"/>
      <c r="M24" s="225"/>
      <c r="N24" s="225"/>
      <c r="O24" s="225"/>
      <c r="P24" s="226"/>
      <c r="Q24" s="226"/>
      <c r="R24" s="227"/>
      <c r="S24" s="228"/>
      <c r="T24" s="228"/>
    </row>
    <row r="25" spans="1:20">
      <c r="A25" s="43" t="s">
        <v>67</v>
      </c>
      <c r="B25" s="6" t="s">
        <v>108</v>
      </c>
      <c r="C25" s="124">
        <v>1140404590</v>
      </c>
      <c r="D25" s="124">
        <v>293676344.84000003</v>
      </c>
      <c r="E25" s="124">
        <v>293676344.84000003</v>
      </c>
      <c r="F25" s="124">
        <v>293676344.84000003</v>
      </c>
      <c r="G25" s="124"/>
      <c r="H25" s="274">
        <f t="shared" si="0"/>
        <v>100</v>
      </c>
      <c r="I25" s="274">
        <f t="shared" si="1"/>
        <v>100</v>
      </c>
      <c r="K25" s="225"/>
      <c r="L25" s="225"/>
      <c r="M25" s="225"/>
      <c r="N25" s="225"/>
      <c r="O25" s="225"/>
      <c r="P25" s="226"/>
      <c r="Q25" s="226"/>
      <c r="R25" s="227"/>
      <c r="S25" s="228"/>
      <c r="T25" s="228"/>
    </row>
    <row r="26" spans="1:20">
      <c r="A26" s="43" t="s">
        <v>68</v>
      </c>
      <c r="B26" s="6" t="s">
        <v>109</v>
      </c>
      <c r="C26" s="124">
        <v>2080000000</v>
      </c>
      <c r="D26" s="124">
        <v>1987086294.6600001</v>
      </c>
      <c r="E26" s="124">
        <v>1987086294.6600001</v>
      </c>
      <c r="F26" s="124">
        <v>1987086293.8699999</v>
      </c>
      <c r="G26" s="124"/>
      <c r="H26" s="274">
        <f t="shared" si="0"/>
        <v>99.999999960243287</v>
      </c>
      <c r="I26" s="274">
        <f t="shared" si="1"/>
        <v>99.999999960243287</v>
      </c>
      <c r="K26" s="225"/>
      <c r="L26" s="225"/>
      <c r="M26" s="225"/>
      <c r="N26" s="225"/>
      <c r="O26" s="225"/>
      <c r="P26" s="226"/>
      <c r="Q26" s="226"/>
      <c r="R26" s="227"/>
      <c r="S26" s="228"/>
      <c r="T26" s="228"/>
    </row>
    <row r="27" spans="1:20">
      <c r="A27" s="23" t="s">
        <v>16</v>
      </c>
      <c r="B27" s="23"/>
      <c r="C27" s="127">
        <f>SUM(C28:C31)</f>
        <v>5586672055.1464996</v>
      </c>
      <c r="D27" s="127">
        <f>SUM(D28:D31)</f>
        <v>4115067790.352138</v>
      </c>
      <c r="E27" s="127">
        <f>SUM(E28:E31)</f>
        <v>4115067790.352138</v>
      </c>
      <c r="F27" s="127">
        <f>SUM(F28:F31)</f>
        <v>3966093080.629396</v>
      </c>
      <c r="G27" s="127">
        <f>SUM(G28:G31)</f>
        <v>0</v>
      </c>
      <c r="H27" s="273">
        <f t="shared" si="0"/>
        <v>96.379775077532955</v>
      </c>
      <c r="I27" s="273">
        <f t="shared" si="1"/>
        <v>96.379775077532955</v>
      </c>
      <c r="K27" s="225"/>
      <c r="L27" s="225"/>
      <c r="M27" s="225"/>
      <c r="N27" s="225"/>
      <c r="O27" s="225"/>
      <c r="P27" s="226"/>
      <c r="Q27" s="226"/>
      <c r="R27" s="227"/>
      <c r="S27" s="228"/>
      <c r="T27" s="228"/>
    </row>
    <row r="28" spans="1:20">
      <c r="A28" s="43" t="s">
        <v>110</v>
      </c>
      <c r="B28" s="9" t="s">
        <v>111</v>
      </c>
      <c r="C28" s="124">
        <v>3820847266.3946743</v>
      </c>
      <c r="D28" s="124">
        <v>2225243278.0457382</v>
      </c>
      <c r="E28" s="124">
        <v>2225243278.0457382</v>
      </c>
      <c r="F28" s="124">
        <v>2102455378.7736864</v>
      </c>
      <c r="G28" s="124"/>
      <c r="H28" s="274">
        <f t="shared" si="0"/>
        <v>94.482046053863954</v>
      </c>
      <c r="I28" s="274">
        <f t="shared" si="1"/>
        <v>94.482046053863954</v>
      </c>
      <c r="K28" s="225"/>
      <c r="L28" s="225"/>
      <c r="M28" s="225"/>
      <c r="N28" s="225"/>
      <c r="O28" s="225"/>
      <c r="P28" s="226"/>
      <c r="Q28" s="226"/>
      <c r="R28" s="227"/>
      <c r="S28" s="228"/>
      <c r="T28" s="228"/>
    </row>
    <row r="29" spans="1:20">
      <c r="A29" s="43" t="s">
        <v>112</v>
      </c>
      <c r="B29" s="9" t="s">
        <v>113</v>
      </c>
      <c r="C29" s="124">
        <v>1372216230.1247144</v>
      </c>
      <c r="D29" s="124">
        <v>1473859354.9929199</v>
      </c>
      <c r="E29" s="124">
        <v>1473859354.9929199</v>
      </c>
      <c r="F29" s="124">
        <v>1448542209.9512174</v>
      </c>
      <c r="G29" s="124"/>
      <c r="H29" s="274">
        <f t="shared" si="0"/>
        <v>98.28225502277833</v>
      </c>
      <c r="I29" s="274">
        <f t="shared" si="1"/>
        <v>98.28225502277833</v>
      </c>
      <c r="K29" s="225"/>
      <c r="L29" s="225"/>
      <c r="M29" s="225"/>
      <c r="N29" s="225"/>
      <c r="O29" s="225"/>
      <c r="P29" s="226"/>
      <c r="Q29" s="226"/>
      <c r="R29" s="227"/>
      <c r="S29" s="228"/>
      <c r="T29" s="228"/>
    </row>
    <row r="30" spans="1:20">
      <c r="A30" s="43" t="s">
        <v>114</v>
      </c>
      <c r="B30" s="9" t="s">
        <v>17</v>
      </c>
      <c r="C30" s="124">
        <v>48894498.894409388</v>
      </c>
      <c r="D30" s="124">
        <v>58345272.548942037</v>
      </c>
      <c r="E30" s="124">
        <v>58345272.548942037</v>
      </c>
      <c r="F30" s="124">
        <v>58139237.721429758</v>
      </c>
      <c r="G30" s="124"/>
      <c r="H30" s="274">
        <f t="shared" si="0"/>
        <v>99.646869714526659</v>
      </c>
      <c r="I30" s="274">
        <f t="shared" si="1"/>
        <v>99.646869714526659</v>
      </c>
      <c r="K30" s="225"/>
      <c r="L30" s="225"/>
      <c r="M30" s="225"/>
      <c r="N30" s="225"/>
      <c r="O30" s="225"/>
      <c r="P30" s="226"/>
      <c r="Q30" s="226"/>
      <c r="R30" s="227"/>
      <c r="S30" s="228"/>
      <c r="T30" s="228"/>
    </row>
    <row r="31" spans="1:20">
      <c r="A31" s="43" t="s">
        <v>90</v>
      </c>
      <c r="B31" s="6" t="s">
        <v>18</v>
      </c>
      <c r="C31" s="124">
        <v>344714059.73270243</v>
      </c>
      <c r="D31" s="124">
        <v>357619884.76453793</v>
      </c>
      <c r="E31" s="124">
        <v>357619884.76453793</v>
      </c>
      <c r="F31" s="124">
        <v>356956254.1830619</v>
      </c>
      <c r="G31" s="124"/>
      <c r="H31" s="274">
        <f t="shared" si="0"/>
        <v>99.814431297098309</v>
      </c>
      <c r="I31" s="274">
        <f t="shared" si="1"/>
        <v>99.814431297098309</v>
      </c>
      <c r="K31" s="225"/>
      <c r="L31" s="225"/>
      <c r="M31" s="225"/>
      <c r="N31" s="225"/>
      <c r="O31" s="225"/>
      <c r="P31" s="226"/>
      <c r="Q31" s="226"/>
      <c r="R31" s="227"/>
      <c r="S31" s="228"/>
      <c r="T31" s="228"/>
    </row>
    <row r="32" spans="1:20">
      <c r="A32" s="23" t="s">
        <v>19</v>
      </c>
      <c r="B32" s="23"/>
      <c r="C32" s="127">
        <f>SUM(C33:C35)</f>
        <v>36744696</v>
      </c>
      <c r="D32" s="127">
        <f>SUM(D33:D35)</f>
        <v>168565704.713</v>
      </c>
      <c r="E32" s="127">
        <f>SUM(E33:E35)</f>
        <v>168565704.713</v>
      </c>
      <c r="F32" s="127">
        <f>SUM(F33:F35)</f>
        <v>168565704.713</v>
      </c>
      <c r="G32" s="127"/>
      <c r="H32" s="273">
        <f t="shared" si="0"/>
        <v>100</v>
      </c>
      <c r="I32" s="273">
        <f t="shared" si="1"/>
        <v>100</v>
      </c>
      <c r="K32" s="225"/>
      <c r="L32" s="225"/>
      <c r="M32" s="225"/>
      <c r="N32" s="225"/>
      <c r="O32" s="225"/>
      <c r="P32" s="226"/>
      <c r="Q32" s="226"/>
      <c r="R32" s="227"/>
      <c r="S32" s="228"/>
      <c r="T32" s="228"/>
    </row>
    <row r="33" spans="1:20">
      <c r="A33" s="43" t="s">
        <v>69</v>
      </c>
      <c r="B33" s="6" t="s">
        <v>20</v>
      </c>
      <c r="C33" s="124">
        <v>20160000</v>
      </c>
      <c r="D33" s="124">
        <v>13942619.921</v>
      </c>
      <c r="E33" s="124">
        <v>13942619.921</v>
      </c>
      <c r="F33" s="124">
        <v>13942619.921</v>
      </c>
      <c r="G33" s="124"/>
      <c r="H33" s="274">
        <f t="shared" si="0"/>
        <v>100</v>
      </c>
      <c r="I33" s="274">
        <f t="shared" si="1"/>
        <v>100</v>
      </c>
      <c r="K33" s="225"/>
      <c r="L33" s="225"/>
      <c r="M33" s="225"/>
      <c r="N33" s="225"/>
      <c r="O33" s="225"/>
      <c r="P33" s="226"/>
      <c r="Q33" s="226"/>
      <c r="R33" s="227"/>
      <c r="S33" s="228"/>
      <c r="T33" s="228"/>
    </row>
    <row r="34" spans="1:20">
      <c r="A34" s="43" t="s">
        <v>70</v>
      </c>
      <c r="B34" s="6" t="s">
        <v>115</v>
      </c>
      <c r="C34" s="124">
        <v>5406696</v>
      </c>
      <c r="D34" s="124">
        <v>147007838.15000001</v>
      </c>
      <c r="E34" s="124">
        <v>147007838.15000001</v>
      </c>
      <c r="F34" s="124">
        <v>147007838.15000001</v>
      </c>
      <c r="G34" s="124"/>
      <c r="H34" s="274">
        <f t="shared" si="0"/>
        <v>100</v>
      </c>
      <c r="I34" s="274">
        <f t="shared" si="1"/>
        <v>100</v>
      </c>
      <c r="K34" s="225"/>
      <c r="L34" s="225"/>
      <c r="M34" s="225"/>
      <c r="N34" s="225"/>
      <c r="O34" s="225"/>
      <c r="P34" s="226"/>
      <c r="Q34" s="226"/>
      <c r="R34" s="227"/>
      <c r="S34" s="228"/>
      <c r="T34" s="228"/>
    </row>
    <row r="35" spans="1:20">
      <c r="A35" s="43" t="s">
        <v>71</v>
      </c>
      <c r="B35" s="6" t="s">
        <v>116</v>
      </c>
      <c r="C35" s="124">
        <v>11178000</v>
      </c>
      <c r="D35" s="124">
        <v>7615246.642</v>
      </c>
      <c r="E35" s="124">
        <v>7615246.642</v>
      </c>
      <c r="F35" s="124">
        <v>7615246.642</v>
      </c>
      <c r="G35" s="124"/>
      <c r="H35" s="274">
        <f t="shared" si="0"/>
        <v>100</v>
      </c>
      <c r="I35" s="274">
        <f t="shared" si="1"/>
        <v>100</v>
      </c>
      <c r="K35" s="225"/>
      <c r="L35" s="225"/>
      <c r="M35" s="225"/>
      <c r="N35" s="225"/>
      <c r="O35" s="225"/>
      <c r="P35" s="226"/>
      <c r="Q35" s="226"/>
      <c r="R35" s="227"/>
      <c r="S35" s="228"/>
      <c r="T35" s="228"/>
    </row>
    <row r="36" spans="1:20">
      <c r="A36" s="23" t="s">
        <v>21</v>
      </c>
      <c r="B36" s="23"/>
      <c r="C36" s="127">
        <f>SUM(C37:C45)</f>
        <v>8646121600.9200439</v>
      </c>
      <c r="D36" s="127">
        <f>SUM(D37:D45)</f>
        <v>8551652566.6245975</v>
      </c>
      <c r="E36" s="127">
        <f>SUM(E37:E45)</f>
        <v>8551652566.6045971</v>
      </c>
      <c r="F36" s="127">
        <f>SUM(F37:F45)</f>
        <v>8544155029.1184359</v>
      </c>
      <c r="G36" s="127"/>
      <c r="H36" s="273">
        <f t="shared" si="0"/>
        <v>99.912326448627923</v>
      </c>
      <c r="I36" s="273">
        <f t="shared" si="1"/>
        <v>99.912326448861592</v>
      </c>
      <c r="K36" s="225"/>
      <c r="L36" s="225"/>
      <c r="M36" s="225"/>
      <c r="N36" s="225"/>
      <c r="O36" s="225"/>
      <c r="P36" s="226"/>
      <c r="Q36" s="226"/>
      <c r="R36" s="227"/>
      <c r="S36" s="228"/>
      <c r="T36" s="228"/>
    </row>
    <row r="37" spans="1:20">
      <c r="A37" s="43" t="s">
        <v>117</v>
      </c>
      <c r="B37" s="6" t="s">
        <v>118</v>
      </c>
      <c r="C37" s="124">
        <v>106754356.48500001</v>
      </c>
      <c r="D37" s="124">
        <v>110199702.39809999</v>
      </c>
      <c r="E37" s="124">
        <v>110199702.39809999</v>
      </c>
      <c r="F37" s="124">
        <v>106693761.02629997</v>
      </c>
      <c r="G37" s="124"/>
      <c r="H37" s="274">
        <f t="shared" si="0"/>
        <v>96.81855640668185</v>
      </c>
      <c r="I37" s="274">
        <f t="shared" si="1"/>
        <v>96.81855640668185</v>
      </c>
      <c r="K37" s="225"/>
      <c r="L37" s="225"/>
      <c r="M37" s="225"/>
      <c r="N37" s="225"/>
      <c r="O37" s="225"/>
      <c r="P37" s="226"/>
      <c r="Q37" s="226"/>
      <c r="R37" s="227"/>
      <c r="S37" s="228"/>
      <c r="T37" s="228"/>
    </row>
    <row r="38" spans="1:20">
      <c r="A38" s="43" t="s">
        <v>72</v>
      </c>
      <c r="B38" s="6" t="s">
        <v>22</v>
      </c>
      <c r="C38" s="124">
        <v>477769639.40970004</v>
      </c>
      <c r="D38" s="124">
        <v>495522686.25035006</v>
      </c>
      <c r="E38" s="124">
        <v>495522686.25035006</v>
      </c>
      <c r="F38" s="124">
        <v>495519323.20826101</v>
      </c>
      <c r="G38" s="124"/>
      <c r="H38" s="274">
        <f t="shared" si="0"/>
        <v>99.999321314203698</v>
      </c>
      <c r="I38" s="274">
        <f t="shared" si="1"/>
        <v>99.999321314203698</v>
      </c>
      <c r="K38" s="225"/>
      <c r="L38" s="225"/>
      <c r="M38" s="225"/>
      <c r="N38" s="225"/>
      <c r="O38" s="225"/>
      <c r="P38" s="226"/>
      <c r="Q38" s="226"/>
      <c r="R38" s="227"/>
      <c r="S38" s="228"/>
      <c r="T38" s="228"/>
    </row>
    <row r="39" spans="1:20">
      <c r="A39" s="43" t="s">
        <v>73</v>
      </c>
      <c r="B39" s="6" t="s">
        <v>23</v>
      </c>
      <c r="C39" s="124">
        <v>77112860</v>
      </c>
      <c r="D39" s="124">
        <v>90783460.640000015</v>
      </c>
      <c r="E39" s="124">
        <v>90783460.640000015</v>
      </c>
      <c r="F39" s="124">
        <v>90481302.490000024</v>
      </c>
      <c r="G39" s="124"/>
      <c r="H39" s="274">
        <f t="shared" si="0"/>
        <v>99.667166080836907</v>
      </c>
      <c r="I39" s="274">
        <f t="shared" si="1"/>
        <v>99.667166080836907</v>
      </c>
      <c r="K39" s="225"/>
      <c r="L39" s="225"/>
      <c r="M39" s="225"/>
      <c r="N39" s="225"/>
      <c r="O39" s="225"/>
      <c r="P39" s="226"/>
      <c r="Q39" s="226"/>
      <c r="R39" s="227"/>
      <c r="S39" s="228"/>
      <c r="T39" s="228"/>
    </row>
    <row r="40" spans="1:20">
      <c r="A40" s="43" t="s">
        <v>74</v>
      </c>
      <c r="B40" s="6" t="s">
        <v>119</v>
      </c>
      <c r="C40" s="124">
        <v>20064609</v>
      </c>
      <c r="D40" s="124">
        <v>114861365.77000001</v>
      </c>
      <c r="E40" s="124">
        <v>114861365.77000001</v>
      </c>
      <c r="F40" s="124">
        <v>114477370.46000001</v>
      </c>
      <c r="G40" s="124"/>
      <c r="H40" s="274">
        <f t="shared" ref="H40:H71" si="2">IFERROR(+F40/D40*100,"n.a")</f>
        <v>99.665688016657469</v>
      </c>
      <c r="I40" s="274">
        <f t="shared" ref="I40:I71" si="3">IFERROR(+F40/E40*100,"n.a.")</f>
        <v>99.665688016657469</v>
      </c>
      <c r="K40" s="225"/>
      <c r="L40" s="225"/>
      <c r="M40" s="225"/>
      <c r="N40" s="225"/>
      <c r="O40" s="225"/>
      <c r="P40" s="226"/>
      <c r="Q40" s="226"/>
      <c r="R40" s="227"/>
      <c r="S40" s="228"/>
      <c r="T40" s="228"/>
    </row>
    <row r="41" spans="1:20" s="2" customFormat="1">
      <c r="A41" s="43" t="s">
        <v>75</v>
      </c>
      <c r="B41" s="6" t="s">
        <v>120</v>
      </c>
      <c r="C41" s="197">
        <v>104931774</v>
      </c>
      <c r="D41" s="124">
        <v>100710461.07000001</v>
      </c>
      <c r="E41" s="124">
        <v>100710461.07000001</v>
      </c>
      <c r="F41" s="124">
        <v>100699323.35000001</v>
      </c>
      <c r="G41" s="197"/>
      <c r="H41" s="274">
        <f t="shared" si="2"/>
        <v>99.98894085094868</v>
      </c>
      <c r="I41" s="274">
        <f t="shared" si="3"/>
        <v>99.98894085094868</v>
      </c>
      <c r="K41" s="225"/>
      <c r="L41" s="225"/>
      <c r="M41" s="225"/>
      <c r="N41" s="225"/>
      <c r="O41" s="225"/>
      <c r="P41" s="226"/>
      <c r="Q41" s="226"/>
      <c r="R41" s="227"/>
      <c r="S41" s="228"/>
      <c r="T41" s="228"/>
    </row>
    <row r="42" spans="1:20">
      <c r="A42" s="43" t="s">
        <v>76</v>
      </c>
      <c r="B42" s="6" t="s">
        <v>143</v>
      </c>
      <c r="C42" s="124">
        <v>6830372842.518507</v>
      </c>
      <c r="D42" s="124">
        <v>6784054082.5079565</v>
      </c>
      <c r="E42" s="124">
        <v>6784054082.5079565</v>
      </c>
      <c r="F42" s="124">
        <v>6784054082.5079565</v>
      </c>
      <c r="G42" s="124"/>
      <c r="H42" s="274">
        <f t="shared" si="2"/>
        <v>100</v>
      </c>
      <c r="I42" s="274">
        <f t="shared" si="3"/>
        <v>100</v>
      </c>
      <c r="K42" s="225"/>
      <c r="L42" s="225"/>
      <c r="M42" s="225"/>
      <c r="N42" s="225"/>
      <c r="O42" s="225"/>
      <c r="P42" s="226"/>
      <c r="Q42" s="226"/>
      <c r="R42" s="227"/>
      <c r="S42" s="228"/>
      <c r="T42" s="228"/>
    </row>
    <row r="43" spans="1:20">
      <c r="A43" s="43" t="s">
        <v>77</v>
      </c>
      <c r="B43" s="6" t="s">
        <v>24</v>
      </c>
      <c r="C43" s="124">
        <v>699342000</v>
      </c>
      <c r="D43" s="124">
        <v>440093940.30000001</v>
      </c>
      <c r="E43" s="124">
        <v>440093940.30000001</v>
      </c>
      <c r="F43" s="124">
        <v>439864085.61000001</v>
      </c>
      <c r="G43" s="124"/>
      <c r="H43" s="274">
        <f t="shared" si="2"/>
        <v>99.947771448558626</v>
      </c>
      <c r="I43" s="274">
        <f t="shared" si="3"/>
        <v>99.947771448558626</v>
      </c>
      <c r="K43" s="225"/>
      <c r="L43" s="225"/>
      <c r="M43" s="225"/>
      <c r="N43" s="225"/>
      <c r="O43" s="225"/>
      <c r="P43" s="226"/>
      <c r="Q43" s="226"/>
      <c r="R43" s="227"/>
      <c r="S43" s="228"/>
      <c r="T43" s="228"/>
    </row>
    <row r="44" spans="1:20">
      <c r="A44" s="43" t="s">
        <v>78</v>
      </c>
      <c r="B44" s="6" t="s">
        <v>121</v>
      </c>
      <c r="C44" s="124">
        <v>259489389</v>
      </c>
      <c r="D44" s="124">
        <v>390983112.43000001</v>
      </c>
      <c r="E44" s="124">
        <v>390983112.40999997</v>
      </c>
      <c r="F44" s="124">
        <v>389934075.40999997</v>
      </c>
      <c r="G44" s="124"/>
      <c r="H44" s="274">
        <f t="shared" si="2"/>
        <v>99.73169249856339</v>
      </c>
      <c r="I44" s="274">
        <f t="shared" si="3"/>
        <v>99.731692503664988</v>
      </c>
      <c r="K44" s="225"/>
      <c r="L44" s="225"/>
      <c r="M44" s="225"/>
      <c r="N44" s="225"/>
      <c r="O44" s="225"/>
      <c r="P44" s="226"/>
      <c r="Q44" s="226"/>
      <c r="R44" s="227"/>
      <c r="S44" s="228"/>
      <c r="T44" s="228"/>
    </row>
    <row r="45" spans="1:20" s="2" customFormat="1">
      <c r="A45" s="43" t="s">
        <v>79</v>
      </c>
      <c r="B45" s="6" t="s">
        <v>25</v>
      </c>
      <c r="C45" s="197">
        <v>70284130.50683631</v>
      </c>
      <c r="D45" s="124">
        <v>24443755.258190043</v>
      </c>
      <c r="E45" s="124">
        <v>24443755.258190043</v>
      </c>
      <c r="F45" s="124">
        <v>22431705.055918902</v>
      </c>
      <c r="G45" s="197"/>
      <c r="H45" s="274">
        <f t="shared" si="2"/>
        <v>91.768653461718046</v>
      </c>
      <c r="I45" s="274">
        <f t="shared" si="3"/>
        <v>91.768653461718046</v>
      </c>
      <c r="K45" s="225"/>
      <c r="L45" s="225"/>
      <c r="M45" s="225"/>
      <c r="N45" s="225"/>
      <c r="O45" s="225"/>
      <c r="P45" s="226"/>
      <c r="Q45" s="226"/>
      <c r="R45" s="227"/>
      <c r="S45" s="228"/>
      <c r="T45" s="228"/>
    </row>
    <row r="46" spans="1:20">
      <c r="A46" s="23" t="s">
        <v>26</v>
      </c>
      <c r="B46" s="23"/>
      <c r="C46" s="127">
        <f>SUM(C47:C52)</f>
        <v>4866492344.4396696</v>
      </c>
      <c r="D46" s="127">
        <f>SUM(D47:D52)</f>
        <v>4694486722.5061512</v>
      </c>
      <c r="E46" s="127">
        <f>SUM(E47:E52)</f>
        <v>4694486722.5061512</v>
      </c>
      <c r="F46" s="127">
        <f>SUM(F47:F52)</f>
        <v>4692591843.985508</v>
      </c>
      <c r="G46" s="127"/>
      <c r="H46" s="273">
        <f t="shared" si="2"/>
        <v>99.959636087337117</v>
      </c>
      <c r="I46" s="273">
        <f t="shared" si="3"/>
        <v>99.959636087337117</v>
      </c>
      <c r="K46" s="225"/>
      <c r="L46" s="225"/>
      <c r="M46" s="225"/>
      <c r="N46" s="225"/>
      <c r="O46" s="225"/>
      <c r="P46" s="226"/>
      <c r="Q46" s="226"/>
      <c r="R46" s="227"/>
      <c r="S46" s="228"/>
      <c r="T46" s="228"/>
    </row>
    <row r="47" spans="1:20" ht="12" customHeight="1">
      <c r="A47" s="43" t="s">
        <v>80</v>
      </c>
      <c r="B47" s="6" t="s">
        <v>27</v>
      </c>
      <c r="C47" s="124">
        <v>10036019.533520097</v>
      </c>
      <c r="D47" s="124">
        <v>9340831.7850749567</v>
      </c>
      <c r="E47" s="124">
        <v>9340831.7850749567</v>
      </c>
      <c r="F47" s="124">
        <v>9340831.7850749567</v>
      </c>
      <c r="G47" s="124"/>
      <c r="H47" s="274">
        <f t="shared" si="2"/>
        <v>100</v>
      </c>
      <c r="I47" s="274">
        <f t="shared" si="3"/>
        <v>100</v>
      </c>
      <c r="K47" s="225"/>
      <c r="L47" s="225"/>
      <c r="M47" s="225"/>
      <c r="N47" s="225"/>
      <c r="O47" s="225"/>
      <c r="P47" s="226"/>
      <c r="Q47" s="226"/>
      <c r="R47" s="227"/>
      <c r="S47" s="228"/>
      <c r="T47" s="228"/>
    </row>
    <row r="48" spans="1:20" ht="12" customHeight="1">
      <c r="A48" s="43" t="s">
        <v>60</v>
      </c>
      <c r="B48" s="6" t="s">
        <v>144</v>
      </c>
      <c r="C48" s="124">
        <v>9800000</v>
      </c>
      <c r="D48" s="124">
        <v>9800000</v>
      </c>
      <c r="E48" s="124">
        <v>9800000</v>
      </c>
      <c r="F48" s="124">
        <v>9800000</v>
      </c>
      <c r="G48" s="124"/>
      <c r="H48" s="274">
        <f t="shared" si="2"/>
        <v>100</v>
      </c>
      <c r="I48" s="274">
        <f t="shared" si="3"/>
        <v>100</v>
      </c>
      <c r="K48" s="225"/>
      <c r="L48" s="225"/>
      <c r="M48" s="225"/>
      <c r="N48" s="225"/>
      <c r="O48" s="225"/>
      <c r="P48" s="226"/>
      <c r="Q48" s="226"/>
      <c r="R48" s="227"/>
      <c r="S48" s="228"/>
      <c r="T48" s="228"/>
    </row>
    <row r="49" spans="1:20" ht="12" customHeight="1">
      <c r="A49" s="43" t="s">
        <v>81</v>
      </c>
      <c r="B49" s="6" t="s">
        <v>28</v>
      </c>
      <c r="C49" s="124">
        <v>47654135.620913997</v>
      </c>
      <c r="D49" s="124">
        <v>47654135.620914005</v>
      </c>
      <c r="E49" s="124">
        <v>47654135.620914005</v>
      </c>
      <c r="F49" s="124">
        <v>47654135.620914005</v>
      </c>
      <c r="G49" s="124"/>
      <c r="H49" s="274">
        <f t="shared" si="2"/>
        <v>100</v>
      </c>
      <c r="I49" s="274">
        <f t="shared" si="3"/>
        <v>100</v>
      </c>
      <c r="K49" s="225"/>
      <c r="L49" s="225"/>
      <c r="M49" s="225"/>
      <c r="N49" s="225"/>
      <c r="O49" s="225"/>
      <c r="P49" s="226"/>
      <c r="Q49" s="226"/>
      <c r="R49" s="227"/>
      <c r="S49" s="228"/>
      <c r="T49" s="228"/>
    </row>
    <row r="50" spans="1:20" ht="12" customHeight="1">
      <c r="A50" s="43" t="s">
        <v>76</v>
      </c>
      <c r="B50" s="6" t="s">
        <v>55</v>
      </c>
      <c r="C50" s="124">
        <v>971999860.19420528</v>
      </c>
      <c r="D50" s="124">
        <v>1061678281.2614634</v>
      </c>
      <c r="E50" s="124">
        <v>1061678281.2614634</v>
      </c>
      <c r="F50" s="124">
        <v>1059793049.9714634</v>
      </c>
      <c r="G50" s="124"/>
      <c r="H50" s="274">
        <f t="shared" si="2"/>
        <v>99.822429136653341</v>
      </c>
      <c r="I50" s="274">
        <f t="shared" si="3"/>
        <v>99.822429136653341</v>
      </c>
      <c r="K50" s="225"/>
      <c r="L50" s="225"/>
      <c r="M50" s="225"/>
      <c r="N50" s="225"/>
      <c r="O50" s="225"/>
      <c r="P50" s="226"/>
      <c r="Q50" s="226"/>
      <c r="R50" s="227"/>
      <c r="S50" s="228"/>
      <c r="T50" s="228"/>
    </row>
    <row r="51" spans="1:20" ht="12" customHeight="1">
      <c r="A51" s="43" t="s">
        <v>82</v>
      </c>
      <c r="B51" s="6" t="s">
        <v>122</v>
      </c>
      <c r="C51" s="124">
        <v>137553061.17048004</v>
      </c>
      <c r="D51" s="124">
        <v>186631547.88689587</v>
      </c>
      <c r="E51" s="124">
        <v>186631547.88689587</v>
      </c>
      <c r="F51" s="124">
        <v>186631503.88339585</v>
      </c>
      <c r="G51" s="124"/>
      <c r="H51" s="274">
        <f t="shared" si="2"/>
        <v>99.999976422260602</v>
      </c>
      <c r="I51" s="274">
        <f t="shared" si="3"/>
        <v>99.999976422260602</v>
      </c>
      <c r="K51" s="225"/>
      <c r="L51" s="225"/>
      <c r="M51" s="225"/>
      <c r="N51" s="225"/>
      <c r="O51" s="225"/>
      <c r="P51" s="226"/>
      <c r="Q51" s="226"/>
      <c r="R51" s="227"/>
      <c r="S51" s="228"/>
      <c r="T51" s="228"/>
    </row>
    <row r="52" spans="1:20" ht="12" customHeight="1">
      <c r="A52" s="43" t="s">
        <v>83</v>
      </c>
      <c r="B52" s="6" t="s">
        <v>123</v>
      </c>
      <c r="C52" s="124">
        <v>3689449267.9205503</v>
      </c>
      <c r="D52" s="124">
        <v>3379381925.9518032</v>
      </c>
      <c r="E52" s="124">
        <v>3379381925.9518032</v>
      </c>
      <c r="F52" s="124">
        <v>3379372322.7246599</v>
      </c>
      <c r="G52" s="124"/>
      <c r="H52" s="274">
        <f t="shared" si="2"/>
        <v>99.999715828889606</v>
      </c>
      <c r="I52" s="274">
        <f t="shared" si="3"/>
        <v>99.999715828889606</v>
      </c>
      <c r="K52" s="225"/>
      <c r="L52" s="225"/>
      <c r="M52" s="225"/>
      <c r="N52" s="225"/>
      <c r="O52" s="225"/>
      <c r="P52" s="226"/>
      <c r="Q52" s="226"/>
      <c r="R52" s="227"/>
      <c r="S52" s="228"/>
      <c r="T52" s="228"/>
    </row>
    <row r="53" spans="1:20" ht="12" customHeight="1">
      <c r="A53" s="23" t="s">
        <v>29</v>
      </c>
      <c r="B53" s="23"/>
      <c r="C53" s="127">
        <f>SUM(C54:C56)</f>
        <v>1409747064.0473909</v>
      </c>
      <c r="D53" s="127">
        <f>SUM(D54:D56)</f>
        <v>1899919954.396173</v>
      </c>
      <c r="E53" s="127">
        <f>SUM(E54:E56)</f>
        <v>1899919954.396173</v>
      </c>
      <c r="F53" s="127">
        <f>SUM(F54:F56)</f>
        <v>1783006577.7523808</v>
      </c>
      <c r="G53" s="127"/>
      <c r="H53" s="273">
        <f t="shared" si="2"/>
        <v>93.846405140739236</v>
      </c>
      <c r="I53" s="273">
        <f t="shared" si="3"/>
        <v>93.846405140739236</v>
      </c>
      <c r="K53" s="225"/>
      <c r="L53" s="225"/>
      <c r="M53" s="225"/>
      <c r="N53" s="225"/>
      <c r="O53" s="225"/>
      <c r="P53" s="226"/>
      <c r="Q53" s="226"/>
      <c r="R53" s="227"/>
      <c r="S53" s="228"/>
      <c r="T53" s="228"/>
    </row>
    <row r="54" spans="1:20" ht="12" customHeight="1">
      <c r="A54" s="43" t="s">
        <v>86</v>
      </c>
      <c r="B54" s="6" t="s">
        <v>31</v>
      </c>
      <c r="C54" s="124">
        <v>73944799.997759998</v>
      </c>
      <c r="D54" s="124">
        <v>72790340.874083176</v>
      </c>
      <c r="E54" s="124">
        <v>72790340.874083176</v>
      </c>
      <c r="F54" s="124">
        <v>72790340.874083176</v>
      </c>
      <c r="G54" s="124"/>
      <c r="H54" s="274">
        <f t="shared" si="2"/>
        <v>100</v>
      </c>
      <c r="I54" s="274">
        <f t="shared" si="3"/>
        <v>100</v>
      </c>
      <c r="K54" s="225"/>
      <c r="L54" s="225"/>
      <c r="M54" s="225"/>
      <c r="N54" s="225"/>
      <c r="O54" s="225"/>
      <c r="P54" s="226"/>
      <c r="Q54" s="226"/>
      <c r="R54" s="227"/>
      <c r="S54" s="228"/>
      <c r="T54" s="228"/>
    </row>
    <row r="55" spans="1:20" ht="12" customHeight="1">
      <c r="A55" s="43" t="s">
        <v>84</v>
      </c>
      <c r="B55" s="6" t="s">
        <v>30</v>
      </c>
      <c r="C55" s="124">
        <v>797838377.51815057</v>
      </c>
      <c r="D55" s="124">
        <v>894535951.56636655</v>
      </c>
      <c r="E55" s="124">
        <v>894535951.56636655</v>
      </c>
      <c r="F55" s="124">
        <v>892643387.46225905</v>
      </c>
      <c r="G55" s="124"/>
      <c r="H55" s="274">
        <f t="shared" si="2"/>
        <v>99.788430626986695</v>
      </c>
      <c r="I55" s="274">
        <f t="shared" si="3"/>
        <v>99.788430626986695</v>
      </c>
      <c r="K55" s="225"/>
      <c r="L55" s="225"/>
      <c r="M55" s="225"/>
      <c r="N55" s="225"/>
      <c r="O55" s="225"/>
      <c r="P55" s="226"/>
      <c r="Q55" s="226"/>
      <c r="R55" s="227"/>
      <c r="S55" s="228"/>
      <c r="T55" s="228"/>
    </row>
    <row r="56" spans="1:20" ht="12" customHeight="1">
      <c r="A56" s="43" t="s">
        <v>85</v>
      </c>
      <c r="B56" s="6" t="s">
        <v>124</v>
      </c>
      <c r="C56" s="124">
        <v>537963886.53148019</v>
      </c>
      <c r="D56" s="124">
        <v>932593661.95572317</v>
      </c>
      <c r="E56" s="124">
        <v>932593661.95572317</v>
      </c>
      <c r="F56" s="124">
        <v>817572849.41603851</v>
      </c>
      <c r="G56" s="124"/>
      <c r="H56" s="274">
        <f t="shared" si="2"/>
        <v>87.666567205863615</v>
      </c>
      <c r="I56" s="274">
        <f t="shared" si="3"/>
        <v>87.666567205863615</v>
      </c>
      <c r="K56" s="225"/>
      <c r="L56" s="225"/>
      <c r="M56" s="225"/>
      <c r="N56" s="225"/>
      <c r="O56" s="225"/>
      <c r="P56" s="226"/>
      <c r="Q56" s="226"/>
      <c r="R56" s="227"/>
      <c r="S56" s="228"/>
      <c r="T56" s="228"/>
    </row>
    <row r="57" spans="1:20" ht="12" customHeight="1">
      <c r="A57" s="23" t="s">
        <v>32</v>
      </c>
      <c r="B57" s="23"/>
      <c r="C57" s="127">
        <f>SUM(C58:C65)</f>
        <v>3244452437.298151</v>
      </c>
      <c r="D57" s="127">
        <f>SUM(D58:D65)</f>
        <v>2044594940.5517383</v>
      </c>
      <c r="E57" s="127">
        <f>SUM(E58:E65)</f>
        <v>2044594940.5517383</v>
      </c>
      <c r="F57" s="127">
        <f>SUM(F58:F65)</f>
        <v>2017747639.5230944</v>
      </c>
      <c r="G57" s="127"/>
      <c r="H57" s="273">
        <f t="shared" si="2"/>
        <v>98.68691345673588</v>
      </c>
      <c r="I57" s="273">
        <f t="shared" si="3"/>
        <v>98.68691345673588</v>
      </c>
      <c r="J57" s="296"/>
      <c r="K57" s="225"/>
      <c r="L57" s="225"/>
      <c r="M57" s="225"/>
      <c r="N57" s="225"/>
      <c r="O57" s="225"/>
      <c r="P57" s="226"/>
      <c r="Q57" s="226"/>
      <c r="R57" s="227"/>
      <c r="S57" s="228"/>
      <c r="T57" s="228"/>
    </row>
    <row r="58" spans="1:20">
      <c r="A58" s="44" t="s">
        <v>87</v>
      </c>
      <c r="B58" s="6" t="s">
        <v>125</v>
      </c>
      <c r="C58" s="124">
        <v>1149197672.0181513</v>
      </c>
      <c r="D58" s="124">
        <v>405761888.7496388</v>
      </c>
      <c r="E58" s="124">
        <v>405761888.7496388</v>
      </c>
      <c r="F58" s="124">
        <v>405730146.16969466</v>
      </c>
      <c r="G58" s="124"/>
      <c r="H58" s="274">
        <f t="shared" si="2"/>
        <v>99.992177042540405</v>
      </c>
      <c r="I58" s="274">
        <f t="shared" si="3"/>
        <v>99.992177042540405</v>
      </c>
      <c r="K58" s="225"/>
      <c r="L58" s="225"/>
      <c r="M58" s="225"/>
      <c r="N58" s="225"/>
      <c r="O58" s="225"/>
      <c r="P58" s="226"/>
      <c r="Q58" s="226"/>
      <c r="R58" s="227"/>
      <c r="S58" s="228"/>
      <c r="T58" s="228"/>
    </row>
    <row r="59" spans="1:20" ht="12" customHeight="1">
      <c r="A59" s="43" t="s">
        <v>88</v>
      </c>
      <c r="B59" s="6" t="s">
        <v>33</v>
      </c>
      <c r="C59" s="124">
        <v>454290</v>
      </c>
      <c r="D59" s="124">
        <v>284256.19349999999</v>
      </c>
      <c r="E59" s="124">
        <v>284256.19349999999</v>
      </c>
      <c r="F59" s="124">
        <v>284096.41210000002</v>
      </c>
      <c r="G59" s="124"/>
      <c r="H59" s="274">
        <f t="shared" si="2"/>
        <v>99.94378965044433</v>
      </c>
      <c r="I59" s="274">
        <f t="shared" si="3"/>
        <v>99.94378965044433</v>
      </c>
      <c r="K59" s="225"/>
      <c r="L59" s="225"/>
      <c r="M59" s="225"/>
      <c r="N59" s="225"/>
      <c r="O59" s="225"/>
      <c r="P59" s="226"/>
      <c r="Q59" s="226"/>
      <c r="R59" s="227"/>
      <c r="S59" s="228"/>
      <c r="T59" s="228"/>
    </row>
    <row r="60" spans="1:20" ht="12" customHeight="1">
      <c r="A60" s="43" t="s">
        <v>89</v>
      </c>
      <c r="B60" s="6" t="s">
        <v>34</v>
      </c>
      <c r="C60" s="124">
        <v>47510986.950000003</v>
      </c>
      <c r="D60" s="124">
        <v>44339931.8292</v>
      </c>
      <c r="E60" s="124">
        <v>44339931.8292</v>
      </c>
      <c r="F60" s="124">
        <v>43918713.318899997</v>
      </c>
      <c r="G60" s="124"/>
      <c r="H60" s="274">
        <f t="shared" si="2"/>
        <v>99.050024452174256</v>
      </c>
      <c r="I60" s="274">
        <f t="shared" si="3"/>
        <v>99.050024452174256</v>
      </c>
      <c r="K60" s="225"/>
      <c r="L60" s="225"/>
      <c r="M60" s="225"/>
      <c r="N60" s="225"/>
      <c r="O60" s="225"/>
      <c r="P60" s="226"/>
      <c r="Q60" s="226"/>
      <c r="R60" s="227"/>
      <c r="S60" s="228"/>
      <c r="T60" s="228"/>
    </row>
    <row r="61" spans="1:20">
      <c r="A61" s="43" t="s">
        <v>90</v>
      </c>
      <c r="B61" s="6" t="s">
        <v>18</v>
      </c>
      <c r="C61" s="124">
        <v>76590617.219999999</v>
      </c>
      <c r="D61" s="124">
        <v>57397669.149999999</v>
      </c>
      <c r="E61" s="124">
        <v>57397669.149999999</v>
      </c>
      <c r="F61" s="124">
        <v>57377385.639999993</v>
      </c>
      <c r="G61" s="124"/>
      <c r="H61" s="274">
        <f t="shared" si="2"/>
        <v>99.964661439566484</v>
      </c>
      <c r="I61" s="274">
        <f t="shared" si="3"/>
        <v>99.964661439566484</v>
      </c>
      <c r="K61" s="225"/>
      <c r="L61" s="225"/>
      <c r="M61" s="225"/>
      <c r="N61" s="225"/>
      <c r="O61" s="225"/>
      <c r="P61" s="226"/>
      <c r="Q61" s="226"/>
      <c r="R61" s="227"/>
      <c r="S61" s="228"/>
      <c r="T61" s="228"/>
    </row>
    <row r="62" spans="1:20" ht="16.5">
      <c r="A62" s="43" t="s">
        <v>91</v>
      </c>
      <c r="B62" s="32" t="s">
        <v>35</v>
      </c>
      <c r="C62" s="124">
        <v>364921504.60999978</v>
      </c>
      <c r="D62" s="124">
        <v>356277659.00089985</v>
      </c>
      <c r="E62" s="124">
        <v>356277659.00089985</v>
      </c>
      <c r="F62" s="124">
        <v>356277659.00089985</v>
      </c>
      <c r="G62" s="113"/>
      <c r="H62" s="274">
        <f t="shared" si="2"/>
        <v>100</v>
      </c>
      <c r="I62" s="274">
        <f t="shared" si="3"/>
        <v>100</v>
      </c>
      <c r="K62" s="225"/>
      <c r="L62" s="225"/>
      <c r="M62" s="225"/>
      <c r="N62" s="225"/>
      <c r="O62" s="225"/>
      <c r="P62" s="226"/>
      <c r="Q62" s="226"/>
      <c r="R62" s="227"/>
      <c r="S62" s="228"/>
      <c r="T62" s="228"/>
    </row>
    <row r="63" spans="1:20">
      <c r="A63" s="43" t="s">
        <v>92</v>
      </c>
      <c r="B63" s="9" t="s">
        <v>36</v>
      </c>
      <c r="C63" s="124">
        <v>722318564.79999995</v>
      </c>
      <c r="D63" s="124">
        <v>852243842.6109997</v>
      </c>
      <c r="E63" s="124">
        <v>852243842.6109997</v>
      </c>
      <c r="F63" s="124">
        <v>846556145.91449964</v>
      </c>
      <c r="G63" s="113"/>
      <c r="H63" s="274">
        <f t="shared" si="2"/>
        <v>99.332620969243408</v>
      </c>
      <c r="I63" s="274">
        <f t="shared" si="3"/>
        <v>99.332620969243408</v>
      </c>
      <c r="K63" s="225"/>
      <c r="L63" s="225"/>
      <c r="M63" s="225"/>
      <c r="N63" s="225"/>
      <c r="O63" s="225"/>
      <c r="P63" s="226"/>
      <c r="Q63" s="226"/>
      <c r="R63" s="227"/>
      <c r="S63" s="228"/>
      <c r="T63" s="228"/>
    </row>
    <row r="64" spans="1:20">
      <c r="A64" s="43" t="s">
        <v>93</v>
      </c>
      <c r="B64" s="6" t="s">
        <v>142</v>
      </c>
      <c r="C64" s="124">
        <v>14857827.200000001</v>
      </c>
      <c r="D64" s="124">
        <v>11534000.6</v>
      </c>
      <c r="E64" s="124">
        <v>11534000.6</v>
      </c>
      <c r="F64" s="124">
        <v>11293634.879999999</v>
      </c>
      <c r="G64" s="124"/>
      <c r="H64" s="274">
        <f t="shared" si="2"/>
        <v>97.916024731262794</v>
      </c>
      <c r="I64" s="274">
        <f t="shared" si="3"/>
        <v>97.916024731262794</v>
      </c>
      <c r="K64" s="225"/>
      <c r="L64" s="225"/>
      <c r="M64" s="225"/>
      <c r="N64" s="225"/>
      <c r="O64" s="225"/>
      <c r="P64" s="226"/>
      <c r="Q64" s="226"/>
      <c r="R64" s="227"/>
      <c r="S64" s="228"/>
      <c r="T64" s="228"/>
    </row>
    <row r="65" spans="1:20">
      <c r="A65" s="43" t="s">
        <v>94</v>
      </c>
      <c r="B65" s="6" t="s">
        <v>37</v>
      </c>
      <c r="C65" s="124">
        <v>868600974.5</v>
      </c>
      <c r="D65" s="124">
        <v>316755692.41749996</v>
      </c>
      <c r="E65" s="124">
        <v>316755692.41749996</v>
      </c>
      <c r="F65" s="124">
        <v>296309858.18699998</v>
      </c>
      <c r="G65" s="124"/>
      <c r="H65" s="274">
        <f t="shared" si="2"/>
        <v>93.545235422777708</v>
      </c>
      <c r="I65" s="274">
        <f t="shared" si="3"/>
        <v>93.545235422777708</v>
      </c>
      <c r="K65" s="225"/>
      <c r="L65" s="225"/>
      <c r="M65" s="225"/>
      <c r="N65" s="225"/>
      <c r="O65" s="225"/>
      <c r="P65" s="226"/>
      <c r="Q65" s="226"/>
      <c r="R65" s="227"/>
      <c r="S65" s="228"/>
      <c r="T65" s="228"/>
    </row>
    <row r="66" spans="1:20">
      <c r="A66" s="23" t="s">
        <v>38</v>
      </c>
      <c r="B66" s="23"/>
      <c r="C66" s="127">
        <f>C67</f>
        <v>3305533930</v>
      </c>
      <c r="D66" s="127">
        <f>D67</f>
        <v>3305533930</v>
      </c>
      <c r="E66" s="127">
        <f>E67</f>
        <v>3305533930</v>
      </c>
      <c r="F66" s="127">
        <f>F67</f>
        <v>3305533930</v>
      </c>
      <c r="G66" s="127"/>
      <c r="H66" s="273">
        <f t="shared" si="2"/>
        <v>100</v>
      </c>
      <c r="I66" s="273">
        <f t="shared" si="3"/>
        <v>100</v>
      </c>
      <c r="K66" s="225"/>
      <c r="L66" s="225"/>
      <c r="M66" s="225"/>
      <c r="N66" s="225"/>
      <c r="O66" s="225"/>
      <c r="P66" s="226"/>
      <c r="Q66" s="226"/>
      <c r="R66" s="227"/>
      <c r="S66" s="228"/>
      <c r="T66" s="228"/>
    </row>
    <row r="67" spans="1:20">
      <c r="A67" s="43" t="s">
        <v>95</v>
      </c>
      <c r="B67" s="6" t="s">
        <v>126</v>
      </c>
      <c r="C67" s="124">
        <v>3305533930</v>
      </c>
      <c r="D67" s="124">
        <v>3305533930</v>
      </c>
      <c r="E67" s="124">
        <v>3305533930</v>
      </c>
      <c r="F67" s="124">
        <v>3305533930</v>
      </c>
      <c r="G67" s="124"/>
      <c r="H67" s="274">
        <f t="shared" si="2"/>
        <v>100</v>
      </c>
      <c r="I67" s="274">
        <f t="shared" si="3"/>
        <v>100</v>
      </c>
      <c r="K67" s="225"/>
      <c r="L67" s="225"/>
      <c r="M67" s="225"/>
      <c r="N67" s="225"/>
      <c r="O67" s="225"/>
      <c r="P67" s="226"/>
      <c r="Q67" s="226"/>
      <c r="R67" s="227"/>
      <c r="S67" s="228"/>
      <c r="T67" s="228"/>
    </row>
    <row r="68" spans="1:20">
      <c r="A68" s="23" t="s">
        <v>39</v>
      </c>
      <c r="B68" s="23"/>
      <c r="C68" s="127">
        <f>SUM(C69:C80)</f>
        <v>29120663469.003555</v>
      </c>
      <c r="D68" s="127">
        <f>SUM(D69:D80)</f>
        <v>35462658729.003555</v>
      </c>
      <c r="E68" s="127">
        <f>SUM(E69:E80)</f>
        <v>35462658729.003555</v>
      </c>
      <c r="F68" s="127">
        <f>SUM(F69:F80)</f>
        <v>35300248411.933548</v>
      </c>
      <c r="G68" s="127"/>
      <c r="H68" s="273">
        <f t="shared" si="2"/>
        <v>99.542024419795752</v>
      </c>
      <c r="I68" s="273">
        <f t="shared" si="3"/>
        <v>99.542024419795752</v>
      </c>
      <c r="K68" s="225"/>
      <c r="L68" s="225"/>
      <c r="M68" s="225"/>
      <c r="N68" s="225"/>
      <c r="O68" s="225"/>
      <c r="P68" s="226"/>
      <c r="Q68" s="226"/>
      <c r="R68" s="227"/>
      <c r="S68" s="228"/>
      <c r="T68" s="228"/>
    </row>
    <row r="69" spans="1:20">
      <c r="A69" s="6"/>
      <c r="B69" s="6" t="s">
        <v>40</v>
      </c>
      <c r="C69" s="124">
        <v>26775275.003552828</v>
      </c>
      <c r="D69" s="124">
        <v>26775275.003552835</v>
      </c>
      <c r="E69" s="124">
        <v>26775275.003552835</v>
      </c>
      <c r="F69" s="124">
        <v>26775275.003552835</v>
      </c>
      <c r="G69" s="124"/>
      <c r="H69" s="274">
        <f t="shared" si="2"/>
        <v>100</v>
      </c>
      <c r="I69" s="274">
        <f t="shared" si="3"/>
        <v>100</v>
      </c>
      <c r="K69" s="225"/>
      <c r="L69" s="225"/>
      <c r="M69" s="225"/>
      <c r="N69" s="225"/>
      <c r="O69" s="225"/>
      <c r="P69" s="226"/>
      <c r="Q69" s="226"/>
      <c r="R69" s="227"/>
      <c r="S69" s="228"/>
      <c r="T69" s="228"/>
    </row>
    <row r="70" spans="1:20">
      <c r="A70" s="6"/>
      <c r="B70" s="6" t="s">
        <v>127</v>
      </c>
      <c r="C70" s="124">
        <v>896570394</v>
      </c>
      <c r="D70" s="124">
        <v>890297307</v>
      </c>
      <c r="E70" s="124">
        <v>890297307</v>
      </c>
      <c r="F70" s="124">
        <v>786382217</v>
      </c>
      <c r="G70" s="124"/>
      <c r="H70" s="274">
        <f t="shared" si="2"/>
        <v>88.328046239951163</v>
      </c>
      <c r="I70" s="274">
        <f t="shared" si="3"/>
        <v>88.328046239951163</v>
      </c>
      <c r="K70" s="225"/>
      <c r="L70" s="225"/>
      <c r="M70" s="225"/>
      <c r="N70" s="225"/>
      <c r="O70" s="225"/>
      <c r="P70" s="226"/>
      <c r="Q70" s="226"/>
      <c r="R70" s="227"/>
      <c r="S70" s="228"/>
      <c r="T70" s="228"/>
    </row>
    <row r="71" spans="1:20">
      <c r="A71" s="6"/>
      <c r="B71" s="6" t="s">
        <v>41</v>
      </c>
      <c r="C71" s="124">
        <v>140000000</v>
      </c>
      <c r="D71" s="124">
        <v>96247926</v>
      </c>
      <c r="E71" s="124">
        <v>96247926</v>
      </c>
      <c r="F71" s="124">
        <v>96247926</v>
      </c>
      <c r="G71" s="124"/>
      <c r="H71" s="274">
        <f t="shared" si="2"/>
        <v>100</v>
      </c>
      <c r="I71" s="274">
        <f t="shared" si="3"/>
        <v>100</v>
      </c>
      <c r="K71" s="225"/>
      <c r="L71" s="225"/>
      <c r="M71" s="225"/>
      <c r="N71" s="225"/>
      <c r="O71" s="225"/>
      <c r="P71" s="226"/>
      <c r="Q71" s="226"/>
      <c r="R71" s="227"/>
      <c r="S71" s="228"/>
      <c r="T71" s="228"/>
    </row>
    <row r="72" spans="1:20">
      <c r="A72" s="6"/>
      <c r="B72" s="6" t="s">
        <v>42</v>
      </c>
      <c r="C72" s="124">
        <v>219258317</v>
      </c>
      <c r="D72" s="124">
        <v>218982061.84999999</v>
      </c>
      <c r="E72" s="124">
        <v>218982061.84999999</v>
      </c>
      <c r="F72" s="124">
        <v>218687758.12</v>
      </c>
      <c r="G72" s="124"/>
      <c r="H72" s="274">
        <f t="shared" ref="H72:H90" si="4">IFERROR(+F72/D72*100,"n.a")</f>
        <v>99.865603726847013</v>
      </c>
      <c r="I72" s="274">
        <f t="shared" ref="I72:I90" si="5">IFERROR(+F72/E72*100,"n.a.")</f>
        <v>99.865603726847013</v>
      </c>
      <c r="K72" s="225"/>
      <c r="L72" s="225"/>
      <c r="M72" s="225"/>
      <c r="N72" s="225"/>
      <c r="O72" s="225"/>
      <c r="P72" s="226"/>
      <c r="Q72" s="226"/>
      <c r="R72" s="227"/>
      <c r="S72" s="228"/>
      <c r="T72" s="228"/>
    </row>
    <row r="73" spans="1:20">
      <c r="A73" s="6"/>
      <c r="B73" s="6" t="s">
        <v>43</v>
      </c>
      <c r="C73" s="124">
        <v>33825057</v>
      </c>
      <c r="D73" s="124">
        <v>34481269</v>
      </c>
      <c r="E73" s="124">
        <v>34481269</v>
      </c>
      <c r="F73" s="124">
        <v>34342075</v>
      </c>
      <c r="G73" s="124"/>
      <c r="H73" s="274">
        <f t="shared" si="4"/>
        <v>99.596319961426019</v>
      </c>
      <c r="I73" s="274">
        <f t="shared" si="5"/>
        <v>99.596319961426019</v>
      </c>
      <c r="K73" s="225"/>
      <c r="L73" s="225"/>
      <c r="M73" s="225"/>
      <c r="N73" s="225"/>
      <c r="O73" s="225"/>
      <c r="P73" s="226"/>
      <c r="Q73" s="226"/>
      <c r="R73" s="227"/>
      <c r="S73" s="228"/>
      <c r="T73" s="228"/>
    </row>
    <row r="74" spans="1:20">
      <c r="A74" s="6"/>
      <c r="B74" s="6" t="s">
        <v>44</v>
      </c>
      <c r="C74" s="124">
        <v>288539532</v>
      </c>
      <c r="D74" s="124">
        <v>181829401.94999999</v>
      </c>
      <c r="E74" s="124">
        <v>181829401.94999999</v>
      </c>
      <c r="F74" s="124">
        <v>161828167.74000001</v>
      </c>
      <c r="G74" s="124"/>
      <c r="H74" s="274">
        <f t="shared" si="4"/>
        <v>89.000000002474849</v>
      </c>
      <c r="I74" s="274">
        <f t="shared" si="5"/>
        <v>89.000000002474849</v>
      </c>
      <c r="K74" s="225"/>
      <c r="L74" s="225"/>
      <c r="M74" s="225"/>
      <c r="N74" s="225"/>
      <c r="O74" s="225"/>
      <c r="P74" s="226"/>
      <c r="Q74" s="226"/>
      <c r="R74" s="227"/>
      <c r="S74" s="228"/>
      <c r="T74" s="228"/>
    </row>
    <row r="75" spans="1:20">
      <c r="A75" s="6"/>
      <c r="B75" s="6" t="s">
        <v>18</v>
      </c>
      <c r="C75" s="124">
        <v>231991644</v>
      </c>
      <c r="D75" s="124">
        <v>1122474927.0699999</v>
      </c>
      <c r="E75" s="124">
        <v>1122474927.0699999</v>
      </c>
      <c r="F75" s="124">
        <v>1122474927.0699999</v>
      </c>
      <c r="G75" s="124"/>
      <c r="H75" s="274">
        <f t="shared" si="4"/>
        <v>100</v>
      </c>
      <c r="I75" s="274">
        <f t="shared" si="5"/>
        <v>100</v>
      </c>
      <c r="K75" s="225"/>
      <c r="L75" s="225"/>
      <c r="M75" s="225"/>
      <c r="N75" s="225"/>
      <c r="O75" s="225"/>
      <c r="P75" s="226"/>
      <c r="Q75" s="226"/>
      <c r="R75" s="227"/>
      <c r="S75" s="228"/>
      <c r="T75" s="228"/>
    </row>
    <row r="76" spans="1:20">
      <c r="A76" s="6"/>
      <c r="B76" s="6" t="s">
        <v>143</v>
      </c>
      <c r="C76" s="124">
        <v>12561973794</v>
      </c>
      <c r="D76" s="124">
        <v>8583556006.2699995</v>
      </c>
      <c r="E76" s="124">
        <v>8583556006.2699995</v>
      </c>
      <c r="F76" s="124">
        <v>8583556006.2699995</v>
      </c>
      <c r="G76" s="124"/>
      <c r="H76" s="274">
        <f t="shared" si="4"/>
        <v>100</v>
      </c>
      <c r="I76" s="274">
        <f t="shared" si="5"/>
        <v>100</v>
      </c>
      <c r="K76" s="225"/>
      <c r="L76" s="225"/>
      <c r="M76" s="225"/>
      <c r="N76" s="225"/>
      <c r="O76" s="225"/>
      <c r="P76" s="226"/>
      <c r="Q76" s="226"/>
      <c r="R76" s="227"/>
      <c r="S76" s="228"/>
      <c r="T76" s="228"/>
    </row>
    <row r="77" spans="1:20">
      <c r="A77" s="6"/>
      <c r="B77" s="6" t="s">
        <v>145</v>
      </c>
      <c r="C77" s="124">
        <v>562428727</v>
      </c>
      <c r="D77" s="124">
        <v>910541910.02999973</v>
      </c>
      <c r="E77" s="124">
        <v>910541910.02999973</v>
      </c>
      <c r="F77" s="124">
        <v>910541910.02999973</v>
      </c>
      <c r="G77" s="124"/>
      <c r="H77" s="274">
        <f t="shared" si="4"/>
        <v>100</v>
      </c>
      <c r="I77" s="274">
        <f t="shared" si="5"/>
        <v>100</v>
      </c>
      <c r="K77" s="225"/>
      <c r="L77" s="225"/>
      <c r="M77" s="225"/>
      <c r="N77" s="225"/>
      <c r="O77" s="225"/>
      <c r="P77" s="226"/>
      <c r="Q77" s="226"/>
      <c r="R77" s="227"/>
      <c r="S77" s="228"/>
      <c r="T77" s="228"/>
    </row>
    <row r="78" spans="1:20">
      <c r="A78" s="6"/>
      <c r="B78" s="6" t="s">
        <v>148</v>
      </c>
      <c r="C78" s="124">
        <v>228451533</v>
      </c>
      <c r="D78" s="124">
        <v>2505949835.8299999</v>
      </c>
      <c r="E78" s="124">
        <v>2505949835.8299999</v>
      </c>
      <c r="F78" s="124">
        <v>2500088864.6999998</v>
      </c>
      <c r="G78" s="124"/>
      <c r="H78" s="274">
        <f t="shared" si="4"/>
        <v>99.7661177791271</v>
      </c>
      <c r="I78" s="274">
        <f t="shared" si="5"/>
        <v>99.7661177791271</v>
      </c>
      <c r="K78" s="225"/>
      <c r="L78" s="225"/>
      <c r="M78" s="225"/>
      <c r="N78" s="225"/>
      <c r="O78" s="225"/>
      <c r="P78" s="226"/>
      <c r="Q78" s="226"/>
      <c r="R78" s="227"/>
      <c r="S78" s="228"/>
      <c r="T78" s="228"/>
    </row>
    <row r="79" spans="1:20">
      <c r="A79" s="6"/>
      <c r="B79" s="6" t="s">
        <v>128</v>
      </c>
      <c r="C79" s="124">
        <v>12958126483</v>
      </c>
      <c r="D79" s="124">
        <v>19915017000</v>
      </c>
      <c r="E79" s="124">
        <v>19915017000</v>
      </c>
      <c r="F79" s="124">
        <v>19915017000</v>
      </c>
      <c r="G79" s="124"/>
      <c r="H79" s="274">
        <f t="shared" si="4"/>
        <v>100</v>
      </c>
      <c r="I79" s="274">
        <f t="shared" si="5"/>
        <v>100</v>
      </c>
      <c r="K79" s="225"/>
      <c r="L79" s="225"/>
      <c r="M79" s="225"/>
      <c r="N79" s="225"/>
      <c r="O79" s="225"/>
      <c r="P79" s="226"/>
      <c r="Q79" s="226"/>
      <c r="R79" s="227"/>
      <c r="S79" s="228"/>
      <c r="T79" s="228"/>
    </row>
    <row r="80" spans="1:20">
      <c r="A80" s="6"/>
      <c r="B80" s="6" t="s">
        <v>149</v>
      </c>
      <c r="C80" s="124">
        <v>972722713</v>
      </c>
      <c r="D80" s="124">
        <v>976505809</v>
      </c>
      <c r="E80" s="124">
        <v>976505809</v>
      </c>
      <c r="F80" s="124">
        <v>944306285</v>
      </c>
      <c r="G80" s="124"/>
      <c r="H80" s="274">
        <f t="shared" si="4"/>
        <v>96.702577321790415</v>
      </c>
      <c r="I80" s="274">
        <f t="shared" si="5"/>
        <v>96.702577321790415</v>
      </c>
      <c r="K80" s="225"/>
      <c r="L80" s="225"/>
      <c r="M80" s="225"/>
      <c r="N80" s="225"/>
      <c r="O80" s="225"/>
      <c r="P80" s="226"/>
      <c r="Q80" s="226"/>
      <c r="R80" s="227"/>
      <c r="S80" s="228"/>
      <c r="T80" s="228"/>
    </row>
    <row r="81" spans="1:20">
      <c r="A81" s="23" t="s">
        <v>45</v>
      </c>
      <c r="B81" s="23"/>
      <c r="C81" s="127">
        <f>SUM(C82)</f>
        <v>150000000</v>
      </c>
      <c r="D81" s="270">
        <f>SUM(D82)</f>
        <v>300665682</v>
      </c>
      <c r="E81" s="270">
        <f>SUM(E82)</f>
        <v>300665682</v>
      </c>
      <c r="F81" s="270">
        <f>SUM(F82)</f>
        <v>293613049</v>
      </c>
      <c r="G81" s="127"/>
      <c r="H81" s="273">
        <f t="shared" si="4"/>
        <v>97.65432724044642</v>
      </c>
      <c r="I81" s="273">
        <f t="shared" si="5"/>
        <v>97.65432724044642</v>
      </c>
      <c r="K81" s="225"/>
      <c r="L81" s="225"/>
      <c r="M81" s="225"/>
      <c r="N81" s="225"/>
      <c r="O81" s="225"/>
      <c r="P81" s="226"/>
      <c r="Q81" s="226"/>
      <c r="R81" s="227"/>
      <c r="S81" s="228"/>
      <c r="T81" s="228"/>
    </row>
    <row r="82" spans="1:20">
      <c r="A82" s="43" t="s">
        <v>97</v>
      </c>
      <c r="B82" s="6" t="s">
        <v>46</v>
      </c>
      <c r="C82" s="124">
        <v>150000000</v>
      </c>
      <c r="D82" s="124">
        <v>300665682</v>
      </c>
      <c r="E82" s="124">
        <v>300665682</v>
      </c>
      <c r="F82" s="124">
        <v>293613049</v>
      </c>
      <c r="G82" s="124"/>
      <c r="H82" s="274">
        <f t="shared" si="4"/>
        <v>97.65432724044642</v>
      </c>
      <c r="I82" s="274">
        <f t="shared" si="5"/>
        <v>97.65432724044642</v>
      </c>
      <c r="K82" s="225"/>
      <c r="L82" s="225"/>
      <c r="M82" s="225"/>
      <c r="N82" s="225"/>
      <c r="O82" s="225"/>
      <c r="P82" s="226"/>
      <c r="Q82" s="226"/>
      <c r="R82" s="227"/>
      <c r="S82" s="228"/>
      <c r="T82" s="228"/>
    </row>
    <row r="83" spans="1:20" ht="12" customHeight="1">
      <c r="A83" s="23" t="s">
        <v>47</v>
      </c>
      <c r="B83" s="23"/>
      <c r="C83" s="270">
        <f>SUM(C84:C85)</f>
        <v>9847619525.5696278</v>
      </c>
      <c r="D83" s="270">
        <f>SUM(D84:D85)</f>
        <v>9847619525.5696278</v>
      </c>
      <c r="E83" s="270">
        <f>SUM(E84:E85)</f>
        <v>9847619525.5696278</v>
      </c>
      <c r="F83" s="270">
        <f>SUM(F84:F85)</f>
        <v>9847619525.5696278</v>
      </c>
      <c r="G83" s="270"/>
      <c r="H83" s="273">
        <f t="shared" si="4"/>
        <v>100</v>
      </c>
      <c r="I83" s="273">
        <f t="shared" si="5"/>
        <v>100</v>
      </c>
      <c r="K83" s="225"/>
      <c r="L83" s="225"/>
      <c r="M83" s="225"/>
      <c r="N83" s="225"/>
      <c r="O83" s="225"/>
      <c r="P83" s="226"/>
      <c r="Q83" s="226"/>
      <c r="R83" s="227"/>
      <c r="S83" s="228"/>
      <c r="T83" s="228"/>
    </row>
    <row r="84" spans="1:20" ht="12" customHeight="1">
      <c r="A84" s="43" t="s">
        <v>98</v>
      </c>
      <c r="B84" s="6" t="s">
        <v>48</v>
      </c>
      <c r="C84" s="124">
        <v>7956159889.2997198</v>
      </c>
      <c r="D84" s="124">
        <v>7956159889.2997198</v>
      </c>
      <c r="E84" s="124">
        <v>7956159889.2997198</v>
      </c>
      <c r="F84" s="124">
        <v>7956159889.2997198</v>
      </c>
      <c r="G84" s="124"/>
      <c r="H84" s="274">
        <f t="shared" si="4"/>
        <v>100</v>
      </c>
      <c r="I84" s="274">
        <f t="shared" si="5"/>
        <v>100</v>
      </c>
      <c r="K84" s="225"/>
      <c r="L84" s="225"/>
      <c r="M84" s="225"/>
      <c r="N84" s="225"/>
      <c r="O84" s="225"/>
      <c r="P84" s="226"/>
      <c r="Q84" s="226"/>
      <c r="R84" s="227"/>
      <c r="S84" s="228"/>
      <c r="T84" s="228"/>
    </row>
    <row r="85" spans="1:20" ht="12" customHeight="1">
      <c r="A85" s="43" t="s">
        <v>99</v>
      </c>
      <c r="B85" s="6" t="s">
        <v>129</v>
      </c>
      <c r="C85" s="124">
        <v>1891459636.2699082</v>
      </c>
      <c r="D85" s="124">
        <v>1891459636.2699084</v>
      </c>
      <c r="E85" s="124">
        <v>1891459636.2699084</v>
      </c>
      <c r="F85" s="124">
        <v>1891459636.2699084</v>
      </c>
      <c r="G85" s="124"/>
      <c r="H85" s="274">
        <f t="shared" si="4"/>
        <v>100</v>
      </c>
      <c r="I85" s="274">
        <f t="shared" si="5"/>
        <v>100</v>
      </c>
      <c r="K85" s="225"/>
      <c r="L85" s="225"/>
      <c r="M85" s="225"/>
      <c r="N85" s="225"/>
      <c r="O85" s="225"/>
      <c r="P85" s="226"/>
      <c r="Q85" s="226"/>
      <c r="R85" s="227"/>
      <c r="S85" s="228"/>
      <c r="T85" s="228"/>
    </row>
    <row r="86" spans="1:20" ht="12" customHeight="1">
      <c r="A86" s="23" t="s">
        <v>49</v>
      </c>
      <c r="B86" s="23"/>
      <c r="C86" s="127">
        <f>SUM(C87:C88)</f>
        <v>14715327</v>
      </c>
      <c r="D86" s="127">
        <f>SUM(D87:D88)</f>
        <v>14894979.740000002</v>
      </c>
      <c r="E86" s="127">
        <f>SUM(E87:E88)</f>
        <v>14894979.740000002</v>
      </c>
      <c r="F86" s="127">
        <f>SUM(F87:F88)</f>
        <v>13895979.589999998</v>
      </c>
      <c r="G86" s="127"/>
      <c r="H86" s="273">
        <f t="shared" si="4"/>
        <v>93.293041229742528</v>
      </c>
      <c r="I86" s="273">
        <f t="shared" si="5"/>
        <v>93.293041229742528</v>
      </c>
      <c r="K86" s="225"/>
      <c r="L86" s="225"/>
      <c r="M86" s="225"/>
      <c r="N86" s="225"/>
      <c r="O86" s="225"/>
      <c r="P86" s="226"/>
      <c r="Q86" s="226"/>
      <c r="R86" s="227"/>
      <c r="S86" s="228"/>
      <c r="T86" s="228"/>
    </row>
    <row r="87" spans="1:20" ht="12" customHeight="1">
      <c r="A87" s="43" t="s">
        <v>100</v>
      </c>
      <c r="B87" s="6" t="s">
        <v>50</v>
      </c>
      <c r="C87" s="124">
        <v>5417135</v>
      </c>
      <c r="D87" s="124">
        <v>5596787.7400000012</v>
      </c>
      <c r="E87" s="124">
        <v>5596787.7400000012</v>
      </c>
      <c r="F87" s="124">
        <v>5465036.6999999993</v>
      </c>
      <c r="G87" s="124"/>
      <c r="H87" s="274">
        <f t="shared" si="4"/>
        <v>97.645952533479459</v>
      </c>
      <c r="I87" s="274">
        <f t="shared" si="5"/>
        <v>97.645952533479459</v>
      </c>
      <c r="K87" s="225"/>
      <c r="L87" s="225"/>
      <c r="M87" s="225"/>
      <c r="N87" s="225"/>
      <c r="O87" s="225"/>
      <c r="P87" s="226"/>
      <c r="Q87" s="226"/>
      <c r="R87" s="227"/>
      <c r="S87" s="228"/>
      <c r="T87" s="228"/>
    </row>
    <row r="88" spans="1:20" ht="12" customHeight="1">
      <c r="A88" s="43" t="s">
        <v>101</v>
      </c>
      <c r="B88" s="9" t="s">
        <v>130</v>
      </c>
      <c r="C88" s="124">
        <v>9298192</v>
      </c>
      <c r="D88" s="124">
        <v>9298192.0000000019</v>
      </c>
      <c r="E88" s="124">
        <v>9298192.0000000019</v>
      </c>
      <c r="F88" s="124">
        <v>8430942.8899999987</v>
      </c>
      <c r="G88" s="124"/>
      <c r="H88" s="274">
        <f t="shared" si="4"/>
        <v>90.672927489559228</v>
      </c>
      <c r="I88" s="274">
        <f t="shared" si="5"/>
        <v>90.672927489559228</v>
      </c>
      <c r="K88" s="225"/>
      <c r="L88" s="225"/>
      <c r="M88" s="225"/>
      <c r="N88" s="225"/>
      <c r="O88" s="225"/>
      <c r="P88" s="226"/>
      <c r="Q88" s="226"/>
      <c r="R88" s="227"/>
      <c r="S88" s="228"/>
      <c r="T88" s="228"/>
    </row>
    <row r="89" spans="1:20" ht="12" customHeight="1">
      <c r="A89" s="23" t="s">
        <v>51</v>
      </c>
      <c r="B89" s="27"/>
      <c r="C89" s="127">
        <f>+C90</f>
        <v>30000000</v>
      </c>
      <c r="D89" s="127">
        <f>+D90</f>
        <v>30000000</v>
      </c>
      <c r="E89" s="127">
        <f>+E90</f>
        <v>30000000</v>
      </c>
      <c r="F89" s="127">
        <f>+F90</f>
        <v>23045000</v>
      </c>
      <c r="G89" s="127"/>
      <c r="H89" s="273">
        <f t="shared" si="4"/>
        <v>76.816666666666663</v>
      </c>
      <c r="I89" s="273">
        <f t="shared" si="5"/>
        <v>76.816666666666663</v>
      </c>
      <c r="K89" s="225"/>
      <c r="L89" s="225"/>
      <c r="M89" s="225"/>
      <c r="N89" s="225"/>
      <c r="O89" s="225"/>
      <c r="P89" s="226"/>
      <c r="Q89" s="226"/>
      <c r="R89" s="227"/>
      <c r="S89" s="228"/>
      <c r="T89" s="228"/>
    </row>
    <row r="90" spans="1:20" ht="12.75" customHeight="1" thickBot="1">
      <c r="A90" s="45" t="s">
        <v>86</v>
      </c>
      <c r="B90" s="18" t="s">
        <v>875</v>
      </c>
      <c r="C90" s="271">
        <v>30000000</v>
      </c>
      <c r="D90" s="271">
        <v>30000000</v>
      </c>
      <c r="E90" s="271">
        <v>30000000</v>
      </c>
      <c r="F90" s="271">
        <v>23045000</v>
      </c>
      <c r="G90" s="271"/>
      <c r="H90" s="275">
        <f t="shared" si="4"/>
        <v>76.816666666666663</v>
      </c>
      <c r="I90" s="275">
        <f t="shared" si="5"/>
        <v>76.816666666666663</v>
      </c>
      <c r="K90" s="225"/>
      <c r="L90" s="225"/>
      <c r="M90" s="225"/>
      <c r="N90" s="225"/>
      <c r="O90" s="225"/>
      <c r="P90" s="226"/>
      <c r="Q90" s="226"/>
      <c r="R90" s="227"/>
      <c r="S90" s="228"/>
      <c r="T90" s="228"/>
    </row>
    <row r="91" spans="1:20" ht="44.25" customHeight="1">
      <c r="A91" s="299" t="s">
        <v>872</v>
      </c>
      <c r="B91" s="299"/>
      <c r="C91" s="299"/>
      <c r="D91" s="299"/>
      <c r="E91" s="299"/>
      <c r="F91" s="299"/>
      <c r="G91" s="299"/>
      <c r="H91" s="299"/>
      <c r="I91" s="299"/>
    </row>
    <row r="92" spans="1:20">
      <c r="A92" s="36"/>
      <c r="B92" s="7"/>
      <c r="C92" s="8"/>
      <c r="D92" s="8"/>
      <c r="E92" s="8"/>
      <c r="F92" s="8"/>
      <c r="G92" s="8"/>
      <c r="H92" s="7"/>
      <c r="I92" s="7"/>
    </row>
    <row r="93" spans="1:20">
      <c r="A93" s="35"/>
      <c r="C93" s="37"/>
      <c r="D93" s="37"/>
      <c r="E93" s="37"/>
      <c r="F93" s="37"/>
      <c r="G93" s="16"/>
    </row>
    <row r="94" spans="1:20">
      <c r="A94" s="35"/>
      <c r="C94" s="295"/>
      <c r="D94" s="295"/>
      <c r="E94" s="295"/>
      <c r="F94" s="295"/>
      <c r="G94" s="17"/>
      <c r="H94" s="40"/>
      <c r="I94" s="40"/>
      <c r="J94" s="40"/>
      <c r="K94" s="40"/>
    </row>
    <row r="95" spans="1:20">
      <c r="A95" s="35"/>
      <c r="C95" s="294"/>
      <c r="D95" s="294"/>
      <c r="E95" s="294"/>
      <c r="F95" s="294"/>
      <c r="G95" s="15"/>
      <c r="H95" s="40"/>
      <c r="I95" s="40"/>
      <c r="J95" s="40"/>
      <c r="K95" s="40"/>
    </row>
    <row r="96" spans="1:20">
      <c r="C96" s="217"/>
      <c r="D96" s="30"/>
      <c r="E96" s="30"/>
      <c r="F96" s="30"/>
      <c r="G96" s="33"/>
      <c r="H96" s="40"/>
      <c r="I96" s="40"/>
      <c r="J96" s="40"/>
      <c r="K96" s="40"/>
    </row>
    <row r="97" spans="3:11">
      <c r="C97" s="217"/>
      <c r="D97" s="217"/>
      <c r="E97" s="217"/>
      <c r="F97" s="217"/>
      <c r="G97" s="33"/>
      <c r="H97" s="40"/>
      <c r="I97" s="40"/>
      <c r="J97" s="40"/>
      <c r="K97" s="40"/>
    </row>
    <row r="98" spans="3:11">
      <c r="C98" s="217"/>
      <c r="D98" s="30"/>
      <c r="E98" s="30"/>
      <c r="F98" s="30"/>
      <c r="G98" s="33"/>
      <c r="H98" s="40"/>
      <c r="I98" s="40"/>
      <c r="J98" s="40"/>
      <c r="K98" s="40"/>
    </row>
    <row r="99" spans="3:11">
      <c r="C99" s="31"/>
      <c r="D99" s="31"/>
      <c r="E99" s="31"/>
      <c r="F99" s="31"/>
      <c r="G99" s="33"/>
      <c r="H99" s="40"/>
      <c r="I99" s="40"/>
      <c r="J99" s="40"/>
      <c r="K99" s="40"/>
    </row>
    <row r="100" spans="3:11">
      <c r="H100" s="40"/>
      <c r="I100" s="40"/>
      <c r="J100" s="40"/>
      <c r="K100" s="40"/>
    </row>
    <row r="101" spans="3:11">
      <c r="H101" s="40"/>
      <c r="I101" s="40"/>
      <c r="J101" s="40"/>
      <c r="K101" s="40"/>
    </row>
    <row r="102" spans="3:11">
      <c r="H102" s="40"/>
      <c r="I102" s="40"/>
      <c r="J102" s="40"/>
      <c r="K102" s="40"/>
    </row>
    <row r="103" spans="3:11">
      <c r="H103" s="40"/>
      <c r="I103" s="40"/>
      <c r="J103" s="40"/>
      <c r="K103" s="40"/>
    </row>
    <row r="104" spans="3:11">
      <c r="H104" s="40"/>
      <c r="I104" s="40"/>
      <c r="J104" s="40"/>
      <c r="K104" s="40"/>
    </row>
    <row r="105" spans="3:11">
      <c r="H105" s="40"/>
      <c r="I105" s="40"/>
      <c r="J105" s="40"/>
      <c r="K105" s="40"/>
    </row>
    <row r="106" spans="3:11">
      <c r="H106" s="40"/>
      <c r="I106" s="40"/>
      <c r="J106" s="40"/>
      <c r="K106" s="40"/>
    </row>
    <row r="107" spans="3:11">
      <c r="H107" s="40"/>
      <c r="I107" s="40"/>
      <c r="J107" s="40"/>
      <c r="K107" s="40"/>
    </row>
    <row r="108" spans="3:11">
      <c r="H108" s="40"/>
      <c r="I108" s="40"/>
      <c r="J108" s="40"/>
      <c r="K108" s="40"/>
    </row>
    <row r="109" spans="3:11">
      <c r="H109" s="40"/>
      <c r="I109" s="40"/>
      <c r="J109" s="40"/>
      <c r="K109" s="40"/>
    </row>
  </sheetData>
  <mergeCells count="10">
    <mergeCell ref="A91:I91"/>
    <mergeCell ref="A1:C1"/>
    <mergeCell ref="A3:I3"/>
    <mergeCell ref="A4:A7"/>
    <mergeCell ref="B4:B7"/>
    <mergeCell ref="E4:F4"/>
    <mergeCell ref="H4:I5"/>
    <mergeCell ref="C5:C6"/>
    <mergeCell ref="D5:D6"/>
    <mergeCell ref="E5:E6"/>
  </mergeCells>
  <conditionalFormatting sqref="T8:T90">
    <cfRule type="cellIs" dxfId="147" priority="1" operator="greaterThan">
      <formula>0.1</formula>
    </cfRule>
    <cfRule type="cellIs" dxfId="146" priority="2" operator="greaterThan">
      <formula>1</formula>
    </cfRule>
  </conditionalFormatting>
  <conditionalFormatting sqref="S8:S90">
    <cfRule type="cellIs" dxfId="145" priority="7" operator="greaterThan">
      <formula>0</formula>
    </cfRule>
    <cfRule type="cellIs" dxfId="144" priority="8" operator="greaterThan">
      <formula>1</formula>
    </cfRule>
  </conditionalFormatting>
  <conditionalFormatting sqref="S8:S90">
    <cfRule type="cellIs" dxfId="143" priority="5" operator="greaterThan">
      <formula>0.1</formula>
    </cfRule>
    <cfRule type="cellIs" dxfId="142" priority="6" operator="greaterThan">
      <formula>1</formula>
    </cfRule>
  </conditionalFormatting>
  <conditionalFormatting sqref="T8:T90">
    <cfRule type="cellIs" dxfId="141" priority="3" operator="greaterThan">
      <formula>0</formula>
    </cfRule>
    <cfRule type="cellIs" dxfId="140" priority="4" operator="greaterThan">
      <formula>1</formula>
    </cfRule>
  </conditionalFormatting>
  <pageMargins left="0" right="0" top="0" bottom="0" header="0.31496062992125984" footer="0.39370078740157483"/>
  <pageSetup fitToHeight="10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1"/>
  <sheetViews>
    <sheetView showGridLines="0" zoomScale="145" zoomScaleNormal="145" workbookViewId="0">
      <selection sqref="A1:C1"/>
    </sheetView>
  </sheetViews>
  <sheetFormatPr baseColWidth="10" defaultRowHeight="12"/>
  <cols>
    <col min="1" max="1" width="4.7109375" style="34" customWidth="1"/>
    <col min="2" max="2" width="51.7109375" style="1" customWidth="1"/>
    <col min="3" max="3" width="13.7109375" style="3" customWidth="1"/>
    <col min="4" max="6" width="13.7109375" style="1" customWidth="1"/>
    <col min="7" max="7" width="0.85546875" style="4" customWidth="1"/>
    <col min="8" max="9" width="9.7109375" style="1" customWidth="1"/>
    <col min="10" max="10" width="5" style="1" customWidth="1"/>
    <col min="11" max="14" width="3.140625" style="1" customWidth="1"/>
    <col min="15" max="15" width="1.5703125" style="1" customWidth="1"/>
    <col min="16" max="17" width="3.85546875" style="1" customWidth="1"/>
    <col min="18" max="18" width="1.5703125" style="1" customWidth="1"/>
    <col min="19" max="20" width="12.28515625" style="1" customWidth="1"/>
    <col min="21" max="16384" width="11.42578125" style="1"/>
  </cols>
  <sheetData>
    <row r="1" spans="1:20" s="47" customFormat="1" ht="42" customHeight="1">
      <c r="A1" s="316" t="s">
        <v>0</v>
      </c>
      <c r="B1" s="316"/>
      <c r="C1" s="316"/>
      <c r="D1" s="39" t="s">
        <v>150</v>
      </c>
      <c r="G1" s="48"/>
    </row>
    <row r="2" spans="1:20" ht="13.5" customHeight="1">
      <c r="C2" s="1"/>
    </row>
    <row r="3" spans="1:20" s="49" customFormat="1" ht="57.95" customHeight="1">
      <c r="A3" s="301" t="s">
        <v>871</v>
      </c>
      <c r="B3" s="301"/>
      <c r="C3" s="301"/>
      <c r="D3" s="301"/>
      <c r="E3" s="301"/>
      <c r="F3" s="301"/>
      <c r="G3" s="301"/>
      <c r="H3" s="301"/>
      <c r="I3" s="301"/>
    </row>
    <row r="4" spans="1:20" ht="12.75" customHeight="1">
      <c r="A4" s="302" t="s">
        <v>6</v>
      </c>
      <c r="B4" s="304" t="s">
        <v>52</v>
      </c>
      <c r="C4" s="22"/>
      <c r="D4" s="22"/>
      <c r="E4" s="306" t="s">
        <v>1</v>
      </c>
      <c r="F4" s="306"/>
      <c r="G4" s="21"/>
      <c r="H4" s="304" t="s">
        <v>5</v>
      </c>
      <c r="I4" s="304"/>
    </row>
    <row r="5" spans="1:20" ht="12.75" customHeight="1">
      <c r="A5" s="302"/>
      <c r="B5" s="304"/>
      <c r="C5" s="307" t="s">
        <v>2</v>
      </c>
      <c r="D5" s="307" t="s">
        <v>3</v>
      </c>
      <c r="E5" s="307" t="s">
        <v>4</v>
      </c>
      <c r="F5" s="50" t="s">
        <v>53</v>
      </c>
      <c r="G5" s="42"/>
      <c r="H5" s="305"/>
      <c r="I5" s="305"/>
    </row>
    <row r="6" spans="1:20" ht="18" customHeight="1">
      <c r="A6" s="302"/>
      <c r="B6" s="304"/>
      <c r="C6" s="307"/>
      <c r="D6" s="307"/>
      <c r="E6" s="307"/>
      <c r="F6" s="41" t="s">
        <v>865</v>
      </c>
      <c r="G6" s="41"/>
      <c r="H6" s="42" t="s">
        <v>3</v>
      </c>
      <c r="I6" s="42" t="s">
        <v>7</v>
      </c>
    </row>
    <row r="7" spans="1:20" ht="12.75" customHeight="1">
      <c r="A7" s="303"/>
      <c r="B7" s="305"/>
      <c r="C7" s="28" t="s">
        <v>8</v>
      </c>
      <c r="D7" s="28" t="s">
        <v>9</v>
      </c>
      <c r="E7" s="28" t="s">
        <v>10</v>
      </c>
      <c r="F7" s="29" t="s">
        <v>11</v>
      </c>
      <c r="G7" s="29"/>
      <c r="H7" s="29" t="s">
        <v>147</v>
      </c>
      <c r="I7" s="29" t="s">
        <v>146</v>
      </c>
    </row>
    <row r="8" spans="1:20" ht="12.75" customHeight="1">
      <c r="A8" s="224" t="s">
        <v>12</v>
      </c>
      <c r="B8" s="224"/>
      <c r="C8" s="209">
        <f>+C9+C26+C29+C34+C36+C41+C61+C66+C68+C73+C81+C84</f>
        <v>139785036008.7597</v>
      </c>
      <c r="D8" s="209">
        <f>+D9+D26+D29+D34+D36+D41+D61+D66+D68+D73+D81+D84</f>
        <v>133760591687.58981</v>
      </c>
      <c r="E8" s="209">
        <f>+E9+E26+E29+E34+E36+E41+E61+E66+E68+E73+E81+E84</f>
        <v>133760591687.58981</v>
      </c>
      <c r="F8" s="209">
        <f>+F9+F26+F29+F34+F36+F41+F61+F66+F68+F73+F81+F84</f>
        <v>132011913710.98291</v>
      </c>
      <c r="G8" s="180"/>
      <c r="H8" s="208">
        <f>+F8/D8*100</f>
        <v>98.692680740609234</v>
      </c>
      <c r="I8" s="208">
        <f>+F8/E8*100</f>
        <v>98.692680740609234</v>
      </c>
      <c r="K8" s="225"/>
      <c r="L8" s="225"/>
      <c r="M8" s="225"/>
      <c r="N8" s="225"/>
      <c r="O8" s="225"/>
      <c r="P8" s="226"/>
      <c r="Q8" s="226"/>
      <c r="R8" s="227"/>
      <c r="S8" s="228"/>
      <c r="T8" s="228"/>
    </row>
    <row r="9" spans="1:20" s="2" customFormat="1">
      <c r="A9" s="259" t="s">
        <v>864</v>
      </c>
      <c r="B9" s="260" t="s">
        <v>863</v>
      </c>
      <c r="C9" s="261">
        <f>SUM(C10:C25)</f>
        <v>36673826629</v>
      </c>
      <c r="D9" s="261">
        <f>SUM(D10:D25)</f>
        <v>40081022885.729996</v>
      </c>
      <c r="E9" s="261">
        <f>SUM(E10:E25)</f>
        <v>40081022885.729996</v>
      </c>
      <c r="F9" s="261">
        <f>SUM(F10:F25)</f>
        <v>39554802947.880005</v>
      </c>
      <c r="G9" s="261">
        <f>SUM(G10:G25)</f>
        <v>0</v>
      </c>
      <c r="H9" s="262">
        <f t="shared" ref="H9:H40" si="0">+F9/D9*100</f>
        <v>98.687109509779148</v>
      </c>
      <c r="I9" s="262">
        <f t="shared" ref="I9:I40" si="1">+F9/E9*100</f>
        <v>98.687109509779148</v>
      </c>
      <c r="K9" s="225"/>
      <c r="L9" s="225"/>
      <c r="M9" s="225"/>
      <c r="N9" s="225"/>
      <c r="O9" s="225"/>
      <c r="P9" s="226"/>
      <c r="Q9" s="226"/>
      <c r="R9" s="227"/>
      <c r="S9" s="228"/>
      <c r="T9" s="228"/>
    </row>
    <row r="10" spans="1:20" s="2" customFormat="1">
      <c r="A10" s="207"/>
      <c r="B10" s="207" t="s">
        <v>585</v>
      </c>
      <c r="C10" s="206">
        <v>197915879</v>
      </c>
      <c r="D10" s="206">
        <v>127120648.45999998</v>
      </c>
      <c r="E10" s="206">
        <v>127120648.45999998</v>
      </c>
      <c r="F10" s="206">
        <v>103873179.23</v>
      </c>
      <c r="G10" s="12"/>
      <c r="H10" s="205">
        <f t="shared" si="0"/>
        <v>81.712279231084111</v>
      </c>
      <c r="I10" s="205">
        <f t="shared" si="1"/>
        <v>81.712279231084111</v>
      </c>
      <c r="K10" s="225"/>
      <c r="L10" s="225"/>
      <c r="M10" s="225"/>
      <c r="N10" s="225"/>
      <c r="O10" s="225"/>
      <c r="P10" s="226"/>
      <c r="Q10" s="226"/>
      <c r="R10" s="227"/>
      <c r="S10" s="228"/>
      <c r="T10" s="228"/>
    </row>
    <row r="11" spans="1:20" s="2" customFormat="1">
      <c r="A11" s="207"/>
      <c r="B11" s="207" t="s">
        <v>862</v>
      </c>
      <c r="C11" s="206">
        <v>4591970499</v>
      </c>
      <c r="D11" s="206">
        <v>2714283479.4200001</v>
      </c>
      <c r="E11" s="206">
        <v>2714283479.4200001</v>
      </c>
      <c r="F11" s="206">
        <v>2669311438.0100002</v>
      </c>
      <c r="G11" s="12"/>
      <c r="H11" s="205">
        <f t="shared" si="0"/>
        <v>98.343133952257276</v>
      </c>
      <c r="I11" s="205">
        <f t="shared" si="1"/>
        <v>98.343133952257276</v>
      </c>
      <c r="K11" s="225"/>
      <c r="L11" s="225"/>
      <c r="M11" s="225"/>
      <c r="N11" s="225"/>
      <c r="O11" s="225"/>
      <c r="P11" s="226"/>
      <c r="Q11" s="226"/>
      <c r="R11" s="227"/>
      <c r="S11" s="228"/>
      <c r="T11" s="228"/>
    </row>
    <row r="12" spans="1:20" s="2" customFormat="1">
      <c r="A12" s="207"/>
      <c r="B12" s="207" t="s">
        <v>861</v>
      </c>
      <c r="C12" s="206">
        <v>1605052424</v>
      </c>
      <c r="D12" s="206">
        <v>1689063730.99</v>
      </c>
      <c r="E12" s="206">
        <v>1689063730.99</v>
      </c>
      <c r="F12" s="206">
        <v>1657871985.9399998</v>
      </c>
      <c r="G12" s="12"/>
      <c r="H12" s="205">
        <f t="shared" si="0"/>
        <v>98.153311537172243</v>
      </c>
      <c r="I12" s="205">
        <f t="shared" si="1"/>
        <v>98.153311537172243</v>
      </c>
      <c r="K12" s="225"/>
      <c r="L12" s="225"/>
      <c r="M12" s="225"/>
      <c r="N12" s="225"/>
      <c r="O12" s="225"/>
      <c r="P12" s="226"/>
      <c r="Q12" s="226"/>
      <c r="R12" s="227"/>
      <c r="S12" s="228"/>
      <c r="T12" s="228"/>
    </row>
    <row r="13" spans="1:20" s="2" customFormat="1">
      <c r="A13" s="207"/>
      <c r="B13" s="207" t="s">
        <v>860</v>
      </c>
      <c r="C13" s="206">
        <v>20378753962</v>
      </c>
      <c r="D13" s="206">
        <v>27939230249.349998</v>
      </c>
      <c r="E13" s="206">
        <v>27939230249.349998</v>
      </c>
      <c r="F13" s="206">
        <v>27576961415.489998</v>
      </c>
      <c r="G13" s="12"/>
      <c r="H13" s="205">
        <f t="shared" si="0"/>
        <v>98.703368594528726</v>
      </c>
      <c r="I13" s="205">
        <f t="shared" si="1"/>
        <v>98.703368594528726</v>
      </c>
      <c r="K13" s="225"/>
      <c r="L13" s="225"/>
      <c r="M13" s="225"/>
      <c r="N13" s="225"/>
      <c r="O13" s="225"/>
      <c r="P13" s="226"/>
      <c r="Q13" s="226"/>
      <c r="R13" s="227"/>
      <c r="S13" s="228"/>
      <c r="T13" s="228"/>
    </row>
    <row r="14" spans="1:20" s="2" customFormat="1">
      <c r="A14" s="207"/>
      <c r="B14" s="207" t="s">
        <v>102</v>
      </c>
      <c r="C14" s="206">
        <v>1629089</v>
      </c>
      <c r="D14" s="206">
        <v>1131521.99</v>
      </c>
      <c r="E14" s="206">
        <v>1131521.99</v>
      </c>
      <c r="F14" s="206">
        <v>1071056.3999999999</v>
      </c>
      <c r="G14" s="12"/>
      <c r="H14" s="205">
        <f t="shared" si="0"/>
        <v>94.656260281782053</v>
      </c>
      <c r="I14" s="205">
        <f t="shared" si="1"/>
        <v>94.656260281782053</v>
      </c>
      <c r="K14" s="225"/>
      <c r="L14" s="225"/>
      <c r="M14" s="225"/>
      <c r="N14" s="225"/>
      <c r="O14" s="225"/>
      <c r="P14" s="226"/>
      <c r="Q14" s="226"/>
      <c r="R14" s="227"/>
      <c r="S14" s="228"/>
      <c r="T14" s="228"/>
    </row>
    <row r="15" spans="1:20" s="2" customFormat="1">
      <c r="A15" s="207"/>
      <c r="B15" s="207" t="s">
        <v>132</v>
      </c>
      <c r="C15" s="206">
        <v>1403758</v>
      </c>
      <c r="D15" s="206">
        <v>1403758</v>
      </c>
      <c r="E15" s="206">
        <v>1403758</v>
      </c>
      <c r="F15" s="206">
        <v>1266710.82</v>
      </c>
      <c r="G15" s="12"/>
      <c r="H15" s="205">
        <f t="shared" si="0"/>
        <v>90.237122068048762</v>
      </c>
      <c r="I15" s="205">
        <f t="shared" si="1"/>
        <v>90.237122068048762</v>
      </c>
      <c r="K15" s="225"/>
      <c r="L15" s="225"/>
      <c r="M15" s="225"/>
      <c r="N15" s="225"/>
      <c r="O15" s="225"/>
      <c r="P15" s="226"/>
      <c r="Q15" s="226"/>
      <c r="R15" s="227"/>
      <c r="S15" s="228"/>
      <c r="T15" s="228"/>
    </row>
    <row r="16" spans="1:20" s="2" customFormat="1">
      <c r="A16" s="207"/>
      <c r="B16" s="207" t="s">
        <v>859</v>
      </c>
      <c r="C16" s="206">
        <v>65685760</v>
      </c>
      <c r="D16" s="206">
        <v>77599656.009999976</v>
      </c>
      <c r="E16" s="206">
        <v>77599656.009999976</v>
      </c>
      <c r="F16" s="206">
        <v>77599656.009999976</v>
      </c>
      <c r="G16" s="12"/>
      <c r="H16" s="205">
        <f t="shared" si="0"/>
        <v>100</v>
      </c>
      <c r="I16" s="205">
        <f t="shared" si="1"/>
        <v>100</v>
      </c>
      <c r="K16" s="225"/>
      <c r="L16" s="225"/>
      <c r="M16" s="225"/>
      <c r="N16" s="225"/>
      <c r="O16" s="225"/>
      <c r="P16" s="226"/>
      <c r="Q16" s="226"/>
      <c r="R16" s="227"/>
      <c r="S16" s="228"/>
      <c r="T16" s="228"/>
    </row>
    <row r="17" spans="1:20" s="2" customFormat="1">
      <c r="A17" s="207"/>
      <c r="B17" s="207" t="s">
        <v>858</v>
      </c>
      <c r="C17" s="206">
        <v>56054989</v>
      </c>
      <c r="D17" s="206">
        <v>40053830.079999998</v>
      </c>
      <c r="E17" s="206">
        <v>40053830.079999998</v>
      </c>
      <c r="F17" s="206">
        <v>38823427.239999995</v>
      </c>
      <c r="G17" s="12"/>
      <c r="H17" s="205">
        <f t="shared" si="0"/>
        <v>96.928126879395791</v>
      </c>
      <c r="I17" s="205">
        <f t="shared" si="1"/>
        <v>96.928126879395791</v>
      </c>
      <c r="K17" s="225"/>
      <c r="L17" s="225"/>
      <c r="M17" s="225"/>
      <c r="N17" s="225"/>
      <c r="O17" s="225"/>
      <c r="P17" s="226"/>
      <c r="Q17" s="226"/>
      <c r="R17" s="227"/>
      <c r="S17" s="228"/>
      <c r="T17" s="228"/>
    </row>
    <row r="18" spans="1:20" s="2" customFormat="1">
      <c r="A18" s="207"/>
      <c r="B18" s="207" t="s">
        <v>857</v>
      </c>
      <c r="C18" s="206">
        <v>649012262</v>
      </c>
      <c r="D18" s="206">
        <v>487838229.63</v>
      </c>
      <c r="E18" s="206">
        <v>487838229.63</v>
      </c>
      <c r="F18" s="206">
        <v>472585517.54000002</v>
      </c>
      <c r="G18" s="12"/>
      <c r="H18" s="205">
        <f t="shared" si="0"/>
        <v>96.873407788977843</v>
      </c>
      <c r="I18" s="205">
        <f t="shared" si="1"/>
        <v>96.873407788977843</v>
      </c>
      <c r="K18" s="225"/>
      <c r="L18" s="225"/>
      <c r="M18" s="225"/>
      <c r="N18" s="225"/>
      <c r="O18" s="225"/>
      <c r="P18" s="226"/>
      <c r="Q18" s="226"/>
      <c r="R18" s="227"/>
      <c r="S18" s="228"/>
      <c r="T18" s="228"/>
    </row>
    <row r="19" spans="1:20" s="2" customFormat="1">
      <c r="A19" s="207"/>
      <c r="B19" s="207" t="s">
        <v>856</v>
      </c>
      <c r="C19" s="206">
        <v>10750000</v>
      </c>
      <c r="D19" s="206">
        <v>9427435</v>
      </c>
      <c r="E19" s="206">
        <v>9427435</v>
      </c>
      <c r="F19" s="206">
        <v>2477492.4</v>
      </c>
      <c r="G19" s="12"/>
      <c r="H19" s="205">
        <f t="shared" si="0"/>
        <v>26.279602033851202</v>
      </c>
      <c r="I19" s="205">
        <f t="shared" si="1"/>
        <v>26.279602033851202</v>
      </c>
      <c r="K19" s="225"/>
      <c r="L19" s="225"/>
      <c r="M19" s="225"/>
      <c r="N19" s="225"/>
      <c r="O19" s="225"/>
      <c r="P19" s="226"/>
      <c r="Q19" s="226"/>
      <c r="R19" s="227"/>
      <c r="S19" s="228"/>
      <c r="T19" s="228"/>
    </row>
    <row r="20" spans="1:20" s="2" customFormat="1">
      <c r="A20" s="207"/>
      <c r="B20" s="207" t="s">
        <v>581</v>
      </c>
      <c r="C20" s="206">
        <v>138963571</v>
      </c>
      <c r="D20" s="206">
        <v>133122734.71000001</v>
      </c>
      <c r="E20" s="206">
        <v>133122734.71000001</v>
      </c>
      <c r="F20" s="206">
        <v>107122734.71000001</v>
      </c>
      <c r="G20" s="12"/>
      <c r="H20" s="205">
        <f t="shared" si="0"/>
        <v>80.469151226017516</v>
      </c>
      <c r="I20" s="205">
        <f t="shared" si="1"/>
        <v>80.469151226017516</v>
      </c>
      <c r="K20" s="225"/>
      <c r="L20" s="225"/>
      <c r="M20" s="225"/>
      <c r="N20" s="225"/>
      <c r="O20" s="225"/>
      <c r="P20" s="226"/>
      <c r="Q20" s="226"/>
      <c r="R20" s="227"/>
      <c r="S20" s="228"/>
      <c r="T20" s="228"/>
    </row>
    <row r="21" spans="1:20" s="2" customFormat="1">
      <c r="A21" s="207"/>
      <c r="B21" s="207" t="s">
        <v>575</v>
      </c>
      <c r="C21" s="206">
        <v>241898629</v>
      </c>
      <c r="D21" s="206">
        <v>130999935.83999999</v>
      </c>
      <c r="E21" s="206">
        <v>130999935.83999999</v>
      </c>
      <c r="F21" s="206">
        <v>125733702.95999999</v>
      </c>
      <c r="G21" s="12"/>
      <c r="H21" s="205">
        <f t="shared" si="0"/>
        <v>95.979972931870719</v>
      </c>
      <c r="I21" s="205">
        <f t="shared" si="1"/>
        <v>95.979972931870719</v>
      </c>
      <c r="K21" s="225"/>
      <c r="L21" s="225"/>
      <c r="M21" s="225"/>
      <c r="N21" s="225"/>
      <c r="O21" s="225"/>
      <c r="P21" s="226"/>
      <c r="Q21" s="226"/>
      <c r="R21" s="227"/>
      <c r="S21" s="228"/>
      <c r="T21" s="228"/>
    </row>
    <row r="22" spans="1:20" s="2" customFormat="1">
      <c r="A22" s="207"/>
      <c r="B22" s="207" t="s">
        <v>573</v>
      </c>
      <c r="C22" s="206">
        <v>147913449</v>
      </c>
      <c r="D22" s="206">
        <v>154096702.44000006</v>
      </c>
      <c r="E22" s="206">
        <v>154096702.44000006</v>
      </c>
      <c r="F22" s="206">
        <v>146110030.73000002</v>
      </c>
      <c r="G22" s="12"/>
      <c r="H22" s="205">
        <f t="shared" si="0"/>
        <v>94.817104075857969</v>
      </c>
      <c r="I22" s="205">
        <f t="shared" si="1"/>
        <v>94.817104075857969</v>
      </c>
      <c r="K22" s="225"/>
      <c r="L22" s="225"/>
      <c r="M22" s="225"/>
      <c r="N22" s="225"/>
      <c r="O22" s="225"/>
      <c r="P22" s="226"/>
      <c r="Q22" s="226"/>
      <c r="R22" s="227"/>
      <c r="S22" s="228"/>
      <c r="T22" s="228"/>
    </row>
    <row r="23" spans="1:20" s="2" customFormat="1">
      <c r="A23" s="207"/>
      <c r="B23" s="207" t="s">
        <v>855</v>
      </c>
      <c r="C23" s="206">
        <v>4893949427</v>
      </c>
      <c r="D23" s="206">
        <v>3805123361.5000005</v>
      </c>
      <c r="E23" s="206">
        <v>3805123361.5000005</v>
      </c>
      <c r="F23" s="206">
        <v>3804954224.96</v>
      </c>
      <c r="G23" s="12"/>
      <c r="H23" s="205">
        <f t="shared" si="0"/>
        <v>99.995555031363466</v>
      </c>
      <c r="I23" s="205">
        <f t="shared" si="1"/>
        <v>99.995555031363466</v>
      </c>
      <c r="K23" s="225"/>
      <c r="L23" s="225"/>
      <c r="M23" s="225"/>
      <c r="N23" s="225"/>
      <c r="O23" s="225"/>
      <c r="P23" s="226"/>
      <c r="Q23" s="226"/>
      <c r="R23" s="227"/>
      <c r="S23" s="228"/>
      <c r="T23" s="228"/>
    </row>
    <row r="24" spans="1:20" s="2" customFormat="1">
      <c r="A24" s="207"/>
      <c r="B24" s="207" t="s">
        <v>854</v>
      </c>
      <c r="C24" s="206">
        <v>1009642931</v>
      </c>
      <c r="D24" s="206">
        <v>831096379.65000021</v>
      </c>
      <c r="E24" s="206">
        <v>831096379.65000021</v>
      </c>
      <c r="F24" s="206">
        <v>829609142.79000008</v>
      </c>
      <c r="G24" s="12"/>
      <c r="H24" s="205">
        <f t="shared" si="0"/>
        <v>99.821051216631886</v>
      </c>
      <c r="I24" s="205">
        <f t="shared" si="1"/>
        <v>99.821051216631886</v>
      </c>
      <c r="K24" s="225"/>
      <c r="L24" s="225"/>
      <c r="M24" s="225"/>
      <c r="N24" s="225"/>
      <c r="O24" s="225"/>
      <c r="P24" s="226"/>
      <c r="Q24" s="226"/>
      <c r="R24" s="227"/>
      <c r="S24" s="228"/>
      <c r="T24" s="228"/>
    </row>
    <row r="25" spans="1:20" s="2" customFormat="1">
      <c r="A25" s="207"/>
      <c r="B25" s="207" t="s">
        <v>853</v>
      </c>
      <c r="C25" s="206">
        <v>2683230000</v>
      </c>
      <c r="D25" s="206">
        <v>1939431232.6599998</v>
      </c>
      <c r="E25" s="206">
        <v>1939431232.6599998</v>
      </c>
      <c r="F25" s="206">
        <v>1939431232.6499996</v>
      </c>
      <c r="G25" s="12"/>
      <c r="H25" s="205">
        <f t="shared" si="0"/>
        <v>99.999999999484373</v>
      </c>
      <c r="I25" s="205">
        <f t="shared" si="1"/>
        <v>99.999999999484373</v>
      </c>
      <c r="K25" s="225"/>
      <c r="L25" s="225"/>
      <c r="M25" s="225"/>
      <c r="N25" s="225"/>
      <c r="O25" s="225"/>
      <c r="P25" s="226"/>
      <c r="Q25" s="226"/>
      <c r="R25" s="227"/>
      <c r="S25" s="228"/>
      <c r="T25" s="228"/>
    </row>
    <row r="26" spans="1:20" s="2" customFormat="1">
      <c r="A26" s="259" t="s">
        <v>852</v>
      </c>
      <c r="B26" s="260" t="s">
        <v>851</v>
      </c>
      <c r="C26" s="261">
        <f>SUM(C27:C28)</f>
        <v>402847433</v>
      </c>
      <c r="D26" s="261">
        <f>SUM(D27:D28)</f>
        <v>432143067.56</v>
      </c>
      <c r="E26" s="261">
        <f>SUM(E27:E28)</f>
        <v>432143067.56</v>
      </c>
      <c r="F26" s="261">
        <f>SUM(F27:F28)</f>
        <v>427182832.32999992</v>
      </c>
      <c r="G26" s="88"/>
      <c r="H26" s="262">
        <f t="shared" si="0"/>
        <v>98.85217753046301</v>
      </c>
      <c r="I26" s="262">
        <f t="shared" si="1"/>
        <v>98.85217753046301</v>
      </c>
      <c r="K26" s="225"/>
      <c r="L26" s="225"/>
      <c r="M26" s="225"/>
      <c r="N26" s="225"/>
      <c r="O26" s="225"/>
      <c r="P26" s="226"/>
      <c r="Q26" s="226"/>
      <c r="R26" s="227"/>
      <c r="S26" s="228"/>
      <c r="T26" s="228"/>
    </row>
    <row r="27" spans="1:20" s="2" customFormat="1">
      <c r="A27" s="207"/>
      <c r="B27" s="207" t="s">
        <v>850</v>
      </c>
      <c r="C27" s="206">
        <v>186884616</v>
      </c>
      <c r="D27" s="206">
        <v>186884864.30999997</v>
      </c>
      <c r="E27" s="206">
        <v>186884864.30999997</v>
      </c>
      <c r="F27" s="206">
        <v>183690919.38999996</v>
      </c>
      <c r="G27" s="12"/>
      <c r="H27" s="205">
        <f t="shared" si="0"/>
        <v>98.290955807581099</v>
      </c>
      <c r="I27" s="205">
        <f t="shared" si="1"/>
        <v>98.290955807581099</v>
      </c>
      <c r="K27" s="225"/>
      <c r="L27" s="225"/>
      <c r="M27" s="225"/>
      <c r="N27" s="225"/>
      <c r="O27" s="225"/>
      <c r="P27" s="226"/>
      <c r="Q27" s="226"/>
      <c r="R27" s="227"/>
      <c r="S27" s="228"/>
      <c r="T27" s="228"/>
    </row>
    <row r="28" spans="1:20" s="2" customFormat="1">
      <c r="A28" s="207"/>
      <c r="B28" s="207" t="s">
        <v>849</v>
      </c>
      <c r="C28" s="206">
        <v>215962817</v>
      </c>
      <c r="D28" s="206">
        <v>245258203.25000003</v>
      </c>
      <c r="E28" s="206">
        <v>245258203.25000003</v>
      </c>
      <c r="F28" s="206">
        <v>243491912.93999994</v>
      </c>
      <c r="G28" s="12"/>
      <c r="H28" s="205">
        <f t="shared" si="0"/>
        <v>99.279824166289089</v>
      </c>
      <c r="I28" s="205">
        <f t="shared" si="1"/>
        <v>99.279824166289089</v>
      </c>
      <c r="K28" s="225"/>
      <c r="L28" s="225"/>
      <c r="M28" s="225"/>
      <c r="N28" s="225"/>
      <c r="O28" s="225"/>
      <c r="P28" s="226"/>
      <c r="Q28" s="226"/>
      <c r="R28" s="227"/>
      <c r="S28" s="228"/>
      <c r="T28" s="228"/>
    </row>
    <row r="29" spans="1:20" s="2" customFormat="1">
      <c r="A29" s="259" t="s">
        <v>848</v>
      </c>
      <c r="B29" s="260" t="s">
        <v>847</v>
      </c>
      <c r="C29" s="261">
        <f>SUM(C30:C33)</f>
        <v>4506384656</v>
      </c>
      <c r="D29" s="261">
        <f>SUM(D30:D33)</f>
        <v>6875532339.4899998</v>
      </c>
      <c r="E29" s="261">
        <f>SUM(E30:E33)</f>
        <v>6875532339.4899998</v>
      </c>
      <c r="F29" s="261">
        <f>SUM(F30:F33)</f>
        <v>6860273691.71</v>
      </c>
      <c r="G29" s="88"/>
      <c r="H29" s="262">
        <f t="shared" si="0"/>
        <v>99.778073216347764</v>
      </c>
      <c r="I29" s="262">
        <f t="shared" si="1"/>
        <v>99.778073216347764</v>
      </c>
      <c r="K29" s="225"/>
      <c r="L29" s="225"/>
      <c r="M29" s="225"/>
      <c r="N29" s="225"/>
      <c r="O29" s="225"/>
      <c r="P29" s="226"/>
      <c r="Q29" s="226"/>
      <c r="R29" s="227"/>
      <c r="S29" s="228"/>
      <c r="T29" s="228"/>
    </row>
    <row r="30" spans="1:20" s="2" customFormat="1">
      <c r="A30" s="207"/>
      <c r="B30" s="207" t="s">
        <v>846</v>
      </c>
      <c r="C30" s="206">
        <v>2690444146</v>
      </c>
      <c r="D30" s="206">
        <v>4965586450.46</v>
      </c>
      <c r="E30" s="206">
        <v>4965586450.46</v>
      </c>
      <c r="F30" s="206">
        <v>4965211638.6499996</v>
      </c>
      <c r="G30" s="12"/>
      <c r="H30" s="205">
        <f t="shared" si="0"/>
        <v>99.992451811810355</v>
      </c>
      <c r="I30" s="205">
        <f t="shared" si="1"/>
        <v>99.992451811810355</v>
      </c>
      <c r="K30" s="225"/>
      <c r="L30" s="225"/>
      <c r="M30" s="225"/>
      <c r="N30" s="225"/>
      <c r="O30" s="225"/>
      <c r="P30" s="226"/>
      <c r="Q30" s="226"/>
      <c r="R30" s="227"/>
      <c r="S30" s="228"/>
      <c r="T30" s="228"/>
    </row>
    <row r="31" spans="1:20" s="2" customFormat="1">
      <c r="A31" s="207"/>
      <c r="B31" s="207" t="s">
        <v>845</v>
      </c>
      <c r="C31" s="206">
        <v>43329753</v>
      </c>
      <c r="D31" s="206">
        <v>36676565.119999997</v>
      </c>
      <c r="E31" s="206">
        <v>36676565.119999997</v>
      </c>
      <c r="F31" s="206">
        <v>36676565.119999997</v>
      </c>
      <c r="G31" s="12"/>
      <c r="H31" s="205">
        <f t="shared" si="0"/>
        <v>100</v>
      </c>
      <c r="I31" s="205">
        <f t="shared" si="1"/>
        <v>100</v>
      </c>
      <c r="K31" s="225"/>
      <c r="L31" s="225"/>
      <c r="M31" s="225"/>
      <c r="N31" s="225"/>
      <c r="O31" s="225"/>
      <c r="P31" s="226"/>
      <c r="Q31" s="226"/>
      <c r="R31" s="227"/>
      <c r="S31" s="228"/>
      <c r="T31" s="228"/>
    </row>
    <row r="32" spans="1:20" s="2" customFormat="1">
      <c r="A32" s="207"/>
      <c r="B32" s="207" t="s">
        <v>844</v>
      </c>
      <c r="C32" s="206">
        <v>1664610757</v>
      </c>
      <c r="D32" s="206">
        <v>1830346516.9100001</v>
      </c>
      <c r="E32" s="206">
        <v>1830346516.9100001</v>
      </c>
      <c r="F32" s="206">
        <v>1815462680.9400003</v>
      </c>
      <c r="G32" s="12"/>
      <c r="H32" s="205">
        <f t="shared" si="0"/>
        <v>99.186829606716941</v>
      </c>
      <c r="I32" s="205">
        <f t="shared" si="1"/>
        <v>99.186829606716941</v>
      </c>
      <c r="K32" s="225"/>
      <c r="L32" s="225"/>
      <c r="M32" s="225"/>
      <c r="N32" s="225"/>
      <c r="O32" s="225"/>
      <c r="P32" s="226"/>
      <c r="Q32" s="226"/>
      <c r="R32" s="227"/>
      <c r="S32" s="228"/>
      <c r="T32" s="228"/>
    </row>
    <row r="33" spans="1:20" s="2" customFormat="1">
      <c r="A33" s="207"/>
      <c r="B33" s="207" t="s">
        <v>559</v>
      </c>
      <c r="C33" s="206">
        <v>108000000</v>
      </c>
      <c r="D33" s="206">
        <v>42922807.000000007</v>
      </c>
      <c r="E33" s="206">
        <v>42922807.000000007</v>
      </c>
      <c r="F33" s="206">
        <v>42922807.000000007</v>
      </c>
      <c r="G33" s="12"/>
      <c r="H33" s="205">
        <f t="shared" si="0"/>
        <v>100</v>
      </c>
      <c r="I33" s="205">
        <f t="shared" si="1"/>
        <v>100</v>
      </c>
      <c r="K33" s="225"/>
      <c r="L33" s="225"/>
      <c r="M33" s="225"/>
      <c r="N33" s="225"/>
      <c r="O33" s="225"/>
      <c r="P33" s="226"/>
      <c r="Q33" s="226"/>
      <c r="R33" s="227"/>
      <c r="S33" s="228"/>
      <c r="T33" s="228"/>
    </row>
    <row r="34" spans="1:20" s="2" customFormat="1">
      <c r="A34" s="259" t="s">
        <v>843</v>
      </c>
      <c r="B34" s="260" t="s">
        <v>842</v>
      </c>
      <c r="C34" s="261">
        <f>SUM(C35)</f>
        <v>1860683006</v>
      </c>
      <c r="D34" s="261">
        <f>SUM(D35)</f>
        <v>1930345523.7800012</v>
      </c>
      <c r="E34" s="261">
        <f>SUM(E35)</f>
        <v>1930345523.7800012</v>
      </c>
      <c r="F34" s="261">
        <f>SUM(F35)</f>
        <v>1926763406.6300004</v>
      </c>
      <c r="G34" s="88"/>
      <c r="H34" s="262">
        <f t="shared" si="0"/>
        <v>99.814431297098238</v>
      </c>
      <c r="I34" s="262">
        <f t="shared" si="1"/>
        <v>99.814431297098238</v>
      </c>
      <c r="K34" s="225"/>
      <c r="L34" s="225"/>
      <c r="M34" s="225"/>
      <c r="N34" s="225"/>
      <c r="O34" s="225"/>
      <c r="P34" s="226"/>
      <c r="Q34" s="226"/>
      <c r="R34" s="227"/>
      <c r="S34" s="228"/>
      <c r="T34" s="228"/>
    </row>
    <row r="35" spans="1:20" s="2" customFormat="1">
      <c r="A35" s="207"/>
      <c r="B35" s="207" t="s">
        <v>18</v>
      </c>
      <c r="C35" s="206">
        <v>1860683006</v>
      </c>
      <c r="D35" s="206">
        <v>1930345523.7800012</v>
      </c>
      <c r="E35" s="206">
        <v>1930345523.7800012</v>
      </c>
      <c r="F35" s="206">
        <v>1926763406.6300004</v>
      </c>
      <c r="G35" s="12"/>
      <c r="H35" s="205">
        <f t="shared" si="0"/>
        <v>99.814431297098238</v>
      </c>
      <c r="I35" s="205">
        <f t="shared" si="1"/>
        <v>99.814431297098238</v>
      </c>
      <c r="K35" s="225"/>
      <c r="L35" s="225"/>
      <c r="M35" s="225"/>
      <c r="N35" s="225"/>
      <c r="O35" s="225"/>
      <c r="P35" s="226"/>
      <c r="Q35" s="226"/>
      <c r="R35" s="227"/>
      <c r="S35" s="228"/>
      <c r="T35" s="228"/>
    </row>
    <row r="36" spans="1:20" s="2" customFormat="1">
      <c r="A36" s="259" t="s">
        <v>841</v>
      </c>
      <c r="B36" s="260" t="s">
        <v>840</v>
      </c>
      <c r="C36" s="261">
        <f>SUM(C37:C40)</f>
        <v>1085915054</v>
      </c>
      <c r="D36" s="261">
        <f>SUM(D37:D40)</f>
        <v>1439385558.1670001</v>
      </c>
      <c r="E36" s="261">
        <f>SUM(E37:E40)</f>
        <v>1439385558.1670001</v>
      </c>
      <c r="F36" s="261">
        <f>SUM(F37:F40)</f>
        <v>957723153.87700009</v>
      </c>
      <c r="G36" s="88"/>
      <c r="H36" s="262">
        <f t="shared" si="0"/>
        <v>66.536943381356579</v>
      </c>
      <c r="I36" s="262">
        <f t="shared" si="1"/>
        <v>66.536943381356579</v>
      </c>
      <c r="K36" s="225"/>
      <c r="L36" s="225"/>
      <c r="M36" s="225"/>
      <c r="N36" s="225"/>
      <c r="O36" s="225"/>
      <c r="P36" s="226"/>
      <c r="Q36" s="226"/>
      <c r="R36" s="227"/>
      <c r="S36" s="228"/>
      <c r="T36" s="228"/>
    </row>
    <row r="37" spans="1:20" s="2" customFormat="1">
      <c r="A37" s="207"/>
      <c r="B37" s="207" t="s">
        <v>20</v>
      </c>
      <c r="C37" s="206">
        <v>40320000</v>
      </c>
      <c r="D37" s="206">
        <v>27885239.842</v>
      </c>
      <c r="E37" s="206">
        <v>27885239.842</v>
      </c>
      <c r="F37" s="206">
        <v>27885239.842</v>
      </c>
      <c r="G37" s="12"/>
      <c r="H37" s="205">
        <f t="shared" si="0"/>
        <v>100</v>
      </c>
      <c r="I37" s="205">
        <f t="shared" si="1"/>
        <v>100</v>
      </c>
      <c r="K37" s="225"/>
      <c r="L37" s="225"/>
      <c r="M37" s="225"/>
      <c r="N37" s="225"/>
      <c r="O37" s="225"/>
      <c r="P37" s="226"/>
      <c r="Q37" s="226"/>
      <c r="R37" s="227"/>
      <c r="S37" s="228"/>
      <c r="T37" s="228"/>
    </row>
    <row r="38" spans="1:20" s="2" customFormat="1">
      <c r="A38" s="207"/>
      <c r="B38" s="207" t="s">
        <v>115</v>
      </c>
      <c r="C38" s="206">
        <v>767650054</v>
      </c>
      <c r="D38" s="206">
        <v>767650054</v>
      </c>
      <c r="E38" s="206">
        <v>767650054</v>
      </c>
      <c r="F38" s="206">
        <v>285987649.70999998</v>
      </c>
      <c r="G38" s="12"/>
      <c r="H38" s="205">
        <f t="shared" si="0"/>
        <v>37.254950770836523</v>
      </c>
      <c r="I38" s="205">
        <f t="shared" si="1"/>
        <v>37.254950770836523</v>
      </c>
      <c r="K38" s="225"/>
      <c r="L38" s="225"/>
      <c r="M38" s="225"/>
      <c r="N38" s="225"/>
      <c r="O38" s="225"/>
      <c r="P38" s="226"/>
      <c r="Q38" s="226"/>
      <c r="R38" s="227"/>
      <c r="S38" s="228"/>
      <c r="T38" s="228"/>
    </row>
    <row r="39" spans="1:20" s="2" customFormat="1">
      <c r="A39" s="207"/>
      <c r="B39" s="207" t="s">
        <v>547</v>
      </c>
      <c r="C39" s="206">
        <v>250000000</v>
      </c>
      <c r="D39" s="206">
        <v>624812147.72000003</v>
      </c>
      <c r="E39" s="206">
        <v>624812147.72000003</v>
      </c>
      <c r="F39" s="206">
        <v>624812147.72000003</v>
      </c>
      <c r="G39" s="12"/>
      <c r="H39" s="205">
        <f t="shared" si="0"/>
        <v>100</v>
      </c>
      <c r="I39" s="205">
        <f t="shared" si="1"/>
        <v>100</v>
      </c>
      <c r="K39" s="225"/>
      <c r="L39" s="225"/>
      <c r="M39" s="225"/>
      <c r="N39" s="225"/>
      <c r="O39" s="225"/>
      <c r="P39" s="226"/>
      <c r="Q39" s="226"/>
      <c r="R39" s="227"/>
      <c r="S39" s="228"/>
      <c r="T39" s="228"/>
    </row>
    <row r="40" spans="1:20" s="2" customFormat="1">
      <c r="A40" s="207"/>
      <c r="B40" s="207" t="s">
        <v>116</v>
      </c>
      <c r="C40" s="206">
        <v>27945000</v>
      </c>
      <c r="D40" s="206">
        <v>19038116.605</v>
      </c>
      <c r="E40" s="206">
        <v>19038116.605</v>
      </c>
      <c r="F40" s="206">
        <v>19038116.605</v>
      </c>
      <c r="G40" s="12"/>
      <c r="H40" s="205">
        <f t="shared" si="0"/>
        <v>100</v>
      </c>
      <c r="I40" s="205">
        <f t="shared" si="1"/>
        <v>100</v>
      </c>
      <c r="K40" s="225"/>
      <c r="L40" s="225"/>
      <c r="M40" s="225"/>
      <c r="N40" s="225"/>
      <c r="O40" s="225"/>
      <c r="P40" s="226"/>
      <c r="Q40" s="226"/>
      <c r="R40" s="227"/>
      <c r="S40" s="228"/>
      <c r="T40" s="228"/>
    </row>
    <row r="41" spans="1:20" s="2" customFormat="1">
      <c r="A41" s="259" t="s">
        <v>839</v>
      </c>
      <c r="B41" s="260" t="s">
        <v>838</v>
      </c>
      <c r="C41" s="261">
        <f>SUM(C42:C60)</f>
        <v>82106323964</v>
      </c>
      <c r="D41" s="261">
        <f>SUM(D42:D60)</f>
        <v>69948208464.270004</v>
      </c>
      <c r="E41" s="261">
        <f>SUM(E42:E60)</f>
        <v>69948208464.270004</v>
      </c>
      <c r="F41" s="261">
        <f>SUM(F42:F60)</f>
        <v>69423311775.070007</v>
      </c>
      <c r="G41" s="88"/>
      <c r="H41" s="262">
        <f t="shared" ref="H41:H72" si="2">+F41/D41*100</f>
        <v>99.249592375953242</v>
      </c>
      <c r="I41" s="262">
        <f t="shared" ref="I41:I72" si="3">+F41/E41*100</f>
        <v>99.249592375953242</v>
      </c>
      <c r="K41" s="225"/>
      <c r="L41" s="225"/>
      <c r="M41" s="225"/>
      <c r="N41" s="225"/>
      <c r="O41" s="225"/>
      <c r="P41" s="226"/>
      <c r="Q41" s="226"/>
      <c r="R41" s="227"/>
      <c r="S41" s="228"/>
      <c r="T41" s="228"/>
    </row>
    <row r="42" spans="1:20" s="2" customFormat="1">
      <c r="A42" s="207"/>
      <c r="B42" s="207" t="s">
        <v>656</v>
      </c>
      <c r="C42" s="206">
        <v>2606036444</v>
      </c>
      <c r="D42" s="206">
        <v>2646733536.1500001</v>
      </c>
      <c r="E42" s="206">
        <v>2646733536.1500001</v>
      </c>
      <c r="F42" s="206">
        <v>2646157000.8800001</v>
      </c>
      <c r="G42" s="12"/>
      <c r="H42" s="205">
        <f t="shared" si="2"/>
        <v>99.978217101868196</v>
      </c>
      <c r="I42" s="205">
        <f t="shared" si="3"/>
        <v>99.978217101868196</v>
      </c>
      <c r="K42" s="225"/>
      <c r="L42" s="225"/>
      <c r="M42" s="225"/>
      <c r="N42" s="225"/>
      <c r="O42" s="225"/>
      <c r="P42" s="226"/>
      <c r="Q42" s="226"/>
      <c r="R42" s="227"/>
      <c r="S42" s="228"/>
      <c r="T42" s="228"/>
    </row>
    <row r="43" spans="1:20" s="2" customFormat="1">
      <c r="A43" s="207"/>
      <c r="B43" s="207" t="s">
        <v>543</v>
      </c>
      <c r="C43" s="206">
        <v>8052914216</v>
      </c>
      <c r="D43" s="206">
        <v>8227012838.3699999</v>
      </c>
      <c r="E43" s="206">
        <v>8227012838.3699999</v>
      </c>
      <c r="F43" s="206">
        <v>7955938594.5400009</v>
      </c>
      <c r="G43" s="12"/>
      <c r="H43" s="205">
        <f t="shared" si="2"/>
        <v>96.705070854323509</v>
      </c>
      <c r="I43" s="205">
        <f t="shared" si="3"/>
        <v>96.705070854323509</v>
      </c>
      <c r="K43" s="225"/>
      <c r="L43" s="225"/>
      <c r="M43" s="225"/>
      <c r="N43" s="225"/>
      <c r="O43" s="225"/>
      <c r="P43" s="226"/>
      <c r="Q43" s="226"/>
      <c r="R43" s="227"/>
      <c r="S43" s="228"/>
      <c r="T43" s="228"/>
    </row>
    <row r="44" spans="1:20" s="2" customFormat="1">
      <c r="A44" s="207"/>
      <c r="B44" s="207" t="s">
        <v>837</v>
      </c>
      <c r="C44" s="206">
        <v>1227285393</v>
      </c>
      <c r="D44" s="206">
        <v>1111702136.3800004</v>
      </c>
      <c r="E44" s="206">
        <v>1111702136.3800004</v>
      </c>
      <c r="F44" s="206">
        <v>1103745621.7800002</v>
      </c>
      <c r="G44" s="12"/>
      <c r="H44" s="205">
        <f t="shared" si="2"/>
        <v>99.284294386092597</v>
      </c>
      <c r="I44" s="205">
        <f t="shared" si="3"/>
        <v>99.284294386092597</v>
      </c>
      <c r="K44" s="225"/>
      <c r="L44" s="225"/>
      <c r="M44" s="225"/>
      <c r="N44" s="225"/>
      <c r="O44" s="225"/>
      <c r="P44" s="226"/>
      <c r="Q44" s="226"/>
      <c r="R44" s="227"/>
      <c r="S44" s="228"/>
      <c r="T44" s="228"/>
    </row>
    <row r="45" spans="1:20" s="2" customFormat="1">
      <c r="A45" s="207"/>
      <c r="B45" s="207" t="s">
        <v>836</v>
      </c>
      <c r="C45" s="206">
        <v>285148372</v>
      </c>
      <c r="D45" s="206">
        <v>313248180.68000001</v>
      </c>
      <c r="E45" s="206">
        <v>313248180.68000001</v>
      </c>
      <c r="F45" s="206">
        <v>313248180.68000001</v>
      </c>
      <c r="G45" s="12"/>
      <c r="H45" s="205">
        <f t="shared" si="2"/>
        <v>100</v>
      </c>
      <c r="I45" s="205">
        <f t="shared" si="3"/>
        <v>100</v>
      </c>
      <c r="K45" s="225"/>
      <c r="L45" s="225"/>
      <c r="M45" s="225"/>
      <c r="N45" s="225"/>
      <c r="O45" s="225"/>
      <c r="P45" s="226"/>
      <c r="Q45" s="226"/>
      <c r="R45" s="227"/>
      <c r="S45" s="228"/>
      <c r="T45" s="228"/>
    </row>
    <row r="46" spans="1:20" s="2" customFormat="1">
      <c r="A46" s="207"/>
      <c r="B46" s="207" t="s">
        <v>835</v>
      </c>
      <c r="C46" s="206">
        <v>845244146</v>
      </c>
      <c r="D46" s="206">
        <v>782729711.32999957</v>
      </c>
      <c r="E46" s="206">
        <v>782729711.32999957</v>
      </c>
      <c r="F46" s="206">
        <v>778663287.7299999</v>
      </c>
      <c r="G46" s="12"/>
      <c r="H46" s="205">
        <f t="shared" si="2"/>
        <v>99.480481762588255</v>
      </c>
      <c r="I46" s="205">
        <f t="shared" si="3"/>
        <v>99.480481762588255</v>
      </c>
      <c r="K46" s="225"/>
      <c r="L46" s="225"/>
      <c r="M46" s="225"/>
      <c r="N46" s="225"/>
      <c r="O46" s="225"/>
      <c r="P46" s="226"/>
      <c r="Q46" s="226"/>
      <c r="R46" s="227"/>
      <c r="S46" s="228"/>
      <c r="T46" s="228"/>
    </row>
    <row r="47" spans="1:20" s="2" customFormat="1">
      <c r="A47" s="207"/>
      <c r="B47" s="207" t="s">
        <v>660</v>
      </c>
      <c r="C47" s="206">
        <v>214122133</v>
      </c>
      <c r="D47" s="206">
        <v>205549683.81</v>
      </c>
      <c r="E47" s="206">
        <v>205549683.81</v>
      </c>
      <c r="F47" s="206">
        <v>204144152.81</v>
      </c>
      <c r="G47" s="12"/>
      <c r="H47" s="205">
        <f t="shared" si="2"/>
        <v>99.316208629491641</v>
      </c>
      <c r="I47" s="205">
        <f t="shared" si="3"/>
        <v>99.316208629491641</v>
      </c>
      <c r="K47" s="225"/>
      <c r="L47" s="225"/>
      <c r="M47" s="225"/>
      <c r="N47" s="225"/>
      <c r="O47" s="225"/>
      <c r="P47" s="226"/>
      <c r="Q47" s="226"/>
      <c r="R47" s="227"/>
      <c r="S47" s="228"/>
      <c r="T47" s="228"/>
    </row>
    <row r="48" spans="1:20" s="2" customFormat="1">
      <c r="A48" s="207"/>
      <c r="B48" s="207" t="s">
        <v>120</v>
      </c>
      <c r="C48" s="206">
        <v>104931774</v>
      </c>
      <c r="D48" s="206">
        <v>100710461.06999996</v>
      </c>
      <c r="E48" s="206">
        <v>100710461.06999996</v>
      </c>
      <c r="F48" s="206">
        <v>100699323.34999996</v>
      </c>
      <c r="G48" s="12"/>
      <c r="H48" s="205">
        <f t="shared" si="2"/>
        <v>99.98894085094868</v>
      </c>
      <c r="I48" s="205">
        <f t="shared" si="3"/>
        <v>99.98894085094868</v>
      </c>
      <c r="K48" s="225"/>
      <c r="L48" s="225"/>
      <c r="M48" s="225"/>
      <c r="N48" s="225"/>
      <c r="O48" s="225"/>
      <c r="P48" s="226"/>
      <c r="Q48" s="226"/>
      <c r="R48" s="227"/>
      <c r="S48" s="228"/>
      <c r="T48" s="228"/>
    </row>
    <row r="49" spans="1:20" s="2" customFormat="1">
      <c r="A49" s="207"/>
      <c r="B49" s="207" t="s">
        <v>611</v>
      </c>
      <c r="C49" s="206">
        <v>1469822691</v>
      </c>
      <c r="D49" s="206">
        <v>1002111411.2299999</v>
      </c>
      <c r="E49" s="206">
        <v>1002111411.2299999</v>
      </c>
      <c r="F49" s="206">
        <v>1001529324.35</v>
      </c>
      <c r="G49" s="12"/>
      <c r="H49" s="205">
        <f t="shared" si="2"/>
        <v>99.941913955526616</v>
      </c>
      <c r="I49" s="205">
        <f t="shared" si="3"/>
        <v>99.941913955526616</v>
      </c>
      <c r="K49" s="225"/>
      <c r="L49" s="225"/>
      <c r="M49" s="225"/>
      <c r="N49" s="225"/>
      <c r="O49" s="225"/>
      <c r="P49" s="226"/>
      <c r="Q49" s="226"/>
      <c r="R49" s="227"/>
      <c r="S49" s="228"/>
      <c r="T49" s="228"/>
    </row>
    <row r="50" spans="1:20" s="2" customFormat="1">
      <c r="A50" s="207"/>
      <c r="B50" s="207" t="s">
        <v>55</v>
      </c>
      <c r="C50" s="206">
        <v>28275872750</v>
      </c>
      <c r="D50" s="206">
        <v>28080366825.02</v>
      </c>
      <c r="E50" s="206">
        <v>28080366825.02</v>
      </c>
      <c r="F50" s="206">
        <v>28080366825.02</v>
      </c>
      <c r="G50" s="12"/>
      <c r="H50" s="205">
        <f t="shared" si="2"/>
        <v>100</v>
      </c>
      <c r="I50" s="205">
        <f t="shared" si="3"/>
        <v>100</v>
      </c>
      <c r="K50" s="225"/>
      <c r="L50" s="225"/>
      <c r="M50" s="225"/>
      <c r="N50" s="225"/>
      <c r="O50" s="225"/>
      <c r="P50" s="226"/>
      <c r="Q50" s="226"/>
      <c r="R50" s="227"/>
      <c r="S50" s="228"/>
      <c r="T50" s="228"/>
    </row>
    <row r="51" spans="1:20" s="2" customFormat="1">
      <c r="A51" s="207"/>
      <c r="B51" s="207" t="s">
        <v>834</v>
      </c>
      <c r="C51" s="206">
        <v>736418894</v>
      </c>
      <c r="D51" s="206">
        <v>629463851.36000013</v>
      </c>
      <c r="E51" s="206">
        <v>629463851.36000013</v>
      </c>
      <c r="F51" s="206">
        <v>629463851.36000013</v>
      </c>
      <c r="G51" s="12"/>
      <c r="H51" s="205">
        <f t="shared" si="2"/>
        <v>100</v>
      </c>
      <c r="I51" s="205">
        <f t="shared" si="3"/>
        <v>100</v>
      </c>
      <c r="K51" s="225"/>
      <c r="L51" s="225"/>
      <c r="M51" s="225"/>
      <c r="N51" s="225"/>
      <c r="O51" s="225"/>
      <c r="P51" s="226"/>
      <c r="Q51" s="226"/>
      <c r="R51" s="227"/>
      <c r="S51" s="228"/>
      <c r="T51" s="228"/>
    </row>
    <row r="52" spans="1:20" s="2" customFormat="1">
      <c r="A52" s="207"/>
      <c r="B52" s="207" t="s">
        <v>833</v>
      </c>
      <c r="C52" s="206">
        <v>1365862061</v>
      </c>
      <c r="D52" s="206">
        <v>724923406.13</v>
      </c>
      <c r="E52" s="206">
        <v>724923406.13</v>
      </c>
      <c r="F52" s="206">
        <v>724923406.13</v>
      </c>
      <c r="G52" s="12"/>
      <c r="H52" s="205">
        <f t="shared" si="2"/>
        <v>100</v>
      </c>
      <c r="I52" s="205">
        <f t="shared" si="3"/>
        <v>100</v>
      </c>
      <c r="K52" s="225"/>
      <c r="L52" s="225"/>
      <c r="M52" s="225"/>
      <c r="N52" s="225"/>
      <c r="O52" s="225"/>
      <c r="P52" s="226"/>
      <c r="Q52" s="226"/>
      <c r="R52" s="227"/>
      <c r="S52" s="228"/>
      <c r="T52" s="228"/>
    </row>
    <row r="53" spans="1:20" s="2" customFormat="1">
      <c r="A53" s="207"/>
      <c r="B53" s="207" t="s">
        <v>832</v>
      </c>
      <c r="C53" s="206">
        <v>55239648</v>
      </c>
      <c r="D53" s="206">
        <v>55239648</v>
      </c>
      <c r="E53" s="206">
        <v>55239648</v>
      </c>
      <c r="F53" s="206">
        <v>52406687.609999999</v>
      </c>
      <c r="G53" s="12"/>
      <c r="H53" s="205">
        <f t="shared" si="2"/>
        <v>94.87150897485806</v>
      </c>
      <c r="I53" s="205">
        <f t="shared" si="3"/>
        <v>94.87150897485806</v>
      </c>
      <c r="K53" s="225"/>
      <c r="L53" s="225"/>
      <c r="M53" s="225"/>
      <c r="N53" s="225"/>
      <c r="O53" s="225"/>
      <c r="P53" s="226"/>
      <c r="Q53" s="226"/>
      <c r="R53" s="227"/>
      <c r="S53" s="228"/>
      <c r="T53" s="228"/>
    </row>
    <row r="54" spans="1:20" s="2" customFormat="1">
      <c r="A54" s="207"/>
      <c r="B54" s="207" t="s">
        <v>831</v>
      </c>
      <c r="C54" s="206">
        <v>600400000</v>
      </c>
      <c r="D54" s="206">
        <v>300200000</v>
      </c>
      <c r="E54" s="206">
        <v>300200000</v>
      </c>
      <c r="F54" s="206">
        <v>300200000</v>
      </c>
      <c r="G54" s="12"/>
      <c r="H54" s="205">
        <f t="shared" si="2"/>
        <v>100</v>
      </c>
      <c r="I54" s="205">
        <f t="shared" si="3"/>
        <v>100</v>
      </c>
      <c r="K54" s="225"/>
      <c r="L54" s="225"/>
      <c r="M54" s="225"/>
      <c r="N54" s="225"/>
      <c r="O54" s="225"/>
      <c r="P54" s="226"/>
      <c r="Q54" s="226"/>
      <c r="R54" s="227"/>
      <c r="S54" s="228"/>
      <c r="T54" s="228"/>
    </row>
    <row r="55" spans="1:20" s="2" customFormat="1">
      <c r="A55" s="207"/>
      <c r="B55" s="207" t="s">
        <v>610</v>
      </c>
      <c r="C55" s="206">
        <v>12500381529</v>
      </c>
      <c r="D55" s="206">
        <v>6443693323.3300018</v>
      </c>
      <c r="E55" s="206">
        <v>6443693323.3300018</v>
      </c>
      <c r="F55" s="206">
        <v>6435790624.3400021</v>
      </c>
      <c r="G55" s="12"/>
      <c r="H55" s="205">
        <f t="shared" si="2"/>
        <v>99.877357617852681</v>
      </c>
      <c r="I55" s="205">
        <f t="shared" si="3"/>
        <v>99.877357617852681</v>
      </c>
      <c r="K55" s="225"/>
      <c r="L55" s="225"/>
      <c r="M55" s="225"/>
      <c r="N55" s="225"/>
      <c r="O55" s="225"/>
      <c r="P55" s="226"/>
      <c r="Q55" s="226"/>
      <c r="R55" s="227"/>
      <c r="S55" s="228"/>
      <c r="T55" s="228"/>
    </row>
    <row r="56" spans="1:20" s="2" customFormat="1">
      <c r="A56" s="207"/>
      <c r="B56" s="207" t="s">
        <v>830</v>
      </c>
      <c r="C56" s="206">
        <v>338662944</v>
      </c>
      <c r="D56" s="206">
        <v>161077701.31000003</v>
      </c>
      <c r="E56" s="206">
        <v>161077701.31000003</v>
      </c>
      <c r="F56" s="206">
        <v>159901844.44</v>
      </c>
      <c r="G56" s="12"/>
      <c r="H56" s="205">
        <f t="shared" si="2"/>
        <v>99.270006425199071</v>
      </c>
      <c r="I56" s="205">
        <f t="shared" si="3"/>
        <v>99.270006425199071</v>
      </c>
      <c r="K56" s="225"/>
      <c r="L56" s="225"/>
      <c r="M56" s="225"/>
      <c r="N56" s="225"/>
      <c r="O56" s="225"/>
      <c r="P56" s="226"/>
      <c r="Q56" s="226"/>
      <c r="R56" s="227"/>
      <c r="S56" s="228"/>
      <c r="T56" s="228"/>
    </row>
    <row r="57" spans="1:20" s="2" customFormat="1">
      <c r="A57" s="207"/>
      <c r="B57" s="207" t="s">
        <v>24</v>
      </c>
      <c r="C57" s="206">
        <v>13699130682</v>
      </c>
      <c r="D57" s="206">
        <v>10513410120.799997</v>
      </c>
      <c r="E57" s="206">
        <v>10513410120.799997</v>
      </c>
      <c r="F57" s="206">
        <v>10484891894.280001</v>
      </c>
      <c r="G57" s="12"/>
      <c r="H57" s="205">
        <f t="shared" si="2"/>
        <v>99.728744278095121</v>
      </c>
      <c r="I57" s="205">
        <f t="shared" si="3"/>
        <v>99.728744278095121</v>
      </c>
      <c r="K57" s="225"/>
      <c r="L57" s="225"/>
      <c r="M57" s="225"/>
      <c r="N57" s="225"/>
      <c r="O57" s="225"/>
      <c r="P57" s="226"/>
      <c r="Q57" s="226"/>
      <c r="R57" s="227"/>
      <c r="S57" s="228"/>
      <c r="T57" s="228"/>
    </row>
    <row r="58" spans="1:20" s="2" customFormat="1">
      <c r="A58" s="207"/>
      <c r="B58" s="207" t="s">
        <v>829</v>
      </c>
      <c r="C58" s="206">
        <v>1060842688</v>
      </c>
      <c r="D58" s="206">
        <v>1163104613.5799999</v>
      </c>
      <c r="E58" s="206">
        <v>1163104613.5799999</v>
      </c>
      <c r="F58" s="206">
        <v>1156084613.5799999</v>
      </c>
      <c r="G58" s="12"/>
      <c r="H58" s="205">
        <f t="shared" si="2"/>
        <v>99.396442940898268</v>
      </c>
      <c r="I58" s="205">
        <f t="shared" si="3"/>
        <v>99.396442940898268</v>
      </c>
      <c r="K58" s="225"/>
      <c r="L58" s="225"/>
      <c r="M58" s="225"/>
      <c r="N58" s="225"/>
      <c r="O58" s="225"/>
      <c r="P58" s="226"/>
      <c r="Q58" s="226"/>
      <c r="R58" s="227"/>
      <c r="S58" s="228"/>
      <c r="T58" s="228"/>
    </row>
    <row r="59" spans="1:20" s="2" customFormat="1">
      <c r="A59" s="207"/>
      <c r="B59" s="207" t="s">
        <v>828</v>
      </c>
      <c r="C59" s="206">
        <v>2510135065</v>
      </c>
      <c r="D59" s="206">
        <v>2349049961.5500002</v>
      </c>
      <c r="E59" s="206">
        <v>2349049961.5500002</v>
      </c>
      <c r="F59" s="206">
        <v>2339189256.5</v>
      </c>
      <c r="G59" s="12"/>
      <c r="H59" s="205">
        <f t="shared" si="2"/>
        <v>99.580225826976715</v>
      </c>
      <c r="I59" s="205">
        <f t="shared" si="3"/>
        <v>99.580225826976715</v>
      </c>
      <c r="K59" s="225"/>
      <c r="L59" s="225"/>
      <c r="M59" s="225"/>
      <c r="N59" s="225"/>
      <c r="O59" s="225"/>
      <c r="P59" s="226"/>
      <c r="Q59" s="226"/>
      <c r="R59" s="227"/>
      <c r="S59" s="228"/>
      <c r="T59" s="228"/>
    </row>
    <row r="60" spans="1:20" s="2" customFormat="1">
      <c r="A60" s="207"/>
      <c r="B60" s="207" t="s">
        <v>799</v>
      </c>
      <c r="C60" s="206">
        <v>6157872534</v>
      </c>
      <c r="D60" s="206">
        <v>5137881054.1700001</v>
      </c>
      <c r="E60" s="206">
        <v>5137881054.1700001</v>
      </c>
      <c r="F60" s="206">
        <v>4955967285.6899996</v>
      </c>
      <c r="G60" s="12"/>
      <c r="H60" s="205">
        <f t="shared" si="2"/>
        <v>96.459362010096442</v>
      </c>
      <c r="I60" s="205">
        <f t="shared" si="3"/>
        <v>96.459362010096442</v>
      </c>
      <c r="K60" s="225"/>
      <c r="L60" s="225"/>
      <c r="M60" s="225"/>
      <c r="N60" s="225"/>
      <c r="O60" s="225"/>
      <c r="P60" s="226"/>
      <c r="Q60" s="226"/>
      <c r="R60" s="227"/>
      <c r="S60" s="228"/>
      <c r="T60" s="228"/>
    </row>
    <row r="61" spans="1:20" s="2" customFormat="1">
      <c r="A61" s="259" t="s">
        <v>827</v>
      </c>
      <c r="B61" s="260" t="s">
        <v>826</v>
      </c>
      <c r="C61" s="261">
        <f>SUM(C62:C65)</f>
        <v>1404824077.5824609</v>
      </c>
      <c r="D61" s="261">
        <f>SUM(D62:D65)</f>
        <v>1202434928.9973125</v>
      </c>
      <c r="E61" s="261">
        <f>SUM(E62:E65)</f>
        <v>1202434928.9973125</v>
      </c>
      <c r="F61" s="261">
        <f>SUM(F62:F65)</f>
        <v>1180184079.5991075</v>
      </c>
      <c r="G61" s="88"/>
      <c r="H61" s="262">
        <f t="shared" si="2"/>
        <v>98.149517378311728</v>
      </c>
      <c r="I61" s="262">
        <f t="shared" si="3"/>
        <v>98.149517378311728</v>
      </c>
      <c r="K61" s="225"/>
      <c r="L61" s="225"/>
      <c r="M61" s="225"/>
      <c r="N61" s="225"/>
      <c r="O61" s="225"/>
      <c r="P61" s="226"/>
      <c r="Q61" s="226"/>
      <c r="R61" s="227"/>
      <c r="S61" s="228"/>
      <c r="T61" s="228"/>
    </row>
    <row r="62" spans="1:20" s="2" customFormat="1">
      <c r="A62" s="207"/>
      <c r="B62" s="207" t="s">
        <v>530</v>
      </c>
      <c r="C62" s="206">
        <v>1379323058.974508</v>
      </c>
      <c r="D62" s="206">
        <v>1179222991.9745355</v>
      </c>
      <c r="E62" s="206">
        <v>1179222991.9745355</v>
      </c>
      <c r="F62" s="206">
        <v>1156972142.5763304</v>
      </c>
      <c r="G62" s="12"/>
      <c r="H62" s="205">
        <f t="shared" si="2"/>
        <v>98.113092303182853</v>
      </c>
      <c r="I62" s="205">
        <f t="shared" si="3"/>
        <v>98.113092303182853</v>
      </c>
      <c r="K62" s="225"/>
      <c r="L62" s="225"/>
      <c r="M62" s="225"/>
      <c r="N62" s="225"/>
      <c r="O62" s="225"/>
      <c r="P62" s="226"/>
      <c r="Q62" s="226"/>
      <c r="R62" s="227"/>
      <c r="S62" s="228"/>
      <c r="T62" s="228"/>
    </row>
    <row r="63" spans="1:20" s="2" customFormat="1">
      <c r="A63" s="207"/>
      <c r="B63" s="207" t="s">
        <v>524</v>
      </c>
      <c r="C63" s="206">
        <v>13205808.24</v>
      </c>
      <c r="D63" s="206">
        <v>11279722.470999999</v>
      </c>
      <c r="E63" s="206">
        <v>11279722.470999999</v>
      </c>
      <c r="F63" s="206">
        <v>11279722.470999999</v>
      </c>
      <c r="G63" s="90"/>
      <c r="H63" s="205">
        <f t="shared" si="2"/>
        <v>100</v>
      </c>
      <c r="I63" s="205">
        <f t="shared" si="3"/>
        <v>100</v>
      </c>
      <c r="K63" s="225"/>
      <c r="L63" s="225"/>
      <c r="M63" s="225"/>
      <c r="N63" s="225"/>
      <c r="O63" s="225"/>
      <c r="P63" s="226"/>
      <c r="Q63" s="226"/>
      <c r="R63" s="227"/>
      <c r="S63" s="228"/>
      <c r="T63" s="228"/>
    </row>
    <row r="64" spans="1:20" s="2" customFormat="1">
      <c r="A64" s="207"/>
      <c r="B64" s="207" t="s">
        <v>27</v>
      </c>
      <c r="C64" s="206">
        <v>949999.99999999977</v>
      </c>
      <c r="D64" s="206">
        <v>925471.66999999981</v>
      </c>
      <c r="E64" s="206">
        <v>925471.66999999981</v>
      </c>
      <c r="F64" s="206">
        <v>925471.66999999981</v>
      </c>
      <c r="G64" s="12"/>
      <c r="H64" s="205">
        <f t="shared" si="2"/>
        <v>100</v>
      </c>
      <c r="I64" s="205">
        <f t="shared" si="3"/>
        <v>100</v>
      </c>
      <c r="K64" s="225"/>
      <c r="L64" s="225"/>
      <c r="M64" s="225"/>
      <c r="N64" s="225"/>
      <c r="O64" s="225"/>
      <c r="P64" s="226"/>
      <c r="Q64" s="226"/>
      <c r="R64" s="227"/>
      <c r="S64" s="228"/>
      <c r="T64" s="228"/>
    </row>
    <row r="65" spans="1:20" s="2" customFormat="1">
      <c r="A65" s="207"/>
      <c r="B65" s="207" t="s">
        <v>28</v>
      </c>
      <c r="C65" s="206">
        <v>11345210.367952731</v>
      </c>
      <c r="D65" s="206">
        <v>11006742.881777102</v>
      </c>
      <c r="E65" s="206">
        <v>11006742.881777102</v>
      </c>
      <c r="F65" s="206">
        <v>11006742.881777102</v>
      </c>
      <c r="G65" s="12"/>
      <c r="H65" s="205">
        <f t="shared" si="2"/>
        <v>100</v>
      </c>
      <c r="I65" s="205">
        <f t="shared" si="3"/>
        <v>100</v>
      </c>
      <c r="K65" s="225"/>
      <c r="L65" s="225"/>
      <c r="M65" s="225"/>
      <c r="N65" s="225"/>
      <c r="O65" s="225"/>
      <c r="P65" s="226"/>
      <c r="Q65" s="226"/>
      <c r="R65" s="227"/>
      <c r="S65" s="228"/>
      <c r="T65" s="228"/>
    </row>
    <row r="66" spans="1:20" s="2" customFormat="1">
      <c r="A66" s="259" t="s">
        <v>825</v>
      </c>
      <c r="B66" s="260" t="s">
        <v>824</v>
      </c>
      <c r="C66" s="261">
        <f>SUM(C67)</f>
        <v>3596597795</v>
      </c>
      <c r="D66" s="261">
        <f>SUM(D67)</f>
        <v>3785077340.71</v>
      </c>
      <c r="E66" s="261">
        <f>SUM(E67)</f>
        <v>3785077340.71</v>
      </c>
      <c r="F66" s="261">
        <f>SUM(F67)</f>
        <v>3785077340.71</v>
      </c>
      <c r="G66" s="88"/>
      <c r="H66" s="262">
        <f t="shared" si="2"/>
        <v>100</v>
      </c>
      <c r="I66" s="262">
        <f t="shared" si="3"/>
        <v>100</v>
      </c>
      <c r="K66" s="225"/>
      <c r="L66" s="225"/>
      <c r="M66" s="225"/>
      <c r="N66" s="225"/>
      <c r="O66" s="225"/>
      <c r="P66" s="226"/>
      <c r="Q66" s="226"/>
      <c r="R66" s="227"/>
      <c r="S66" s="228"/>
      <c r="T66" s="228"/>
    </row>
    <row r="67" spans="1:20" s="2" customFormat="1">
      <c r="A67" s="207"/>
      <c r="B67" s="207" t="s">
        <v>823</v>
      </c>
      <c r="C67" s="206">
        <v>3596597795</v>
      </c>
      <c r="D67" s="206">
        <v>3785077340.71</v>
      </c>
      <c r="E67" s="206">
        <v>3785077340.71</v>
      </c>
      <c r="F67" s="206">
        <v>3785077340.71</v>
      </c>
      <c r="G67" s="12"/>
      <c r="H67" s="205">
        <f t="shared" si="2"/>
        <v>100</v>
      </c>
      <c r="I67" s="205">
        <f t="shared" si="3"/>
        <v>100</v>
      </c>
      <c r="K67" s="225"/>
      <c r="L67" s="225"/>
      <c r="M67" s="225"/>
      <c r="N67" s="225"/>
      <c r="O67" s="225"/>
      <c r="P67" s="226"/>
      <c r="Q67" s="226"/>
      <c r="R67" s="227"/>
      <c r="S67" s="228"/>
      <c r="T67" s="228"/>
    </row>
    <row r="68" spans="1:20" s="2" customFormat="1">
      <c r="A68" s="259" t="s">
        <v>822</v>
      </c>
      <c r="B68" s="260" t="s">
        <v>821</v>
      </c>
      <c r="C68" s="261">
        <f>SUM(C69:C72)</f>
        <v>1849999.9600000002</v>
      </c>
      <c r="D68" s="261">
        <f>SUM(D69:D72)</f>
        <v>1946464.04</v>
      </c>
      <c r="E68" s="261">
        <f>SUM(E69:E72)</f>
        <v>1946464.04</v>
      </c>
      <c r="F68" s="261">
        <f>SUM(F69:F72)</f>
        <v>1911488.75</v>
      </c>
      <c r="G68" s="88"/>
      <c r="H68" s="262">
        <f t="shared" si="2"/>
        <v>98.203137110100428</v>
      </c>
      <c r="I68" s="262">
        <f t="shared" si="3"/>
        <v>98.203137110100428</v>
      </c>
      <c r="K68" s="225"/>
      <c r="L68" s="225"/>
      <c r="M68" s="225"/>
      <c r="N68" s="225"/>
      <c r="O68" s="225"/>
      <c r="P68" s="226"/>
      <c r="Q68" s="226"/>
      <c r="R68" s="227"/>
      <c r="S68" s="228"/>
      <c r="T68" s="228"/>
    </row>
    <row r="69" spans="1:20" s="2" customFormat="1">
      <c r="A69" s="207"/>
      <c r="B69" s="207" t="s">
        <v>820</v>
      </c>
      <c r="C69" s="206">
        <v>999999.95000000019</v>
      </c>
      <c r="D69" s="206">
        <v>1055909.96</v>
      </c>
      <c r="E69" s="206">
        <v>1055909.96</v>
      </c>
      <c r="F69" s="206">
        <v>1027901.3</v>
      </c>
      <c r="G69" s="12"/>
      <c r="H69" s="205">
        <f t="shared" si="2"/>
        <v>97.347438601677752</v>
      </c>
      <c r="I69" s="205">
        <f t="shared" si="3"/>
        <v>97.347438601677752</v>
      </c>
      <c r="K69" s="225"/>
      <c r="L69" s="225"/>
      <c r="M69" s="225"/>
      <c r="N69" s="225"/>
      <c r="O69" s="225"/>
      <c r="P69" s="226"/>
      <c r="Q69" s="226"/>
      <c r="R69" s="227"/>
      <c r="S69" s="228"/>
      <c r="T69" s="228"/>
    </row>
    <row r="70" spans="1:20" s="2" customFormat="1">
      <c r="A70" s="207"/>
      <c r="B70" s="207" t="s">
        <v>819</v>
      </c>
      <c r="C70" s="206">
        <v>25000.03</v>
      </c>
      <c r="D70" s="206">
        <v>19771.86</v>
      </c>
      <c r="E70" s="206">
        <v>19771.86</v>
      </c>
      <c r="F70" s="206">
        <v>19344.599999999999</v>
      </c>
      <c r="G70" s="12"/>
      <c r="H70" s="205">
        <f t="shared" si="2"/>
        <v>97.839050043850179</v>
      </c>
      <c r="I70" s="205">
        <f t="shared" si="3"/>
        <v>97.839050043850179</v>
      </c>
      <c r="K70" s="225"/>
      <c r="L70" s="225"/>
      <c r="M70" s="225"/>
      <c r="N70" s="225"/>
      <c r="O70" s="225"/>
      <c r="P70" s="226"/>
      <c r="Q70" s="226"/>
      <c r="R70" s="227"/>
      <c r="S70" s="228"/>
      <c r="T70" s="228"/>
    </row>
    <row r="71" spans="1:20" s="2" customFormat="1">
      <c r="A71" s="207"/>
      <c r="B71" s="207" t="s">
        <v>509</v>
      </c>
      <c r="C71" s="206">
        <v>124999.97000000006</v>
      </c>
      <c r="D71" s="206">
        <v>142333.30999999997</v>
      </c>
      <c r="E71" s="206">
        <v>142333.30999999997</v>
      </c>
      <c r="F71" s="206">
        <v>141219.00999999998</v>
      </c>
      <c r="G71" s="12"/>
      <c r="H71" s="205">
        <f t="shared" si="2"/>
        <v>99.217119309598019</v>
      </c>
      <c r="I71" s="205">
        <f t="shared" si="3"/>
        <v>99.217119309598019</v>
      </c>
      <c r="K71" s="225"/>
      <c r="L71" s="225"/>
      <c r="M71" s="225"/>
      <c r="N71" s="225"/>
      <c r="O71" s="225"/>
      <c r="P71" s="226"/>
      <c r="Q71" s="226"/>
      <c r="R71" s="227"/>
      <c r="S71" s="228"/>
      <c r="T71" s="228"/>
    </row>
    <row r="72" spans="1:20" s="2" customFormat="1">
      <c r="A72" s="207"/>
      <c r="B72" s="207" t="s">
        <v>818</v>
      </c>
      <c r="C72" s="206">
        <v>700000.01</v>
      </c>
      <c r="D72" s="206">
        <v>728448.90999999992</v>
      </c>
      <c r="E72" s="206">
        <v>728448.90999999992</v>
      </c>
      <c r="F72" s="206">
        <v>723023.84000000008</v>
      </c>
      <c r="G72" s="12"/>
      <c r="H72" s="205">
        <f t="shared" si="2"/>
        <v>99.255257311044659</v>
      </c>
      <c r="I72" s="205">
        <f t="shared" si="3"/>
        <v>99.255257311044659</v>
      </c>
      <c r="K72" s="225"/>
      <c r="L72" s="225"/>
      <c r="M72" s="225"/>
      <c r="N72" s="225"/>
      <c r="O72" s="225"/>
      <c r="P72" s="226"/>
      <c r="Q72" s="226"/>
      <c r="R72" s="227"/>
      <c r="S72" s="228"/>
      <c r="T72" s="228"/>
    </row>
    <row r="73" spans="1:20" s="2" customFormat="1">
      <c r="A73" s="259" t="s">
        <v>817</v>
      </c>
      <c r="B73" s="260" t="s">
        <v>816</v>
      </c>
      <c r="C73" s="261">
        <f>SUM(C74:C80)</f>
        <v>2087691791.1776202</v>
      </c>
      <c r="D73" s="261">
        <f>SUM(D74:D80)</f>
        <v>1952155211.9053085</v>
      </c>
      <c r="E73" s="261">
        <f>SUM(E74:E80)</f>
        <v>1952155211.9053085</v>
      </c>
      <c r="F73" s="261">
        <f>SUM(F74:F80)</f>
        <v>1951413084.3937085</v>
      </c>
      <c r="G73" s="88"/>
      <c r="H73" s="262">
        <f t="shared" ref="H73:H98" si="4">+F73/D73*100</f>
        <v>99.96198419536141</v>
      </c>
      <c r="I73" s="262">
        <f t="shared" ref="I73:I98" si="5">+F73/E73*100</f>
        <v>99.96198419536141</v>
      </c>
      <c r="K73" s="225"/>
      <c r="L73" s="225"/>
      <c r="M73" s="225"/>
      <c r="N73" s="225"/>
      <c r="O73" s="225"/>
      <c r="P73" s="226"/>
      <c r="Q73" s="226"/>
      <c r="R73" s="227"/>
      <c r="S73" s="228"/>
      <c r="T73" s="228"/>
    </row>
    <row r="74" spans="1:20" s="2" customFormat="1">
      <c r="A74" s="207"/>
      <c r="B74" s="207" t="s">
        <v>31</v>
      </c>
      <c r="C74" s="206">
        <v>22430000.026020002</v>
      </c>
      <c r="D74" s="206">
        <v>20834790.114648271</v>
      </c>
      <c r="E74" s="206">
        <v>20834790.114648271</v>
      </c>
      <c r="F74" s="206">
        <v>20834790.114648271</v>
      </c>
      <c r="G74" s="12"/>
      <c r="H74" s="205">
        <f t="shared" si="4"/>
        <v>100</v>
      </c>
      <c r="I74" s="205">
        <f t="shared" si="5"/>
        <v>100</v>
      </c>
      <c r="K74" s="225"/>
      <c r="L74" s="225"/>
      <c r="M74" s="225"/>
      <c r="N74" s="225"/>
      <c r="O74" s="225"/>
      <c r="P74" s="226"/>
      <c r="Q74" s="226"/>
      <c r="R74" s="227"/>
      <c r="S74" s="228"/>
      <c r="T74" s="228"/>
    </row>
    <row r="75" spans="1:20" s="2" customFormat="1">
      <c r="A75" s="207"/>
      <c r="B75" s="207" t="s">
        <v>507</v>
      </c>
      <c r="C75" s="206">
        <v>791954435.60000002</v>
      </c>
      <c r="D75" s="206">
        <v>576008753.44200015</v>
      </c>
      <c r="E75" s="206">
        <v>576008753.44200015</v>
      </c>
      <c r="F75" s="206">
        <v>575425927.75600004</v>
      </c>
      <c r="G75" s="12"/>
      <c r="H75" s="205">
        <f t="shared" si="4"/>
        <v>99.898816522749456</v>
      </c>
      <c r="I75" s="205">
        <f t="shared" si="5"/>
        <v>99.898816522749456</v>
      </c>
      <c r="K75" s="225"/>
      <c r="L75" s="225"/>
      <c r="M75" s="225"/>
      <c r="N75" s="225"/>
      <c r="O75" s="225"/>
      <c r="P75" s="226"/>
      <c r="Q75" s="226"/>
      <c r="R75" s="227"/>
      <c r="S75" s="228"/>
      <c r="T75" s="228"/>
    </row>
    <row r="76" spans="1:20" s="2" customFormat="1">
      <c r="A76" s="207"/>
      <c r="B76" s="207" t="s">
        <v>30</v>
      </c>
      <c r="C76" s="206">
        <v>66578734.640000001</v>
      </c>
      <c r="D76" s="206">
        <v>73538017.11999999</v>
      </c>
      <c r="E76" s="206">
        <v>73538017.11999999</v>
      </c>
      <c r="F76" s="206">
        <v>73378715.294400007</v>
      </c>
      <c r="G76" s="12"/>
      <c r="H76" s="205">
        <f t="shared" si="4"/>
        <v>99.783374869436543</v>
      </c>
      <c r="I76" s="205">
        <f t="shared" si="5"/>
        <v>99.783374869436543</v>
      </c>
      <c r="K76" s="225"/>
      <c r="L76" s="225"/>
      <c r="M76" s="225"/>
      <c r="N76" s="225"/>
      <c r="O76" s="225"/>
      <c r="P76" s="226"/>
      <c r="Q76" s="226"/>
      <c r="R76" s="227"/>
      <c r="S76" s="228"/>
      <c r="T76" s="228"/>
    </row>
    <row r="77" spans="1:20" s="2" customFormat="1">
      <c r="A77" s="207"/>
      <c r="B77" s="207" t="s">
        <v>505</v>
      </c>
      <c r="C77" s="206">
        <v>1070131513</v>
      </c>
      <c r="D77" s="206">
        <v>979537929.52000022</v>
      </c>
      <c r="E77" s="206">
        <v>979537929.52000022</v>
      </c>
      <c r="F77" s="206">
        <v>979537929.52000022</v>
      </c>
      <c r="G77" s="12"/>
      <c r="H77" s="205">
        <f t="shared" si="4"/>
        <v>100</v>
      </c>
      <c r="I77" s="205">
        <f t="shared" si="5"/>
        <v>100</v>
      </c>
      <c r="K77" s="225"/>
      <c r="L77" s="225"/>
      <c r="M77" s="225"/>
      <c r="N77" s="225"/>
      <c r="O77" s="225"/>
      <c r="P77" s="226"/>
      <c r="Q77" s="226"/>
      <c r="R77" s="227"/>
      <c r="S77" s="228"/>
      <c r="T77" s="228"/>
    </row>
    <row r="78" spans="1:20" s="2" customFormat="1">
      <c r="A78" s="207"/>
      <c r="B78" s="207" t="s">
        <v>815</v>
      </c>
      <c r="C78" s="206">
        <v>11589999.911599999</v>
      </c>
      <c r="D78" s="206">
        <v>10643350.846304869</v>
      </c>
      <c r="E78" s="206">
        <v>10643350.846304869</v>
      </c>
      <c r="F78" s="206">
        <v>10643350.846304869</v>
      </c>
      <c r="G78" s="12"/>
      <c r="H78" s="205">
        <f t="shared" si="4"/>
        <v>100</v>
      </c>
      <c r="I78" s="205">
        <f t="shared" si="5"/>
        <v>100</v>
      </c>
      <c r="K78" s="225"/>
      <c r="L78" s="225"/>
      <c r="M78" s="225"/>
      <c r="N78" s="225"/>
      <c r="O78" s="225"/>
      <c r="P78" s="226"/>
      <c r="Q78" s="226"/>
      <c r="R78" s="227"/>
      <c r="S78" s="228"/>
      <c r="T78" s="228"/>
    </row>
    <row r="79" spans="1:20" s="2" customFormat="1">
      <c r="A79" s="207"/>
      <c r="B79" s="207" t="s">
        <v>762</v>
      </c>
      <c r="C79" s="206">
        <v>99467308</v>
      </c>
      <c r="D79" s="206">
        <v>272196072.69</v>
      </c>
      <c r="E79" s="206">
        <v>272196072.69</v>
      </c>
      <c r="F79" s="206">
        <v>272196072.69</v>
      </c>
      <c r="G79" s="12"/>
      <c r="H79" s="205">
        <f t="shared" si="4"/>
        <v>100</v>
      </c>
      <c r="I79" s="205">
        <f t="shared" si="5"/>
        <v>100</v>
      </c>
      <c r="K79" s="225"/>
      <c r="L79" s="225"/>
      <c r="M79" s="225"/>
      <c r="N79" s="225"/>
      <c r="O79" s="225"/>
      <c r="P79" s="226"/>
      <c r="Q79" s="226"/>
      <c r="R79" s="227"/>
      <c r="S79" s="228"/>
      <c r="T79" s="228"/>
    </row>
    <row r="80" spans="1:20" s="2" customFormat="1">
      <c r="A80" s="207"/>
      <c r="B80" s="207" t="s">
        <v>814</v>
      </c>
      <c r="C80" s="206">
        <v>25539800</v>
      </c>
      <c r="D80" s="206">
        <v>19396298.172355</v>
      </c>
      <c r="E80" s="206">
        <v>19396298.172355</v>
      </c>
      <c r="F80" s="206">
        <v>19396298.172355</v>
      </c>
      <c r="G80" s="12"/>
      <c r="H80" s="205">
        <f t="shared" si="4"/>
        <v>100</v>
      </c>
      <c r="I80" s="205">
        <f t="shared" si="5"/>
        <v>100</v>
      </c>
      <c r="K80" s="225"/>
      <c r="L80" s="225"/>
      <c r="M80" s="225"/>
      <c r="N80" s="225"/>
      <c r="O80" s="225"/>
      <c r="P80" s="226"/>
      <c r="Q80" s="226"/>
      <c r="R80" s="227"/>
      <c r="S80" s="228"/>
      <c r="T80" s="228"/>
    </row>
    <row r="81" spans="1:20" s="2" customFormat="1">
      <c r="A81" s="259" t="s">
        <v>813</v>
      </c>
      <c r="B81" s="260" t="s">
        <v>812</v>
      </c>
      <c r="C81" s="261">
        <f>SUM(C82:C83)</f>
        <v>1913146841</v>
      </c>
      <c r="D81" s="261">
        <f>SUM(D82:D83)</f>
        <v>1687394888.9499993</v>
      </c>
      <c r="E81" s="261">
        <f>SUM(E82:E83)</f>
        <v>1687394888.9499993</v>
      </c>
      <c r="F81" s="261">
        <f>SUM(F82:F83)</f>
        <v>1648327178.579999</v>
      </c>
      <c r="G81" s="261">
        <f>SUM(G82:G83)</f>
        <v>0</v>
      </c>
      <c r="H81" s="262">
        <f t="shared" si="4"/>
        <v>97.684732209049727</v>
      </c>
      <c r="I81" s="262">
        <f t="shared" si="5"/>
        <v>97.684732209049727</v>
      </c>
      <c r="K81" s="225"/>
      <c r="L81" s="225"/>
      <c r="M81" s="225"/>
      <c r="N81" s="225"/>
      <c r="O81" s="225"/>
      <c r="P81" s="226"/>
      <c r="Q81" s="226"/>
      <c r="R81" s="227"/>
      <c r="S81" s="228"/>
      <c r="T81" s="228"/>
    </row>
    <row r="82" spans="1:20" s="2" customFormat="1">
      <c r="A82" s="207"/>
      <c r="B82" s="207" t="s">
        <v>497</v>
      </c>
      <c r="C82" s="206">
        <v>240644703</v>
      </c>
      <c r="D82" s="206">
        <v>207223133.68999997</v>
      </c>
      <c r="E82" s="206">
        <v>207223133.68999997</v>
      </c>
      <c r="F82" s="206">
        <v>196628475.04999998</v>
      </c>
      <c r="G82" s="12"/>
      <c r="H82" s="205">
        <f t="shared" si="4"/>
        <v>94.887318586809272</v>
      </c>
      <c r="I82" s="205">
        <f t="shared" si="5"/>
        <v>94.887318586809272</v>
      </c>
      <c r="K82" s="225"/>
      <c r="L82" s="225"/>
      <c r="M82" s="225"/>
      <c r="N82" s="225"/>
      <c r="O82" s="225"/>
      <c r="P82" s="226"/>
      <c r="Q82" s="226"/>
      <c r="R82" s="227"/>
      <c r="S82" s="228"/>
      <c r="T82" s="228"/>
    </row>
    <row r="83" spans="1:20" s="2" customFormat="1">
      <c r="A83" s="207"/>
      <c r="B83" s="207" t="s">
        <v>811</v>
      </c>
      <c r="C83" s="206">
        <v>1672502138</v>
      </c>
      <c r="D83" s="206">
        <v>1480171755.2599993</v>
      </c>
      <c r="E83" s="206">
        <v>1480171755.2599993</v>
      </c>
      <c r="F83" s="206">
        <v>1451698703.529999</v>
      </c>
      <c r="G83" s="12"/>
      <c r="H83" s="205">
        <f t="shared" si="4"/>
        <v>98.076368392464104</v>
      </c>
      <c r="I83" s="205">
        <f t="shared" si="5"/>
        <v>98.076368392464104</v>
      </c>
      <c r="K83" s="225"/>
      <c r="L83" s="225"/>
      <c r="M83" s="225"/>
      <c r="N83" s="225"/>
      <c r="O83" s="225"/>
      <c r="P83" s="226"/>
      <c r="Q83" s="226"/>
      <c r="R83" s="227"/>
      <c r="S83" s="228"/>
      <c r="T83" s="228"/>
    </row>
    <row r="84" spans="1:20" s="2" customFormat="1">
      <c r="A84" s="259" t="s">
        <v>810</v>
      </c>
      <c r="B84" s="260" t="s">
        <v>809</v>
      </c>
      <c r="C84" s="261">
        <f>SUM(C85:C98)</f>
        <v>4144944762.0395999</v>
      </c>
      <c r="D84" s="261">
        <f>SUM(D85:D98)</f>
        <v>4424945013.9901962</v>
      </c>
      <c r="E84" s="261">
        <f>SUM(E85:E98)</f>
        <v>4424945013.9901962</v>
      </c>
      <c r="F84" s="261">
        <f>SUM(F85:F98)</f>
        <v>4294942731.4530792</v>
      </c>
      <c r="G84" s="88"/>
      <c r="H84" s="262">
        <f t="shared" si="4"/>
        <v>97.062058802401083</v>
      </c>
      <c r="I84" s="262">
        <f t="shared" si="5"/>
        <v>97.062058802401083</v>
      </c>
      <c r="K84" s="225"/>
      <c r="L84" s="225"/>
      <c r="M84" s="225"/>
      <c r="N84" s="225"/>
      <c r="O84" s="225"/>
      <c r="P84" s="226"/>
      <c r="Q84" s="226"/>
      <c r="R84" s="227"/>
      <c r="S84" s="228"/>
      <c r="T84" s="228"/>
    </row>
    <row r="85" spans="1:20" s="2" customFormat="1">
      <c r="A85" s="207"/>
      <c r="B85" s="207" t="s">
        <v>485</v>
      </c>
      <c r="C85" s="206">
        <v>245578735</v>
      </c>
      <c r="D85" s="206">
        <v>279809391.00000006</v>
      </c>
      <c r="E85" s="206">
        <v>279809391.00000006</v>
      </c>
      <c r="F85" s="206">
        <v>275715435.97000003</v>
      </c>
      <c r="G85" s="12">
        <v>0</v>
      </c>
      <c r="H85" s="205">
        <f t="shared" si="4"/>
        <v>98.536877187942551</v>
      </c>
      <c r="I85" s="205">
        <f t="shared" si="5"/>
        <v>98.536877187942551</v>
      </c>
      <c r="K85" s="225"/>
      <c r="L85" s="225"/>
      <c r="M85" s="225"/>
      <c r="N85" s="225"/>
      <c r="O85" s="225"/>
      <c r="P85" s="226"/>
      <c r="Q85" s="226"/>
      <c r="R85" s="227"/>
      <c r="S85" s="228"/>
      <c r="T85" s="228"/>
    </row>
    <row r="86" spans="1:20" s="2" customFormat="1">
      <c r="A86" s="207"/>
      <c r="B86" s="207" t="s">
        <v>102</v>
      </c>
      <c r="C86" s="206">
        <v>27316938</v>
      </c>
      <c r="D86" s="206">
        <v>27850863.100000001</v>
      </c>
      <c r="E86" s="206">
        <v>27850863.100000001</v>
      </c>
      <c r="F86" s="206">
        <v>27537180.700000003</v>
      </c>
      <c r="G86" s="12">
        <v>0</v>
      </c>
      <c r="H86" s="205">
        <f t="shared" si="4"/>
        <v>98.873706718266845</v>
      </c>
      <c r="I86" s="205">
        <f t="shared" si="5"/>
        <v>98.873706718266845</v>
      </c>
      <c r="K86" s="225"/>
      <c r="L86" s="225"/>
      <c r="M86" s="225"/>
      <c r="N86" s="225"/>
      <c r="O86" s="225"/>
      <c r="P86" s="226"/>
      <c r="Q86" s="226"/>
      <c r="R86" s="227"/>
      <c r="S86" s="228"/>
      <c r="T86" s="228"/>
    </row>
    <row r="87" spans="1:20" s="2" customFormat="1">
      <c r="A87" s="207"/>
      <c r="B87" s="207" t="s">
        <v>132</v>
      </c>
      <c r="C87" s="206">
        <v>2428283</v>
      </c>
      <c r="D87" s="206">
        <v>2112075.8200000003</v>
      </c>
      <c r="E87" s="206">
        <v>2112075.8200000003</v>
      </c>
      <c r="F87" s="206">
        <v>2102062.02</v>
      </c>
      <c r="G87" s="12">
        <v>0</v>
      </c>
      <c r="H87" s="205">
        <f t="shared" si="4"/>
        <v>99.525878763197042</v>
      </c>
      <c r="I87" s="205">
        <f t="shared" si="5"/>
        <v>99.525878763197042</v>
      </c>
      <c r="K87" s="225"/>
      <c r="L87" s="225"/>
      <c r="M87" s="225"/>
      <c r="N87" s="225"/>
      <c r="O87" s="225"/>
      <c r="P87" s="226"/>
      <c r="Q87" s="226"/>
      <c r="R87" s="227"/>
      <c r="S87" s="228"/>
      <c r="T87" s="228"/>
    </row>
    <row r="88" spans="1:20" s="2" customFormat="1">
      <c r="A88" s="207"/>
      <c r="B88" s="207" t="s">
        <v>14</v>
      </c>
      <c r="C88" s="206">
        <v>3198157</v>
      </c>
      <c r="D88" s="206">
        <v>3174250</v>
      </c>
      <c r="E88" s="206">
        <v>3174250</v>
      </c>
      <c r="F88" s="206">
        <v>3174250</v>
      </c>
      <c r="G88" s="12">
        <v>0</v>
      </c>
      <c r="H88" s="205">
        <f t="shared" si="4"/>
        <v>100</v>
      </c>
      <c r="I88" s="205">
        <f t="shared" si="5"/>
        <v>100</v>
      </c>
      <c r="K88" s="225"/>
      <c r="L88" s="225"/>
      <c r="M88" s="225"/>
      <c r="N88" s="225"/>
      <c r="O88" s="225"/>
      <c r="P88" s="226"/>
      <c r="Q88" s="226"/>
      <c r="R88" s="227"/>
      <c r="S88" s="228"/>
      <c r="T88" s="228"/>
    </row>
    <row r="89" spans="1:20" s="2" customFormat="1">
      <c r="A89" s="207"/>
      <c r="B89" s="207" t="s">
        <v>41</v>
      </c>
      <c r="C89" s="206">
        <v>123458668.5</v>
      </c>
      <c r="D89" s="206">
        <v>173766017.06700003</v>
      </c>
      <c r="E89" s="206">
        <v>173766017.06700003</v>
      </c>
      <c r="F89" s="206">
        <v>173571062.10000002</v>
      </c>
      <c r="G89" s="12">
        <v>0</v>
      </c>
      <c r="H89" s="205">
        <f t="shared" si="4"/>
        <v>99.887806044996225</v>
      </c>
      <c r="I89" s="205">
        <f t="shared" si="5"/>
        <v>99.887806044996225</v>
      </c>
      <c r="K89" s="225"/>
      <c r="L89" s="225"/>
      <c r="M89" s="225"/>
      <c r="N89" s="225"/>
      <c r="O89" s="225"/>
      <c r="P89" s="226"/>
      <c r="Q89" s="226"/>
      <c r="R89" s="227"/>
      <c r="S89" s="228"/>
      <c r="T89" s="228"/>
    </row>
    <row r="90" spans="1:20" s="2" customFormat="1">
      <c r="A90" s="207"/>
      <c r="B90" s="207" t="s">
        <v>42</v>
      </c>
      <c r="C90" s="206">
        <v>197277487.82999998</v>
      </c>
      <c r="D90" s="206">
        <v>197170805.77229995</v>
      </c>
      <c r="E90" s="206">
        <v>197170805.77229995</v>
      </c>
      <c r="F90" s="206">
        <v>196897103.30339995</v>
      </c>
      <c r="G90" s="12">
        <v>258602.3658</v>
      </c>
      <c r="H90" s="205">
        <f t="shared" si="4"/>
        <v>99.861185093894647</v>
      </c>
      <c r="I90" s="205">
        <f t="shared" si="5"/>
        <v>99.861185093894647</v>
      </c>
      <c r="K90" s="225"/>
      <c r="L90" s="225"/>
      <c r="M90" s="225"/>
      <c r="N90" s="225"/>
      <c r="O90" s="225"/>
      <c r="P90" s="226"/>
      <c r="Q90" s="226"/>
      <c r="R90" s="227"/>
      <c r="S90" s="228"/>
      <c r="T90" s="228"/>
    </row>
    <row r="91" spans="1:20" s="2" customFormat="1">
      <c r="A91" s="207"/>
      <c r="B91" s="207" t="s">
        <v>43</v>
      </c>
      <c r="C91" s="206">
        <v>157760528</v>
      </c>
      <c r="D91" s="206">
        <v>152752037</v>
      </c>
      <c r="E91" s="206">
        <v>152752037</v>
      </c>
      <c r="F91" s="206">
        <v>152135393</v>
      </c>
      <c r="G91" s="12">
        <v>0</v>
      </c>
      <c r="H91" s="205">
        <f t="shared" si="4"/>
        <v>99.596310457057939</v>
      </c>
      <c r="I91" s="205">
        <f t="shared" si="5"/>
        <v>99.596310457057939</v>
      </c>
      <c r="K91" s="225"/>
      <c r="L91" s="225"/>
      <c r="M91" s="225"/>
      <c r="N91" s="225"/>
      <c r="O91" s="225"/>
      <c r="P91" s="226"/>
      <c r="Q91" s="226"/>
      <c r="R91" s="227"/>
      <c r="S91" s="228"/>
      <c r="T91" s="228"/>
    </row>
    <row r="92" spans="1:20" s="2" customFormat="1">
      <c r="A92" s="207"/>
      <c r="B92" s="207" t="s">
        <v>44</v>
      </c>
      <c r="C92" s="206">
        <v>84292447.459999993</v>
      </c>
      <c r="D92" s="206">
        <v>84585644.506999999</v>
      </c>
      <c r="E92" s="206">
        <v>84585644.506999999</v>
      </c>
      <c r="F92" s="206">
        <v>84585123.602199987</v>
      </c>
      <c r="G92" s="12">
        <v>0</v>
      </c>
      <c r="H92" s="205">
        <f t="shared" si="4"/>
        <v>99.999384168787685</v>
      </c>
      <c r="I92" s="205">
        <f t="shared" si="5"/>
        <v>99.999384168787685</v>
      </c>
      <c r="K92" s="225"/>
      <c r="L92" s="225"/>
      <c r="M92" s="225"/>
      <c r="N92" s="225"/>
      <c r="O92" s="225"/>
      <c r="P92" s="226"/>
      <c r="Q92" s="226"/>
      <c r="R92" s="227"/>
      <c r="S92" s="228"/>
      <c r="T92" s="228"/>
    </row>
    <row r="93" spans="1:20" s="2" customFormat="1">
      <c r="A93" s="207"/>
      <c r="B93" s="207" t="s">
        <v>18</v>
      </c>
      <c r="C93" s="206">
        <v>1280030309.4600003</v>
      </c>
      <c r="D93" s="206">
        <v>1862316485.7472</v>
      </c>
      <c r="E93" s="206">
        <v>1862316485.7472</v>
      </c>
      <c r="F93" s="206">
        <v>1788991171.5997999</v>
      </c>
      <c r="G93" s="12">
        <v>0</v>
      </c>
      <c r="H93" s="205">
        <f t="shared" si="4"/>
        <v>96.0626824329496</v>
      </c>
      <c r="I93" s="205">
        <f t="shared" si="5"/>
        <v>96.0626824329496</v>
      </c>
      <c r="K93" s="225"/>
      <c r="L93" s="225"/>
      <c r="M93" s="225"/>
      <c r="N93" s="225"/>
      <c r="O93" s="225"/>
      <c r="P93" s="226"/>
      <c r="Q93" s="226"/>
      <c r="R93" s="227"/>
      <c r="S93" s="228"/>
      <c r="T93" s="228"/>
    </row>
    <row r="94" spans="1:20" s="2" customFormat="1">
      <c r="A94" s="207"/>
      <c r="B94" s="207" t="s">
        <v>483</v>
      </c>
      <c r="C94" s="206">
        <v>171684254.40000001</v>
      </c>
      <c r="D94" s="206">
        <v>171481382.85599998</v>
      </c>
      <c r="E94" s="206">
        <v>171481382.85599998</v>
      </c>
      <c r="F94" s="206">
        <v>171454658.85599998</v>
      </c>
      <c r="G94" s="12">
        <v>0</v>
      </c>
      <c r="H94" s="205">
        <f t="shared" si="4"/>
        <v>99.984415800972144</v>
      </c>
      <c r="I94" s="205">
        <f t="shared" si="5"/>
        <v>99.984415800972144</v>
      </c>
      <c r="K94" s="225"/>
      <c r="L94" s="225"/>
      <c r="M94" s="225"/>
      <c r="N94" s="225"/>
      <c r="O94" s="225"/>
      <c r="P94" s="226"/>
      <c r="Q94" s="226"/>
      <c r="R94" s="227"/>
      <c r="S94" s="228"/>
      <c r="T94" s="228"/>
    </row>
    <row r="95" spans="1:20" s="2" customFormat="1">
      <c r="A95" s="207"/>
      <c r="B95" s="207" t="s">
        <v>482</v>
      </c>
      <c r="C95" s="206">
        <v>622519552.98000014</v>
      </c>
      <c r="D95" s="206">
        <v>626811851.82239985</v>
      </c>
      <c r="E95" s="206">
        <v>626811851.82239985</v>
      </c>
      <c r="F95" s="206">
        <v>608852384.7822001</v>
      </c>
      <c r="G95" s="12">
        <v>0</v>
      </c>
      <c r="H95" s="205">
        <f t="shared" si="4"/>
        <v>97.134791407025219</v>
      </c>
      <c r="I95" s="205">
        <f t="shared" si="5"/>
        <v>97.134791407025219</v>
      </c>
      <c r="K95" s="225"/>
      <c r="L95" s="225"/>
      <c r="M95" s="225"/>
      <c r="N95" s="225"/>
      <c r="O95" s="225"/>
      <c r="P95" s="226"/>
      <c r="Q95" s="226"/>
      <c r="R95" s="227"/>
      <c r="S95" s="228"/>
      <c r="T95" s="228"/>
    </row>
    <row r="96" spans="1:20" s="2" customFormat="1">
      <c r="A96" s="207"/>
      <c r="B96" s="207" t="s">
        <v>280</v>
      </c>
      <c r="C96" s="206">
        <v>974770549.84959996</v>
      </c>
      <c r="D96" s="206">
        <v>581020955.80569589</v>
      </c>
      <c r="E96" s="206">
        <v>581020955.80569589</v>
      </c>
      <c r="F96" s="206">
        <v>561862239.63687992</v>
      </c>
      <c r="G96" s="12">
        <v>19036041.665872</v>
      </c>
      <c r="H96" s="205">
        <f t="shared" si="4"/>
        <v>96.702577423864383</v>
      </c>
      <c r="I96" s="205">
        <f t="shared" si="5"/>
        <v>96.702577423864383</v>
      </c>
      <c r="K96" s="225"/>
      <c r="L96" s="225"/>
      <c r="M96" s="225"/>
      <c r="N96" s="225"/>
      <c r="O96" s="225"/>
      <c r="P96" s="226"/>
      <c r="Q96" s="226"/>
      <c r="R96" s="227"/>
      <c r="S96" s="228"/>
      <c r="T96" s="228"/>
    </row>
    <row r="97" spans="1:20" s="2" customFormat="1">
      <c r="A97" s="207"/>
      <c r="B97" s="207" t="s">
        <v>481</v>
      </c>
      <c r="C97" s="206">
        <v>186605350.56</v>
      </c>
      <c r="D97" s="206">
        <v>177003753.49259999</v>
      </c>
      <c r="E97" s="206">
        <v>177003753.49259999</v>
      </c>
      <c r="F97" s="206">
        <v>177003753.49259999</v>
      </c>
      <c r="G97" s="12">
        <v>0</v>
      </c>
      <c r="H97" s="205">
        <f t="shared" si="4"/>
        <v>100</v>
      </c>
      <c r="I97" s="205">
        <f t="shared" si="5"/>
        <v>100</v>
      </c>
      <c r="K97" s="225"/>
      <c r="L97" s="225"/>
      <c r="M97" s="225"/>
      <c r="N97" s="225"/>
      <c r="O97" s="225"/>
      <c r="P97" s="226"/>
      <c r="Q97" s="226"/>
      <c r="R97" s="227"/>
      <c r="S97" s="228"/>
      <c r="T97" s="228"/>
    </row>
    <row r="98" spans="1:20" s="2" customFormat="1" ht="12.75" thickBot="1">
      <c r="A98" s="287"/>
      <c r="B98" s="287" t="s">
        <v>808</v>
      </c>
      <c r="C98" s="288">
        <v>68023500</v>
      </c>
      <c r="D98" s="288">
        <v>85089500</v>
      </c>
      <c r="E98" s="288">
        <v>85089500</v>
      </c>
      <c r="F98" s="288">
        <v>71060912.390000001</v>
      </c>
      <c r="G98" s="19">
        <v>0</v>
      </c>
      <c r="H98" s="289">
        <f t="shared" si="4"/>
        <v>83.5131389771946</v>
      </c>
      <c r="I98" s="289">
        <f t="shared" si="5"/>
        <v>83.5131389771946</v>
      </c>
      <c r="K98" s="225"/>
      <c r="L98" s="225"/>
      <c r="M98" s="225"/>
      <c r="N98" s="225"/>
      <c r="O98" s="225"/>
      <c r="P98" s="226"/>
      <c r="Q98" s="226"/>
      <c r="R98" s="227"/>
      <c r="S98" s="228"/>
      <c r="T98" s="228"/>
    </row>
    <row r="99" spans="1:20" ht="36.75" customHeight="1">
      <c r="A99" s="318" t="s">
        <v>887</v>
      </c>
      <c r="B99" s="318"/>
      <c r="C99" s="318"/>
      <c r="D99" s="318"/>
      <c r="E99" s="318"/>
      <c r="F99" s="318"/>
      <c r="G99" s="318"/>
      <c r="H99" s="318"/>
      <c r="I99" s="318"/>
      <c r="J99" s="221"/>
      <c r="K99" s="221"/>
      <c r="L99" s="221"/>
    </row>
    <row r="100" spans="1:20">
      <c r="B100" s="214"/>
      <c r="C100" s="46"/>
      <c r="D100" s="46"/>
      <c r="E100" s="46"/>
      <c r="F100" s="46"/>
      <c r="I100" s="221"/>
      <c r="J100" s="221"/>
      <c r="K100" s="221"/>
      <c r="L100" s="221"/>
    </row>
    <row r="101" spans="1:20">
      <c r="B101" s="214"/>
      <c r="C101" s="46"/>
      <c r="D101" s="46"/>
      <c r="E101" s="46"/>
      <c r="F101" s="46"/>
      <c r="I101" s="221"/>
      <c r="J101" s="221"/>
      <c r="K101" s="221"/>
      <c r="L101" s="221"/>
    </row>
    <row r="102" spans="1:20">
      <c r="B102" s="214"/>
      <c r="C102" s="46"/>
      <c r="D102" s="46"/>
      <c r="E102" s="46"/>
      <c r="F102" s="46"/>
      <c r="I102" s="221"/>
      <c r="J102" s="221"/>
      <c r="K102" s="221"/>
      <c r="L102" s="221"/>
    </row>
    <row r="103" spans="1:20">
      <c r="B103" s="214"/>
      <c r="C103" s="46"/>
      <c r="D103" s="46"/>
      <c r="E103" s="46"/>
      <c r="F103" s="46"/>
      <c r="I103" s="221"/>
      <c r="J103" s="221"/>
      <c r="K103" s="221"/>
      <c r="L103" s="221"/>
    </row>
    <row r="104" spans="1:20">
      <c r="B104" s="214"/>
      <c r="C104" s="46"/>
      <c r="D104" s="46"/>
      <c r="E104" s="46"/>
      <c r="F104" s="46"/>
      <c r="I104" s="221"/>
      <c r="J104" s="221"/>
      <c r="K104" s="221"/>
      <c r="L104" s="221"/>
    </row>
    <row r="105" spans="1:20">
      <c r="B105" s="214"/>
      <c r="C105" s="46"/>
      <c r="D105" s="46"/>
      <c r="E105" s="46"/>
      <c r="F105" s="46"/>
      <c r="I105" s="221"/>
      <c r="J105" s="221"/>
      <c r="K105" s="221"/>
      <c r="L105" s="221"/>
    </row>
    <row r="106" spans="1:20">
      <c r="B106" s="214"/>
      <c r="C106" s="46"/>
      <c r="D106" s="46"/>
      <c r="E106" s="46"/>
      <c r="F106" s="46"/>
      <c r="I106" s="221"/>
      <c r="J106" s="221"/>
      <c r="K106" s="221"/>
      <c r="L106" s="221"/>
    </row>
    <row r="107" spans="1:20">
      <c r="B107" s="214"/>
      <c r="C107" s="46"/>
      <c r="D107" s="46"/>
      <c r="E107" s="46"/>
      <c r="F107" s="46"/>
      <c r="I107" s="221"/>
      <c r="J107" s="221"/>
      <c r="K107" s="221"/>
      <c r="L107" s="221"/>
    </row>
    <row r="108" spans="1:20">
      <c r="B108" s="214"/>
      <c r="C108" s="46"/>
      <c r="D108" s="46"/>
      <c r="E108" s="46"/>
      <c r="F108" s="46"/>
      <c r="I108" s="221"/>
      <c r="J108" s="221"/>
      <c r="K108" s="221"/>
      <c r="L108" s="221"/>
    </row>
    <row r="109" spans="1:20">
      <c r="B109" s="214"/>
      <c r="C109" s="46"/>
      <c r="D109" s="46"/>
      <c r="E109" s="46"/>
      <c r="F109" s="46"/>
      <c r="I109" s="221"/>
      <c r="J109" s="221"/>
      <c r="K109" s="221"/>
      <c r="L109" s="221"/>
    </row>
    <row r="110" spans="1:20">
      <c r="B110" s="214"/>
      <c r="C110" s="46"/>
      <c r="D110" s="46"/>
      <c r="E110" s="46"/>
      <c r="F110" s="46"/>
      <c r="I110" s="221"/>
      <c r="J110" s="221"/>
      <c r="K110" s="221"/>
      <c r="L110" s="221"/>
    </row>
    <row r="111" spans="1:20">
      <c r="B111" s="214"/>
      <c r="C111" s="46"/>
      <c r="D111" s="46"/>
      <c r="E111" s="46"/>
      <c r="F111" s="46"/>
      <c r="I111" s="221"/>
      <c r="J111" s="221"/>
      <c r="K111" s="221"/>
      <c r="L111" s="221"/>
    </row>
  </sheetData>
  <mergeCells count="10">
    <mergeCell ref="A1:C1"/>
    <mergeCell ref="A99:I99"/>
    <mergeCell ref="A3:I3"/>
    <mergeCell ref="A4:A7"/>
    <mergeCell ref="B4:B7"/>
    <mergeCell ref="E4:F4"/>
    <mergeCell ref="H4:I5"/>
    <mergeCell ref="C5:C6"/>
    <mergeCell ref="D5:D6"/>
    <mergeCell ref="E5:E6"/>
  </mergeCells>
  <conditionalFormatting sqref="T8">
    <cfRule type="cellIs" dxfId="15" priority="9" operator="greaterThan">
      <formula>0.1</formula>
    </cfRule>
    <cfRule type="cellIs" dxfId="14" priority="10" operator="greaterThan">
      <formula>1</formula>
    </cfRule>
  </conditionalFormatting>
  <conditionalFormatting sqref="S8">
    <cfRule type="cellIs" dxfId="13" priority="15" operator="greaterThan">
      <formula>0</formula>
    </cfRule>
    <cfRule type="cellIs" dxfId="12" priority="16" operator="greaterThan">
      <formula>1</formula>
    </cfRule>
  </conditionalFormatting>
  <conditionalFormatting sqref="S8">
    <cfRule type="cellIs" dxfId="11" priority="13" operator="greaterThan">
      <formula>0.1</formula>
    </cfRule>
    <cfRule type="cellIs" dxfId="10" priority="14" operator="greaterThan">
      <formula>1</formula>
    </cfRule>
  </conditionalFormatting>
  <conditionalFormatting sqref="T8">
    <cfRule type="cellIs" dxfId="9" priority="11" operator="greaterThan">
      <formula>0</formula>
    </cfRule>
    <cfRule type="cellIs" dxfId="8" priority="12" operator="greaterThan">
      <formula>1</formula>
    </cfRule>
  </conditionalFormatting>
  <conditionalFormatting sqref="T9:T98">
    <cfRule type="cellIs" dxfId="7" priority="1" operator="greaterThan">
      <formula>0.1</formula>
    </cfRule>
    <cfRule type="cellIs" dxfId="6" priority="2" operator="greaterThan">
      <formula>1</formula>
    </cfRule>
  </conditionalFormatting>
  <conditionalFormatting sqref="S9:S98">
    <cfRule type="cellIs" dxfId="5" priority="7" operator="greaterThan">
      <formula>0</formula>
    </cfRule>
    <cfRule type="cellIs" dxfId="4" priority="8" operator="greaterThan">
      <formula>1</formula>
    </cfRule>
  </conditionalFormatting>
  <conditionalFormatting sqref="S9:S98">
    <cfRule type="cellIs" dxfId="3" priority="5" operator="greaterThan">
      <formula>0.1</formula>
    </cfRule>
    <cfRule type="cellIs" dxfId="2" priority="6" operator="greaterThan">
      <formula>1</formula>
    </cfRule>
  </conditionalFormatting>
  <conditionalFormatting sqref="T9:T98">
    <cfRule type="cellIs" dxfId="1" priority="3" operator="greaterThan">
      <formula>0</formula>
    </cfRule>
    <cfRule type="cellIs" dxfId="0" priority="4" operator="greaterThan">
      <formula>1</formula>
    </cfRule>
  </conditionalFormatting>
  <pageMargins left="0" right="0" top="0" bottom="0" header="0.31496062992125984" footer="0.39370078740157483"/>
  <pageSetup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41"/>
  <sheetViews>
    <sheetView showGridLines="0" topLeftCell="A187" zoomScale="145" zoomScaleNormal="145" workbookViewId="0">
      <selection sqref="A1:G1"/>
    </sheetView>
  </sheetViews>
  <sheetFormatPr baseColWidth="10" defaultRowHeight="12"/>
  <cols>
    <col min="1" max="1" width="3.28515625" style="34" customWidth="1"/>
    <col min="2" max="2" width="3.28515625" style="1" customWidth="1"/>
    <col min="3" max="5" width="2.28515625" style="1" customWidth="1"/>
    <col min="6" max="6" width="44.42578125" style="1" customWidth="1"/>
    <col min="7" max="7" width="13.7109375" style="3" customWidth="1"/>
    <col min="8" max="10" width="13.7109375" style="1" customWidth="1"/>
    <col min="11" max="11" width="0.85546875" style="4" customWidth="1"/>
    <col min="12" max="12" width="8.140625" style="1" customWidth="1"/>
    <col min="13" max="13" width="10.42578125" style="1" customWidth="1"/>
    <col min="14" max="14" width="2.42578125" style="1" customWidth="1"/>
    <col min="15" max="16" width="4.7109375" style="1" customWidth="1"/>
    <col min="17" max="18" width="3.5703125" style="1" customWidth="1"/>
    <col min="19" max="19" width="3.140625" style="1" customWidth="1"/>
    <col min="20" max="21" width="3.7109375" style="1" customWidth="1"/>
    <col min="22" max="22" width="2" style="1" customWidth="1"/>
    <col min="23" max="24" width="6.85546875" style="1" customWidth="1"/>
    <col min="25" max="16384" width="11.42578125" style="1"/>
  </cols>
  <sheetData>
    <row r="1" spans="1:24" s="47" customFormat="1" ht="42" customHeight="1">
      <c r="A1" s="316" t="s">
        <v>0</v>
      </c>
      <c r="B1" s="316"/>
      <c r="C1" s="316"/>
      <c r="D1" s="316"/>
      <c r="E1" s="316"/>
      <c r="F1" s="316"/>
      <c r="G1" s="316"/>
      <c r="H1" s="39" t="s">
        <v>150</v>
      </c>
      <c r="K1" s="48"/>
    </row>
    <row r="2" spans="1:24" ht="13.5" customHeight="1">
      <c r="G2" s="1"/>
    </row>
    <row r="3" spans="1:24" s="49" customFormat="1" ht="57.95" customHeight="1">
      <c r="A3" s="301" t="s">
        <v>889</v>
      </c>
      <c r="B3" s="301"/>
      <c r="C3" s="301"/>
      <c r="D3" s="301"/>
      <c r="E3" s="301"/>
      <c r="F3" s="301"/>
      <c r="G3" s="301"/>
      <c r="H3" s="301"/>
      <c r="I3" s="301"/>
      <c r="J3" s="301"/>
      <c r="K3" s="301"/>
      <c r="L3" s="301"/>
      <c r="M3" s="301"/>
    </row>
    <row r="4" spans="1:24" ht="12.75" customHeight="1">
      <c r="A4" s="312" t="s">
        <v>152</v>
      </c>
      <c r="B4" s="312"/>
      <c r="C4" s="314" t="s">
        <v>153</v>
      </c>
      <c r="D4" s="314"/>
      <c r="E4" s="314"/>
      <c r="F4" s="314"/>
      <c r="G4" s="22"/>
      <c r="H4" s="22"/>
      <c r="I4" s="306" t="s">
        <v>1</v>
      </c>
      <c r="J4" s="306"/>
      <c r="K4" s="21"/>
      <c r="L4" s="304" t="s">
        <v>5</v>
      </c>
      <c r="M4" s="304"/>
    </row>
    <row r="5" spans="1:24" ht="12.75" customHeight="1">
      <c r="A5" s="312"/>
      <c r="B5" s="312"/>
      <c r="C5" s="314"/>
      <c r="D5" s="314"/>
      <c r="E5" s="314"/>
      <c r="F5" s="314"/>
      <c r="G5" s="307" t="s">
        <v>2</v>
      </c>
      <c r="H5" s="307" t="s">
        <v>3</v>
      </c>
      <c r="I5" s="307" t="s">
        <v>4</v>
      </c>
      <c r="J5" s="50" t="s">
        <v>53</v>
      </c>
      <c r="K5" s="293"/>
      <c r="L5" s="305"/>
      <c r="M5" s="305"/>
    </row>
    <row r="6" spans="1:24" ht="18" customHeight="1">
      <c r="A6" s="312"/>
      <c r="B6" s="312"/>
      <c r="C6" s="314"/>
      <c r="D6" s="314"/>
      <c r="E6" s="314"/>
      <c r="F6" s="314"/>
      <c r="G6" s="307"/>
      <c r="H6" s="307"/>
      <c r="I6" s="307"/>
      <c r="J6" s="292" t="s">
        <v>154</v>
      </c>
      <c r="K6" s="292"/>
      <c r="L6" s="293" t="s">
        <v>3</v>
      </c>
      <c r="M6" s="293" t="s">
        <v>7</v>
      </c>
    </row>
    <row r="7" spans="1:24" ht="12.75" customHeight="1">
      <c r="A7" s="313"/>
      <c r="B7" s="313"/>
      <c r="C7" s="315"/>
      <c r="D7" s="315"/>
      <c r="E7" s="315"/>
      <c r="F7" s="315"/>
      <c r="G7" s="28" t="s">
        <v>8</v>
      </c>
      <c r="H7" s="28" t="s">
        <v>9</v>
      </c>
      <c r="I7" s="28" t="s">
        <v>10</v>
      </c>
      <c r="J7" s="29" t="s">
        <v>11</v>
      </c>
      <c r="K7" s="29"/>
      <c r="L7" s="29" t="s">
        <v>147</v>
      </c>
      <c r="M7" s="29" t="s">
        <v>146</v>
      </c>
    </row>
    <row r="8" spans="1:24" s="2" customFormat="1" ht="12.75" customHeight="1">
      <c r="A8" s="248" t="s">
        <v>12</v>
      </c>
      <c r="B8" s="249"/>
      <c r="C8" s="249"/>
      <c r="D8" s="249"/>
      <c r="E8" s="249"/>
      <c r="F8" s="249"/>
      <c r="G8" s="250">
        <v>353007.27491253737</v>
      </c>
      <c r="H8" s="250">
        <v>330183.74219510448</v>
      </c>
      <c r="I8" s="250">
        <v>330183.74219510448</v>
      </c>
      <c r="J8" s="250">
        <v>325014.53995636472</v>
      </c>
      <c r="K8" s="250"/>
      <c r="L8" s="250">
        <f t="shared" ref="L8:L71" si="0">IFERROR(+J8/H8*100,"n.a")</f>
        <v>98.434446770645266</v>
      </c>
      <c r="M8" s="250">
        <f t="shared" ref="M8:M71" si="1">IFERROR(+J8/I8*100,"n.a.")</f>
        <v>98.434446770645266</v>
      </c>
      <c r="O8" s="244"/>
      <c r="P8" s="244"/>
      <c r="Q8" s="244"/>
      <c r="R8" s="244"/>
      <c r="S8" s="244"/>
      <c r="T8" s="245"/>
      <c r="U8" s="245"/>
      <c r="V8" s="246"/>
      <c r="W8" s="247"/>
      <c r="X8" s="247"/>
    </row>
    <row r="9" spans="1:24" ht="12.75" customHeight="1">
      <c r="A9" s="52" t="s">
        <v>155</v>
      </c>
      <c r="B9" s="52"/>
      <c r="C9" s="52"/>
      <c r="D9" s="53"/>
      <c r="E9" s="53"/>
      <c r="F9" s="53"/>
      <c r="G9" s="51">
        <v>4036.186944</v>
      </c>
      <c r="H9" s="51">
        <v>5199.0280385200003</v>
      </c>
      <c r="I9" s="51">
        <v>5199.0280385200003</v>
      </c>
      <c r="J9" s="51">
        <v>5167.2361708400022</v>
      </c>
      <c r="K9" s="54"/>
      <c r="L9" s="51">
        <f t="shared" si="0"/>
        <v>99.388503630977752</v>
      </c>
      <c r="M9" s="51">
        <f t="shared" si="1"/>
        <v>99.388503630977752</v>
      </c>
      <c r="O9" s="225"/>
      <c r="P9" s="225"/>
      <c r="Q9" s="225"/>
      <c r="R9" s="225"/>
      <c r="S9" s="225"/>
      <c r="T9" s="226"/>
      <c r="U9" s="226"/>
      <c r="V9" s="227"/>
      <c r="W9" s="228"/>
      <c r="X9" s="228"/>
    </row>
    <row r="10" spans="1:24" ht="12.75" customHeight="1">
      <c r="A10" s="55"/>
      <c r="B10" s="56" t="s">
        <v>156</v>
      </c>
      <c r="C10" s="55"/>
      <c r="D10" s="57"/>
      <c r="E10" s="57"/>
      <c r="F10" s="57"/>
      <c r="G10" s="59">
        <v>4036.186944</v>
      </c>
      <c r="H10" s="59">
        <v>5199.0280385200003</v>
      </c>
      <c r="I10" s="59">
        <v>5199.0280385200003</v>
      </c>
      <c r="J10" s="59">
        <v>5167.2361708400022</v>
      </c>
      <c r="K10" s="58"/>
      <c r="L10" s="59">
        <f t="shared" si="0"/>
        <v>99.388503630977752</v>
      </c>
      <c r="M10" s="59">
        <f t="shared" si="1"/>
        <v>99.388503630977752</v>
      </c>
      <c r="O10" s="225"/>
      <c r="P10" s="225"/>
      <c r="Q10" s="225"/>
      <c r="R10" s="225"/>
      <c r="S10" s="225"/>
      <c r="T10" s="226"/>
      <c r="U10" s="226"/>
      <c r="V10" s="227"/>
      <c r="W10" s="228"/>
      <c r="X10" s="228"/>
    </row>
    <row r="11" spans="1:24" ht="12.75" customHeight="1">
      <c r="A11" s="60"/>
      <c r="B11" s="60"/>
      <c r="C11" s="56" t="s">
        <v>157</v>
      </c>
      <c r="D11" s="61"/>
      <c r="E11" s="61"/>
      <c r="F11" s="61"/>
      <c r="G11" s="59">
        <v>4036.186944</v>
      </c>
      <c r="H11" s="59">
        <v>5199.0280385200003</v>
      </c>
      <c r="I11" s="59">
        <v>5199.0280385200003</v>
      </c>
      <c r="J11" s="59">
        <v>5167.2361708400022</v>
      </c>
      <c r="K11" s="62"/>
      <c r="L11" s="59">
        <f t="shared" si="0"/>
        <v>99.388503630977752</v>
      </c>
      <c r="M11" s="59">
        <f t="shared" si="1"/>
        <v>99.388503630977752</v>
      </c>
      <c r="O11" s="225"/>
      <c r="P11" s="225"/>
      <c r="Q11" s="225"/>
      <c r="R11" s="225"/>
      <c r="S11" s="225"/>
      <c r="T11" s="226"/>
      <c r="U11" s="226"/>
      <c r="V11" s="227"/>
      <c r="W11" s="228"/>
      <c r="X11" s="228"/>
    </row>
    <row r="12" spans="1:24" ht="12.75" customHeight="1">
      <c r="A12" s="55"/>
      <c r="B12" s="55"/>
      <c r="C12" s="55"/>
      <c r="D12" s="61" t="s">
        <v>158</v>
      </c>
      <c r="E12" s="61"/>
      <c r="F12" s="61"/>
      <c r="G12" s="62">
        <v>1856.5869439999999</v>
      </c>
      <c r="H12" s="62">
        <v>2377.5043282000001</v>
      </c>
      <c r="I12" s="62">
        <v>2377.5043282000001</v>
      </c>
      <c r="J12" s="62">
        <v>2377.5043282000001</v>
      </c>
      <c r="K12" s="63"/>
      <c r="L12" s="62">
        <f t="shared" si="0"/>
        <v>100</v>
      </c>
      <c r="M12" s="62">
        <f t="shared" si="1"/>
        <v>100</v>
      </c>
      <c r="O12" s="225"/>
      <c r="P12" s="225"/>
      <c r="Q12" s="225"/>
      <c r="R12" s="225"/>
      <c r="S12" s="225"/>
      <c r="T12" s="226"/>
      <c r="U12" s="226"/>
      <c r="V12" s="227"/>
      <c r="W12" s="228"/>
      <c r="X12" s="228"/>
    </row>
    <row r="13" spans="1:24" ht="12.75" customHeight="1">
      <c r="A13" s="55"/>
      <c r="B13" s="55"/>
      <c r="C13" s="55"/>
      <c r="D13" s="64" t="s">
        <v>159</v>
      </c>
      <c r="E13" s="61"/>
      <c r="F13" s="61"/>
      <c r="G13" s="62">
        <v>200</v>
      </c>
      <c r="H13" s="62">
        <v>851.92371032000005</v>
      </c>
      <c r="I13" s="62">
        <v>851.92371032000005</v>
      </c>
      <c r="J13" s="62">
        <v>820.13184264000006</v>
      </c>
      <c r="K13" s="63"/>
      <c r="L13" s="62">
        <f t="shared" si="0"/>
        <v>96.268225981401741</v>
      </c>
      <c r="M13" s="62">
        <f t="shared" si="1"/>
        <v>96.268225981401741</v>
      </c>
      <c r="O13" s="225"/>
      <c r="P13" s="225"/>
      <c r="Q13" s="225"/>
      <c r="R13" s="225"/>
      <c r="S13" s="225"/>
      <c r="T13" s="226"/>
      <c r="U13" s="226"/>
      <c r="V13" s="227"/>
      <c r="W13" s="228"/>
      <c r="X13" s="228"/>
    </row>
    <row r="14" spans="1:24" ht="12.75" customHeight="1">
      <c r="A14" s="55"/>
      <c r="B14" s="55"/>
      <c r="C14" s="55"/>
      <c r="D14" s="64" t="s">
        <v>160</v>
      </c>
      <c r="E14" s="61"/>
      <c r="F14" s="61"/>
      <c r="G14" s="62">
        <v>1227.3</v>
      </c>
      <c r="H14" s="62">
        <v>1217.3</v>
      </c>
      <c r="I14" s="62">
        <v>1217.3</v>
      </c>
      <c r="J14" s="62">
        <v>1217.3</v>
      </c>
      <c r="K14" s="63"/>
      <c r="L14" s="62">
        <f t="shared" si="0"/>
        <v>100</v>
      </c>
      <c r="M14" s="62">
        <f t="shared" si="1"/>
        <v>100</v>
      </c>
      <c r="O14" s="225"/>
      <c r="P14" s="225"/>
      <c r="Q14" s="225"/>
      <c r="R14" s="225"/>
      <c r="S14" s="225"/>
      <c r="T14" s="226"/>
      <c r="U14" s="226"/>
      <c r="V14" s="227"/>
      <c r="W14" s="228"/>
      <c r="X14" s="228"/>
    </row>
    <row r="15" spans="1:24" ht="12.75" customHeight="1">
      <c r="A15" s="55"/>
      <c r="B15" s="55"/>
      <c r="C15" s="55"/>
      <c r="D15" s="64" t="s">
        <v>161</v>
      </c>
      <c r="E15" s="61"/>
      <c r="F15" s="61"/>
      <c r="G15" s="62">
        <v>552.29999999999995</v>
      </c>
      <c r="H15" s="62">
        <v>552.29999999999995</v>
      </c>
      <c r="I15" s="62">
        <v>552.29999999999995</v>
      </c>
      <c r="J15" s="62">
        <v>552.29999999999995</v>
      </c>
      <c r="K15" s="63"/>
      <c r="L15" s="62">
        <f t="shared" si="0"/>
        <v>100</v>
      </c>
      <c r="M15" s="62">
        <f t="shared" si="1"/>
        <v>100</v>
      </c>
      <c r="O15" s="225"/>
      <c r="P15" s="225"/>
      <c r="Q15" s="225"/>
      <c r="R15" s="225"/>
      <c r="S15" s="225"/>
      <c r="T15" s="226"/>
      <c r="U15" s="226"/>
      <c r="V15" s="227"/>
      <c r="W15" s="228"/>
      <c r="X15" s="228"/>
    </row>
    <row r="16" spans="1:24" ht="12.75" customHeight="1">
      <c r="A16" s="55"/>
      <c r="B16" s="55"/>
      <c r="C16" s="55"/>
      <c r="D16" s="61" t="s">
        <v>162</v>
      </c>
      <c r="E16" s="61"/>
      <c r="F16" s="61"/>
      <c r="G16" s="62">
        <v>200</v>
      </c>
      <c r="H16" s="62">
        <v>200</v>
      </c>
      <c r="I16" s="62">
        <v>200</v>
      </c>
      <c r="J16" s="62">
        <v>200</v>
      </c>
      <c r="K16" s="63"/>
      <c r="L16" s="62">
        <f t="shared" si="0"/>
        <v>100</v>
      </c>
      <c r="M16" s="62">
        <f t="shared" si="1"/>
        <v>100</v>
      </c>
      <c r="O16" s="225"/>
      <c r="P16" s="225"/>
      <c r="Q16" s="225"/>
      <c r="R16" s="225"/>
      <c r="S16" s="225"/>
      <c r="T16" s="226"/>
      <c r="U16" s="226"/>
      <c r="V16" s="227"/>
      <c r="W16" s="228"/>
      <c r="X16" s="228"/>
    </row>
    <row r="17" spans="1:24" ht="12.75" customHeight="1">
      <c r="A17" s="65" t="s">
        <v>163</v>
      </c>
      <c r="B17" s="65"/>
      <c r="C17" s="65"/>
      <c r="D17" s="53"/>
      <c r="E17" s="53"/>
      <c r="F17" s="53"/>
      <c r="G17" s="51">
        <v>68540.739322648762</v>
      </c>
      <c r="H17" s="51">
        <v>62007.164817450554</v>
      </c>
      <c r="I17" s="51">
        <v>62007.164817450554</v>
      </c>
      <c r="J17" s="51">
        <v>59239.282347303262</v>
      </c>
      <c r="K17" s="51"/>
      <c r="L17" s="51">
        <f t="shared" si="0"/>
        <v>95.536189280229223</v>
      </c>
      <c r="M17" s="51">
        <f t="shared" si="1"/>
        <v>95.536189280229223</v>
      </c>
      <c r="O17" s="225"/>
      <c r="P17" s="225"/>
      <c r="Q17" s="225"/>
      <c r="R17" s="225"/>
      <c r="S17" s="225"/>
      <c r="T17" s="226"/>
      <c r="U17" s="226"/>
      <c r="V17" s="227"/>
      <c r="W17" s="228"/>
      <c r="X17" s="228"/>
    </row>
    <row r="18" spans="1:24" ht="12.75" customHeight="1">
      <c r="A18" s="55"/>
      <c r="B18" s="55" t="s">
        <v>164</v>
      </c>
      <c r="C18" s="55"/>
      <c r="D18" s="57"/>
      <c r="E18" s="61"/>
      <c r="F18" s="61"/>
      <c r="G18" s="59">
        <v>12007.125598000001</v>
      </c>
      <c r="H18" s="59">
        <v>15263.134394149998</v>
      </c>
      <c r="I18" s="59">
        <v>15263.134394149998</v>
      </c>
      <c r="J18" s="59">
        <v>12883.113547289999</v>
      </c>
      <c r="K18" s="59"/>
      <c r="L18" s="59">
        <f t="shared" si="0"/>
        <v>84.406735959999111</v>
      </c>
      <c r="M18" s="59">
        <f t="shared" si="1"/>
        <v>84.406735959999111</v>
      </c>
      <c r="O18" s="225"/>
      <c r="P18" s="225"/>
      <c r="Q18" s="225"/>
      <c r="R18" s="225"/>
      <c r="S18" s="225"/>
      <c r="T18" s="226"/>
      <c r="U18" s="226"/>
      <c r="V18" s="227"/>
      <c r="W18" s="228"/>
      <c r="X18" s="228"/>
    </row>
    <row r="19" spans="1:24" ht="12.75" customHeight="1">
      <c r="A19" s="60"/>
      <c r="B19" s="60"/>
      <c r="C19" s="56" t="s">
        <v>165</v>
      </c>
      <c r="D19" s="61"/>
      <c r="E19" s="61"/>
      <c r="F19" s="61"/>
      <c r="G19" s="59">
        <v>12007.125598000001</v>
      </c>
      <c r="H19" s="59">
        <v>15263.134394149998</v>
      </c>
      <c r="I19" s="59">
        <v>15263.134394149998</v>
      </c>
      <c r="J19" s="59">
        <v>12883.113547289999</v>
      </c>
      <c r="K19" s="59"/>
      <c r="L19" s="59">
        <f t="shared" si="0"/>
        <v>84.406735959999111</v>
      </c>
      <c r="M19" s="59">
        <f t="shared" si="1"/>
        <v>84.406735959999111</v>
      </c>
      <c r="O19" s="225"/>
      <c r="P19" s="225"/>
      <c r="Q19" s="225"/>
      <c r="R19" s="225"/>
      <c r="S19" s="225"/>
      <c r="T19" s="226"/>
      <c r="U19" s="226"/>
      <c r="V19" s="227"/>
      <c r="W19" s="228"/>
      <c r="X19" s="228"/>
    </row>
    <row r="20" spans="1:24" ht="12.75" customHeight="1">
      <c r="A20" s="55"/>
      <c r="B20" s="55"/>
      <c r="C20" s="55"/>
      <c r="D20" s="57" t="s">
        <v>164</v>
      </c>
      <c r="E20" s="61"/>
      <c r="F20" s="61"/>
      <c r="G20" s="66">
        <v>12007.125598000001</v>
      </c>
      <c r="H20" s="66">
        <v>15263.134394149998</v>
      </c>
      <c r="I20" s="66">
        <v>15263.134394149998</v>
      </c>
      <c r="J20" s="66">
        <v>12883.113547289999</v>
      </c>
      <c r="K20" s="66"/>
      <c r="L20" s="66">
        <f t="shared" si="0"/>
        <v>84.406735959999111</v>
      </c>
      <c r="M20" s="66">
        <f t="shared" si="1"/>
        <v>84.406735959999111</v>
      </c>
      <c r="O20" s="225"/>
      <c r="P20" s="225"/>
      <c r="Q20" s="225"/>
      <c r="R20" s="225"/>
      <c r="S20" s="225"/>
      <c r="T20" s="226"/>
      <c r="U20" s="226"/>
      <c r="V20" s="227"/>
      <c r="W20" s="228"/>
      <c r="X20" s="228"/>
    </row>
    <row r="21" spans="1:24" ht="12.75" customHeight="1">
      <c r="A21" s="55"/>
      <c r="B21" s="55"/>
      <c r="C21" s="55"/>
      <c r="D21" s="57"/>
      <c r="E21" s="61" t="s">
        <v>166</v>
      </c>
      <c r="F21" s="61"/>
      <c r="G21" s="67">
        <v>11672.759248</v>
      </c>
      <c r="H21" s="67">
        <v>14953.2947895</v>
      </c>
      <c r="I21" s="67">
        <v>14953.2947895</v>
      </c>
      <c r="J21" s="67">
        <v>12574.275729749999</v>
      </c>
      <c r="K21" s="62"/>
      <c r="L21" s="67">
        <f t="shared" si="0"/>
        <v>84.090335319139726</v>
      </c>
      <c r="M21" s="67">
        <f t="shared" si="1"/>
        <v>84.090335319139726</v>
      </c>
      <c r="O21" s="225"/>
      <c r="P21" s="225"/>
      <c r="Q21" s="225"/>
      <c r="R21" s="225"/>
      <c r="S21" s="225"/>
      <c r="T21" s="226"/>
      <c r="U21" s="226"/>
      <c r="V21" s="227"/>
      <c r="W21" s="228"/>
      <c r="X21" s="228"/>
    </row>
    <row r="22" spans="1:24" ht="12.75" customHeight="1">
      <c r="A22" s="55"/>
      <c r="B22" s="55"/>
      <c r="C22" s="55"/>
      <c r="D22" s="57"/>
      <c r="E22" s="61" t="s">
        <v>167</v>
      </c>
      <c r="F22" s="61"/>
      <c r="G22" s="67">
        <v>334.36635000000001</v>
      </c>
      <c r="H22" s="67">
        <v>309.83960464999996</v>
      </c>
      <c r="I22" s="67">
        <v>309.83960464999996</v>
      </c>
      <c r="J22" s="67">
        <v>308.83781753999995</v>
      </c>
      <c r="K22" s="62"/>
      <c r="L22" s="67">
        <f t="shared" si="0"/>
        <v>99.676675578278108</v>
      </c>
      <c r="M22" s="67">
        <f t="shared" si="1"/>
        <v>99.676675578278108</v>
      </c>
      <c r="O22" s="225"/>
      <c r="P22" s="225"/>
      <c r="Q22" s="225"/>
      <c r="R22" s="225"/>
      <c r="S22" s="225"/>
      <c r="T22" s="226"/>
      <c r="U22" s="226"/>
      <c r="V22" s="227"/>
      <c r="W22" s="228"/>
      <c r="X22" s="228"/>
    </row>
    <row r="23" spans="1:24" ht="12.75" customHeight="1">
      <c r="A23" s="55"/>
      <c r="B23" s="55" t="s">
        <v>168</v>
      </c>
      <c r="C23" s="55"/>
      <c r="D23" s="55"/>
      <c r="E23" s="56"/>
      <c r="F23" s="56"/>
      <c r="G23" s="59">
        <v>1236.0704259533347</v>
      </c>
      <c r="H23" s="59">
        <v>1154.1992168291188</v>
      </c>
      <c r="I23" s="59">
        <v>1154.1992168291188</v>
      </c>
      <c r="J23" s="59">
        <v>1153.9853415069638</v>
      </c>
      <c r="K23" s="59"/>
      <c r="L23" s="59">
        <f t="shared" si="0"/>
        <v>99.981469808761219</v>
      </c>
      <c r="M23" s="59">
        <f t="shared" si="1"/>
        <v>99.981469808761219</v>
      </c>
      <c r="O23" s="225"/>
      <c r="P23" s="225"/>
      <c r="Q23" s="225"/>
      <c r="R23" s="225"/>
      <c r="S23" s="225"/>
      <c r="T23" s="226"/>
      <c r="U23" s="226"/>
      <c r="V23" s="227"/>
      <c r="W23" s="228"/>
      <c r="X23" s="228"/>
    </row>
    <row r="24" spans="1:24" ht="12.75" customHeight="1">
      <c r="A24" s="60"/>
      <c r="B24" s="55"/>
      <c r="C24" s="56" t="s">
        <v>165</v>
      </c>
      <c r="D24" s="55"/>
      <c r="E24" s="56"/>
      <c r="F24" s="56"/>
      <c r="G24" s="59">
        <v>760</v>
      </c>
      <c r="H24" s="59">
        <v>680.75511227999993</v>
      </c>
      <c r="I24" s="59">
        <v>680.75511227999993</v>
      </c>
      <c r="J24" s="59">
        <v>680.54279277000001</v>
      </c>
      <c r="K24" s="59"/>
      <c r="L24" s="59">
        <f t="shared" si="0"/>
        <v>99.968811176564088</v>
      </c>
      <c r="M24" s="59">
        <f t="shared" si="1"/>
        <v>99.968811176564088</v>
      </c>
      <c r="O24" s="225"/>
      <c r="P24" s="225"/>
      <c r="Q24" s="225"/>
      <c r="R24" s="225"/>
      <c r="S24" s="225"/>
      <c r="T24" s="226"/>
      <c r="U24" s="226"/>
      <c r="V24" s="227"/>
      <c r="W24" s="228"/>
      <c r="X24" s="228"/>
    </row>
    <row r="25" spans="1:24" ht="12.75" customHeight="1">
      <c r="A25" s="55"/>
      <c r="B25" s="55"/>
      <c r="C25" s="55"/>
      <c r="D25" s="57" t="s">
        <v>107</v>
      </c>
      <c r="E25" s="61"/>
      <c r="F25" s="61"/>
      <c r="G25" s="67">
        <v>760</v>
      </c>
      <c r="H25" s="67">
        <v>680.75511227999993</v>
      </c>
      <c r="I25" s="67">
        <v>680.75511227999993</v>
      </c>
      <c r="J25" s="67">
        <v>680.54279277000001</v>
      </c>
      <c r="K25" s="63"/>
      <c r="L25" s="67">
        <f t="shared" si="0"/>
        <v>99.968811176564088</v>
      </c>
      <c r="M25" s="67">
        <f t="shared" si="1"/>
        <v>99.968811176564088</v>
      </c>
      <c r="O25" s="225"/>
      <c r="P25" s="225"/>
      <c r="Q25" s="225"/>
      <c r="R25" s="225"/>
      <c r="S25" s="225"/>
      <c r="T25" s="226"/>
      <c r="U25" s="226"/>
      <c r="V25" s="227"/>
      <c r="W25" s="228"/>
      <c r="X25" s="228"/>
    </row>
    <row r="26" spans="1:24" ht="12.75" customHeight="1">
      <c r="A26" s="60"/>
      <c r="B26" s="60"/>
      <c r="C26" s="56" t="s">
        <v>169</v>
      </c>
      <c r="D26" s="56"/>
      <c r="E26" s="56"/>
      <c r="F26" s="56"/>
      <c r="G26" s="59">
        <v>224.31</v>
      </c>
      <c r="H26" s="59">
        <v>220.80797246</v>
      </c>
      <c r="I26" s="59">
        <v>220.80797246</v>
      </c>
      <c r="J26" s="59">
        <v>220.80797246</v>
      </c>
      <c r="K26" s="59"/>
      <c r="L26" s="59">
        <f t="shared" si="0"/>
        <v>100</v>
      </c>
      <c r="M26" s="59">
        <f t="shared" si="1"/>
        <v>100</v>
      </c>
      <c r="O26" s="225"/>
      <c r="P26" s="225"/>
      <c r="Q26" s="225"/>
      <c r="R26" s="225"/>
      <c r="S26" s="225"/>
      <c r="T26" s="226"/>
      <c r="U26" s="226"/>
      <c r="V26" s="227"/>
      <c r="W26" s="228"/>
      <c r="X26" s="228"/>
    </row>
    <row r="27" spans="1:24" ht="12.75" customHeight="1">
      <c r="A27" s="55"/>
      <c r="B27" s="55"/>
      <c r="C27" s="55"/>
      <c r="D27" s="57" t="s">
        <v>170</v>
      </c>
      <c r="E27" s="61"/>
      <c r="F27" s="61"/>
      <c r="G27" s="67">
        <v>224.31</v>
      </c>
      <c r="H27" s="67">
        <v>220.80797246</v>
      </c>
      <c r="I27" s="67">
        <v>220.80797246</v>
      </c>
      <c r="J27" s="67">
        <v>220.80797246</v>
      </c>
      <c r="K27" s="63"/>
      <c r="L27" s="67">
        <f t="shared" si="0"/>
        <v>100</v>
      </c>
      <c r="M27" s="67">
        <f t="shared" si="1"/>
        <v>100</v>
      </c>
      <c r="O27" s="225"/>
      <c r="P27" s="225"/>
      <c r="Q27" s="225"/>
      <c r="R27" s="225"/>
      <c r="S27" s="225"/>
      <c r="T27" s="226"/>
      <c r="U27" s="226"/>
      <c r="V27" s="227"/>
      <c r="W27" s="228"/>
      <c r="X27" s="228"/>
    </row>
    <row r="28" spans="1:24" ht="12.75" customHeight="1">
      <c r="A28" s="55"/>
      <c r="B28" s="60"/>
      <c r="C28" s="56" t="s">
        <v>171</v>
      </c>
      <c r="D28" s="56"/>
      <c r="E28" s="56"/>
      <c r="F28" s="56"/>
      <c r="G28" s="59">
        <v>251.76042595333473</v>
      </c>
      <c r="H28" s="59">
        <v>252.63613208911883</v>
      </c>
      <c r="I28" s="59">
        <v>252.63613208911883</v>
      </c>
      <c r="J28" s="59">
        <v>252.63457627696383</v>
      </c>
      <c r="K28" s="59"/>
      <c r="L28" s="59">
        <f t="shared" si="0"/>
        <v>99.999384168787671</v>
      </c>
      <c r="M28" s="59">
        <f t="shared" si="1"/>
        <v>99.999384168787671</v>
      </c>
      <c r="O28" s="225"/>
      <c r="P28" s="225"/>
      <c r="Q28" s="225"/>
      <c r="R28" s="225"/>
      <c r="S28" s="225"/>
      <c r="T28" s="226"/>
      <c r="U28" s="226"/>
      <c r="V28" s="227"/>
      <c r="W28" s="228"/>
      <c r="X28" s="228"/>
    </row>
    <row r="29" spans="1:24" ht="12.75" customHeight="1">
      <c r="A29" s="60"/>
      <c r="B29" s="55"/>
      <c r="C29" s="55"/>
      <c r="D29" s="61" t="s">
        <v>172</v>
      </c>
      <c r="E29" s="68"/>
      <c r="F29" s="68"/>
      <c r="G29" s="66">
        <v>251.76042595333473</v>
      </c>
      <c r="H29" s="66">
        <v>252.63613208911883</v>
      </c>
      <c r="I29" s="66">
        <v>252.63613208911883</v>
      </c>
      <c r="J29" s="66">
        <v>252.63457627696383</v>
      </c>
      <c r="K29" s="63"/>
      <c r="L29" s="66">
        <f t="shared" si="0"/>
        <v>99.999384168787671</v>
      </c>
      <c r="M29" s="66">
        <f t="shared" si="1"/>
        <v>99.999384168787671</v>
      </c>
      <c r="O29" s="225"/>
      <c r="P29" s="225"/>
      <c r="Q29" s="225"/>
      <c r="R29" s="225"/>
      <c r="S29" s="225"/>
      <c r="T29" s="226"/>
      <c r="U29" s="226"/>
      <c r="V29" s="227"/>
      <c r="W29" s="228"/>
      <c r="X29" s="228"/>
    </row>
    <row r="30" spans="1:24" ht="12.75" customHeight="1">
      <c r="A30" s="55"/>
      <c r="B30" s="55" t="s">
        <v>173</v>
      </c>
      <c r="C30" s="55"/>
      <c r="D30" s="55"/>
      <c r="E30" s="56"/>
      <c r="F30" s="56"/>
      <c r="G30" s="69">
        <v>54905.800036000001</v>
      </c>
      <c r="H30" s="69">
        <v>45201.628999545988</v>
      </c>
      <c r="I30" s="69">
        <v>45201.628999545988</v>
      </c>
      <c r="J30" s="69">
        <v>44814.203156605952</v>
      </c>
      <c r="K30" s="69"/>
      <c r="L30" s="69">
        <f t="shared" si="0"/>
        <v>99.142894069273638</v>
      </c>
      <c r="M30" s="69">
        <f t="shared" si="1"/>
        <v>99.142894069273638</v>
      </c>
      <c r="O30" s="225"/>
      <c r="P30" s="225"/>
      <c r="Q30" s="225"/>
      <c r="R30" s="225"/>
      <c r="S30" s="225"/>
      <c r="T30" s="226"/>
      <c r="U30" s="226"/>
      <c r="V30" s="227"/>
      <c r="W30" s="228"/>
      <c r="X30" s="228"/>
    </row>
    <row r="31" spans="1:24" ht="12.75" customHeight="1">
      <c r="A31" s="55"/>
      <c r="B31" s="60"/>
      <c r="C31" s="56" t="s">
        <v>165</v>
      </c>
      <c r="D31" s="56"/>
      <c r="E31" s="56"/>
      <c r="F31" s="56"/>
      <c r="G31" s="59">
        <v>51626.164172999997</v>
      </c>
      <c r="H31" s="59">
        <v>43101.53820612999</v>
      </c>
      <c r="I31" s="59">
        <v>43101.53820612999</v>
      </c>
      <c r="J31" s="59">
        <v>42783.66662086999</v>
      </c>
      <c r="K31" s="59"/>
      <c r="L31" s="59">
        <f t="shared" si="0"/>
        <v>99.262505241135941</v>
      </c>
      <c r="M31" s="59">
        <f t="shared" si="1"/>
        <v>99.262505241135941</v>
      </c>
      <c r="O31" s="225"/>
      <c r="P31" s="225"/>
      <c r="Q31" s="225"/>
      <c r="R31" s="225"/>
      <c r="S31" s="225"/>
      <c r="T31" s="226"/>
      <c r="U31" s="226"/>
      <c r="V31" s="227"/>
      <c r="W31" s="228"/>
      <c r="X31" s="228"/>
    </row>
    <row r="32" spans="1:24" ht="12.75" customHeight="1">
      <c r="A32" s="55"/>
      <c r="B32" s="60"/>
      <c r="C32" s="56"/>
      <c r="D32" s="55" t="s">
        <v>174</v>
      </c>
      <c r="E32" s="56"/>
      <c r="F32" s="56"/>
      <c r="G32" s="59">
        <v>1200</v>
      </c>
      <c r="H32" s="59">
        <v>952.16612297000006</v>
      </c>
      <c r="I32" s="59">
        <v>952.16612297000006</v>
      </c>
      <c r="J32" s="59">
        <v>951.83088108000004</v>
      </c>
      <c r="K32" s="59"/>
      <c r="L32" s="59">
        <f t="shared" si="0"/>
        <v>99.964791659573621</v>
      </c>
      <c r="M32" s="59">
        <f t="shared" si="1"/>
        <v>99.964791659573621</v>
      </c>
      <c r="O32" s="225"/>
      <c r="P32" s="225"/>
      <c r="Q32" s="225"/>
      <c r="R32" s="225"/>
      <c r="S32" s="225"/>
      <c r="T32" s="226"/>
      <c r="U32" s="226"/>
      <c r="V32" s="227"/>
      <c r="W32" s="228"/>
      <c r="X32" s="228"/>
    </row>
    <row r="33" spans="1:24" ht="12.75" customHeight="1">
      <c r="A33" s="55"/>
      <c r="B33" s="55"/>
      <c r="C33" s="55"/>
      <c r="D33" s="55" t="s">
        <v>175</v>
      </c>
      <c r="E33" s="56"/>
      <c r="F33" s="56"/>
      <c r="G33" s="69">
        <v>4743.3433409999998</v>
      </c>
      <c r="H33" s="69">
        <v>4157.5842540000003</v>
      </c>
      <c r="I33" s="69">
        <v>4157.5842540000003</v>
      </c>
      <c r="J33" s="69">
        <v>4157.5842537200006</v>
      </c>
      <c r="K33" s="58"/>
      <c r="L33" s="69">
        <f t="shared" si="0"/>
        <v>99.99999999326532</v>
      </c>
      <c r="M33" s="69">
        <f t="shared" si="1"/>
        <v>99.99999999326532</v>
      </c>
      <c r="O33" s="225"/>
      <c r="P33" s="225"/>
      <c r="Q33" s="225"/>
      <c r="R33" s="225"/>
      <c r="S33" s="225"/>
      <c r="T33" s="226"/>
      <c r="U33" s="226"/>
      <c r="V33" s="227"/>
      <c r="W33" s="228"/>
      <c r="X33" s="228"/>
    </row>
    <row r="34" spans="1:24" ht="12.75" customHeight="1">
      <c r="A34" s="55"/>
      <c r="B34" s="55"/>
      <c r="C34" s="55"/>
      <c r="D34" s="55" t="s">
        <v>109</v>
      </c>
      <c r="E34" s="56"/>
      <c r="F34" s="56"/>
      <c r="G34" s="69">
        <v>19135.952229999999</v>
      </c>
      <c r="H34" s="69">
        <v>17233.356013060002</v>
      </c>
      <c r="I34" s="69">
        <v>17233.356013060002</v>
      </c>
      <c r="J34" s="69">
        <v>17203.753594580001</v>
      </c>
      <c r="K34" s="69"/>
      <c r="L34" s="69">
        <f t="shared" si="0"/>
        <v>99.828226037589147</v>
      </c>
      <c r="M34" s="69">
        <f t="shared" si="1"/>
        <v>99.828226037589147</v>
      </c>
      <c r="O34" s="225"/>
      <c r="P34" s="225"/>
      <c r="Q34" s="225"/>
      <c r="R34" s="225"/>
      <c r="S34" s="225"/>
      <c r="T34" s="226"/>
      <c r="U34" s="226"/>
      <c r="V34" s="227"/>
      <c r="W34" s="228"/>
      <c r="X34" s="228"/>
    </row>
    <row r="35" spans="1:24" ht="12.75" customHeight="1">
      <c r="A35" s="55"/>
      <c r="B35" s="55"/>
      <c r="C35" s="55"/>
      <c r="D35" s="57"/>
      <c r="E35" s="61" t="s">
        <v>176</v>
      </c>
      <c r="F35" s="61"/>
      <c r="G35" s="67">
        <v>602.91926799999999</v>
      </c>
      <c r="H35" s="67">
        <v>664.41915647000008</v>
      </c>
      <c r="I35" s="67">
        <v>664.41915647000008</v>
      </c>
      <c r="J35" s="67">
        <v>664.22142613999995</v>
      </c>
      <c r="K35" s="62"/>
      <c r="L35" s="67">
        <f t="shared" si="0"/>
        <v>99.970240122056282</v>
      </c>
      <c r="M35" s="67">
        <f t="shared" si="1"/>
        <v>99.970240122056282</v>
      </c>
      <c r="O35" s="225"/>
      <c r="P35" s="225"/>
      <c r="Q35" s="225"/>
      <c r="R35" s="225"/>
      <c r="S35" s="225"/>
      <c r="T35" s="226"/>
      <c r="U35" s="226"/>
      <c r="V35" s="227"/>
      <c r="W35" s="228"/>
      <c r="X35" s="228"/>
    </row>
    <row r="36" spans="1:24" ht="12.75" customHeight="1">
      <c r="A36" s="55"/>
      <c r="B36" s="55"/>
      <c r="C36" s="55"/>
      <c r="D36" s="57"/>
      <c r="E36" s="61" t="s">
        <v>177</v>
      </c>
      <c r="F36" s="61"/>
      <c r="G36" s="67">
        <v>589.27799400000004</v>
      </c>
      <c r="H36" s="67">
        <v>540.94648413000004</v>
      </c>
      <c r="I36" s="67">
        <v>540.94648413000004</v>
      </c>
      <c r="J36" s="67">
        <v>533.32282011999996</v>
      </c>
      <c r="K36" s="62"/>
      <c r="L36" s="67">
        <f t="shared" si="0"/>
        <v>98.590680550912325</v>
      </c>
      <c r="M36" s="67">
        <f t="shared" si="1"/>
        <v>98.590680550912325</v>
      </c>
      <c r="O36" s="225"/>
      <c r="P36" s="225"/>
      <c r="Q36" s="225"/>
      <c r="R36" s="225"/>
      <c r="S36" s="225"/>
      <c r="T36" s="226"/>
      <c r="U36" s="226"/>
      <c r="V36" s="227"/>
      <c r="W36" s="228"/>
      <c r="X36" s="228"/>
    </row>
    <row r="37" spans="1:24" ht="12.75" customHeight="1">
      <c r="A37" s="55"/>
      <c r="B37" s="55"/>
      <c r="C37" s="55"/>
      <c r="D37" s="57"/>
      <c r="E37" s="61" t="s">
        <v>178</v>
      </c>
      <c r="F37" s="61"/>
      <c r="G37" s="67">
        <v>446.37280900000002</v>
      </c>
      <c r="H37" s="67">
        <v>233.15893237</v>
      </c>
      <c r="I37" s="67">
        <v>233.15893237</v>
      </c>
      <c r="J37" s="67">
        <v>233.01612840000001</v>
      </c>
      <c r="K37" s="62"/>
      <c r="L37" s="67">
        <f t="shared" si="0"/>
        <v>99.938752520202243</v>
      </c>
      <c r="M37" s="67">
        <f t="shared" si="1"/>
        <v>99.938752520202243</v>
      </c>
      <c r="O37" s="225"/>
      <c r="P37" s="225"/>
      <c r="Q37" s="225"/>
      <c r="R37" s="225"/>
      <c r="S37" s="225"/>
      <c r="T37" s="226"/>
      <c r="U37" s="226"/>
      <c r="V37" s="227"/>
      <c r="W37" s="228"/>
      <c r="X37" s="228"/>
    </row>
    <row r="38" spans="1:24" ht="12.75" customHeight="1">
      <c r="A38" s="55"/>
      <c r="B38" s="55"/>
      <c r="C38" s="55"/>
      <c r="D38" s="57"/>
      <c r="E38" s="61" t="s">
        <v>179</v>
      </c>
      <c r="F38" s="61"/>
      <c r="G38" s="67">
        <v>14151.43901</v>
      </c>
      <c r="H38" s="67">
        <v>13005.928444469999</v>
      </c>
      <c r="I38" s="67">
        <v>13005.928444469999</v>
      </c>
      <c r="J38" s="67">
        <v>13005.887737409999</v>
      </c>
      <c r="K38" s="62"/>
      <c r="L38" s="67">
        <f t="shared" si="0"/>
        <v>99.999687011502687</v>
      </c>
      <c r="M38" s="67">
        <f t="shared" si="1"/>
        <v>99.999687011502687</v>
      </c>
      <c r="O38" s="225"/>
      <c r="P38" s="225"/>
      <c r="Q38" s="225"/>
      <c r="R38" s="225"/>
      <c r="S38" s="225"/>
      <c r="T38" s="226"/>
      <c r="U38" s="226"/>
      <c r="V38" s="227"/>
      <c r="W38" s="228"/>
      <c r="X38" s="228"/>
    </row>
    <row r="39" spans="1:24" ht="12.75" customHeight="1">
      <c r="A39" s="55"/>
      <c r="B39" s="55"/>
      <c r="C39" s="55"/>
      <c r="D39" s="57"/>
      <c r="E39" s="61" t="s">
        <v>180</v>
      </c>
      <c r="F39" s="61"/>
      <c r="G39" s="67">
        <v>730.59616600000004</v>
      </c>
      <c r="H39" s="67">
        <v>582.81805648</v>
      </c>
      <c r="I39" s="67">
        <v>582.81805648</v>
      </c>
      <c r="J39" s="67">
        <v>582.68710546</v>
      </c>
      <c r="K39" s="62"/>
      <c r="L39" s="67">
        <f t="shared" si="0"/>
        <v>99.97753140649229</v>
      </c>
      <c r="M39" s="67">
        <f t="shared" si="1"/>
        <v>99.97753140649229</v>
      </c>
      <c r="O39" s="225"/>
      <c r="P39" s="225"/>
      <c r="Q39" s="225"/>
      <c r="R39" s="225"/>
      <c r="S39" s="225"/>
      <c r="T39" s="226"/>
      <c r="U39" s="226"/>
      <c r="V39" s="227"/>
      <c r="W39" s="228"/>
      <c r="X39" s="228"/>
    </row>
    <row r="40" spans="1:24" ht="12.75" customHeight="1">
      <c r="A40" s="55"/>
      <c r="B40" s="55"/>
      <c r="C40" s="55"/>
      <c r="D40" s="57"/>
      <c r="E40" s="61" t="s">
        <v>181</v>
      </c>
      <c r="F40" s="61"/>
      <c r="G40" s="67">
        <v>448.69041700000002</v>
      </c>
      <c r="H40" s="67">
        <v>351.51902436999995</v>
      </c>
      <c r="I40" s="67">
        <v>351.51902436999995</v>
      </c>
      <c r="J40" s="67">
        <v>350.35281151999999</v>
      </c>
      <c r="K40" s="62"/>
      <c r="L40" s="67">
        <f t="shared" si="0"/>
        <v>99.668236206535312</v>
      </c>
      <c r="M40" s="67">
        <f t="shared" si="1"/>
        <v>99.668236206535312</v>
      </c>
      <c r="O40" s="225"/>
      <c r="P40" s="225"/>
      <c r="Q40" s="225"/>
      <c r="R40" s="225"/>
      <c r="S40" s="225"/>
      <c r="T40" s="226"/>
      <c r="U40" s="226"/>
      <c r="V40" s="227"/>
      <c r="W40" s="228"/>
      <c r="X40" s="228"/>
    </row>
    <row r="41" spans="1:24" ht="12.75" customHeight="1">
      <c r="A41" s="55"/>
      <c r="B41" s="55"/>
      <c r="C41" s="55"/>
      <c r="D41" s="57"/>
      <c r="E41" s="61" t="s">
        <v>182</v>
      </c>
      <c r="F41" s="61"/>
      <c r="G41" s="66">
        <v>49.889280999999997</v>
      </c>
      <c r="H41" s="67">
        <v>67.982119429999997</v>
      </c>
      <c r="I41" s="67">
        <v>67.982119429999997</v>
      </c>
      <c r="J41" s="67">
        <v>67.973228550000002</v>
      </c>
      <c r="K41" s="62"/>
      <c r="L41" s="67">
        <f t="shared" si="0"/>
        <v>99.986921737547249</v>
      </c>
      <c r="M41" s="67">
        <f t="shared" si="1"/>
        <v>99.986921737547249</v>
      </c>
      <c r="O41" s="225"/>
      <c r="P41" s="225"/>
      <c r="Q41" s="225"/>
      <c r="R41" s="225"/>
      <c r="S41" s="225"/>
      <c r="T41" s="226"/>
      <c r="U41" s="226"/>
      <c r="V41" s="227"/>
      <c r="W41" s="228"/>
      <c r="X41" s="228"/>
    </row>
    <row r="42" spans="1:24" ht="12.75" customHeight="1">
      <c r="A42" s="55"/>
      <c r="B42" s="55"/>
      <c r="C42" s="55"/>
      <c r="D42" s="57"/>
      <c r="E42" s="61" t="s">
        <v>183</v>
      </c>
      <c r="F42" s="61"/>
      <c r="G42" s="67">
        <v>2116.7672849999999</v>
      </c>
      <c r="H42" s="67">
        <v>1786.5837953400001</v>
      </c>
      <c r="I42" s="67">
        <v>1786.5837953400001</v>
      </c>
      <c r="J42" s="67">
        <v>1766.2923369800001</v>
      </c>
      <c r="K42" s="62"/>
      <c r="L42" s="67">
        <f t="shared" si="0"/>
        <v>98.864231366425301</v>
      </c>
      <c r="M42" s="67">
        <f t="shared" si="1"/>
        <v>98.864231366425301</v>
      </c>
      <c r="O42" s="225"/>
      <c r="P42" s="225"/>
      <c r="Q42" s="225"/>
      <c r="R42" s="225"/>
      <c r="S42" s="225"/>
      <c r="T42" s="226"/>
      <c r="U42" s="226"/>
      <c r="V42" s="227"/>
      <c r="W42" s="228"/>
      <c r="X42" s="228"/>
    </row>
    <row r="43" spans="1:24" ht="12.75" customHeight="1">
      <c r="A43" s="55"/>
      <c r="B43" s="55"/>
      <c r="C43" s="55"/>
      <c r="D43" s="55" t="s">
        <v>184</v>
      </c>
      <c r="E43" s="56"/>
      <c r="F43" s="56"/>
      <c r="G43" s="69">
        <v>1827.9071919999999</v>
      </c>
      <c r="H43" s="69">
        <v>1118.62968542</v>
      </c>
      <c r="I43" s="69">
        <v>1118.62968542</v>
      </c>
      <c r="J43" s="69">
        <v>1118.56687728</v>
      </c>
      <c r="K43" s="69"/>
      <c r="L43" s="69">
        <f t="shared" si="0"/>
        <v>99.994385260750846</v>
      </c>
      <c r="M43" s="69">
        <f t="shared" si="1"/>
        <v>99.994385260750846</v>
      </c>
      <c r="O43" s="225"/>
      <c r="P43" s="225"/>
      <c r="Q43" s="225"/>
      <c r="R43" s="225"/>
      <c r="S43" s="225"/>
      <c r="T43" s="226"/>
      <c r="U43" s="226"/>
      <c r="V43" s="227"/>
      <c r="W43" s="228"/>
      <c r="X43" s="228"/>
    </row>
    <row r="44" spans="1:24" ht="12.75" customHeight="1">
      <c r="A44" s="55"/>
      <c r="B44" s="55"/>
      <c r="C44" s="55"/>
      <c r="D44" s="57"/>
      <c r="E44" s="61" t="s">
        <v>185</v>
      </c>
      <c r="F44" s="61"/>
      <c r="G44" s="66">
        <v>1764.6853630000001</v>
      </c>
      <c r="H44" s="66">
        <v>977.15095104</v>
      </c>
      <c r="I44" s="66">
        <v>977.15095104</v>
      </c>
      <c r="J44" s="66">
        <v>977.10617453999998</v>
      </c>
      <c r="K44" s="62"/>
      <c r="L44" s="66">
        <f t="shared" si="0"/>
        <v>99.995417647605791</v>
      </c>
      <c r="M44" s="66">
        <f t="shared" si="1"/>
        <v>99.995417647605791</v>
      </c>
      <c r="O44" s="225"/>
      <c r="P44" s="225"/>
      <c r="Q44" s="225"/>
      <c r="R44" s="225"/>
      <c r="S44" s="225"/>
      <c r="T44" s="226"/>
      <c r="U44" s="226"/>
      <c r="V44" s="227"/>
      <c r="W44" s="228"/>
      <c r="X44" s="228"/>
    </row>
    <row r="45" spans="1:24" ht="12.75" customHeight="1">
      <c r="A45" s="55"/>
      <c r="B45" s="55"/>
      <c r="C45" s="55"/>
      <c r="D45" s="57"/>
      <c r="E45" s="61" t="s">
        <v>186</v>
      </c>
      <c r="F45" s="61"/>
      <c r="G45" s="67">
        <v>63.221829</v>
      </c>
      <c r="H45" s="67">
        <v>141.47873437999999</v>
      </c>
      <c r="I45" s="67">
        <v>141.47873437999999</v>
      </c>
      <c r="J45" s="67">
        <v>141.46070273999999</v>
      </c>
      <c r="K45" s="62"/>
      <c r="L45" s="67">
        <f t="shared" si="0"/>
        <v>99.987254876092138</v>
      </c>
      <c r="M45" s="67">
        <f t="shared" si="1"/>
        <v>99.987254876092138</v>
      </c>
      <c r="O45" s="225"/>
      <c r="P45" s="225"/>
      <c r="Q45" s="225"/>
      <c r="R45" s="225"/>
      <c r="S45" s="225"/>
      <c r="T45" s="226"/>
      <c r="U45" s="226"/>
      <c r="V45" s="227"/>
      <c r="W45" s="228"/>
      <c r="X45" s="228"/>
    </row>
    <row r="46" spans="1:24" ht="12.75" customHeight="1">
      <c r="A46" s="55"/>
      <c r="B46" s="55"/>
      <c r="C46" s="55"/>
      <c r="D46" s="55" t="s">
        <v>187</v>
      </c>
      <c r="E46" s="56"/>
      <c r="F46" s="56"/>
      <c r="G46" s="69">
        <v>1519.9383660000001</v>
      </c>
      <c r="H46" s="69">
        <v>533.44983283999989</v>
      </c>
      <c r="I46" s="69">
        <v>533.44983283999989</v>
      </c>
      <c r="J46" s="69">
        <v>528.50162137999985</v>
      </c>
      <c r="K46" s="69"/>
      <c r="L46" s="69">
        <f t="shared" si="0"/>
        <v>99.072412970183805</v>
      </c>
      <c r="M46" s="69">
        <f t="shared" si="1"/>
        <v>99.072412970183805</v>
      </c>
      <c r="O46" s="225"/>
      <c r="P46" s="225"/>
      <c r="Q46" s="225"/>
      <c r="R46" s="225"/>
      <c r="S46" s="225"/>
      <c r="T46" s="226"/>
      <c r="U46" s="226"/>
      <c r="V46" s="227"/>
      <c r="W46" s="228"/>
      <c r="X46" s="228"/>
    </row>
    <row r="47" spans="1:24" ht="12.75" customHeight="1">
      <c r="A47" s="55"/>
      <c r="B47" s="55"/>
      <c r="C47" s="55"/>
      <c r="D47" s="57"/>
      <c r="E47" s="61" t="s">
        <v>188</v>
      </c>
      <c r="F47" s="61"/>
      <c r="G47" s="67">
        <v>175.01575199999999</v>
      </c>
      <c r="H47" s="67">
        <v>64.625315420000007</v>
      </c>
      <c r="I47" s="67">
        <v>64.625315420000007</v>
      </c>
      <c r="J47" s="67">
        <v>64.576344649999996</v>
      </c>
      <c r="K47" s="62"/>
      <c r="L47" s="67">
        <f t="shared" si="0"/>
        <v>99.924223549731636</v>
      </c>
      <c r="M47" s="67">
        <f t="shared" si="1"/>
        <v>99.924223549731636</v>
      </c>
      <c r="O47" s="225"/>
      <c r="P47" s="225"/>
      <c r="Q47" s="225"/>
      <c r="R47" s="225"/>
      <c r="S47" s="225"/>
      <c r="T47" s="226"/>
      <c r="U47" s="226"/>
      <c r="V47" s="227"/>
      <c r="W47" s="228"/>
      <c r="X47" s="228"/>
    </row>
    <row r="48" spans="1:24" ht="12.75" customHeight="1">
      <c r="A48" s="55"/>
      <c r="B48" s="55"/>
      <c r="C48" s="55"/>
      <c r="D48" s="57"/>
      <c r="E48" s="61" t="s">
        <v>189</v>
      </c>
      <c r="F48" s="61"/>
      <c r="G48" s="67">
        <v>149.953047</v>
      </c>
      <c r="H48" s="67">
        <v>144.22963175000001</v>
      </c>
      <c r="I48" s="67">
        <v>144.22963175000001</v>
      </c>
      <c r="J48" s="67">
        <v>143.03905907999999</v>
      </c>
      <c r="K48" s="62"/>
      <c r="L48" s="67">
        <f t="shared" si="0"/>
        <v>99.174529772034845</v>
      </c>
      <c r="M48" s="67">
        <f t="shared" si="1"/>
        <v>99.174529772034845</v>
      </c>
      <c r="O48" s="225"/>
      <c r="P48" s="225"/>
      <c r="Q48" s="225"/>
      <c r="R48" s="225"/>
      <c r="S48" s="225"/>
      <c r="T48" s="226"/>
      <c r="U48" s="226"/>
      <c r="V48" s="227"/>
      <c r="W48" s="228"/>
      <c r="X48" s="228"/>
    </row>
    <row r="49" spans="1:24" ht="12.75" customHeight="1">
      <c r="A49" s="55"/>
      <c r="B49" s="55"/>
      <c r="C49" s="55"/>
      <c r="D49" s="57"/>
      <c r="E49" s="61" t="s">
        <v>190</v>
      </c>
      <c r="F49" s="61"/>
      <c r="G49" s="67">
        <v>120.017955</v>
      </c>
      <c r="H49" s="67">
        <v>6.1738338900000009</v>
      </c>
      <c r="I49" s="67">
        <v>6.1738338900000009</v>
      </c>
      <c r="J49" s="67">
        <v>6.0644875200000001</v>
      </c>
      <c r="K49" s="62"/>
      <c r="L49" s="67">
        <f t="shared" si="0"/>
        <v>98.228874116987285</v>
      </c>
      <c r="M49" s="67">
        <f t="shared" si="1"/>
        <v>98.228874116987285</v>
      </c>
      <c r="O49" s="225"/>
      <c r="P49" s="225"/>
      <c r="Q49" s="225"/>
      <c r="R49" s="225"/>
      <c r="S49" s="225"/>
      <c r="T49" s="226"/>
      <c r="U49" s="226"/>
      <c r="V49" s="227"/>
      <c r="W49" s="228"/>
      <c r="X49" s="228"/>
    </row>
    <row r="50" spans="1:24" ht="12.75" customHeight="1">
      <c r="A50" s="55"/>
      <c r="B50" s="55"/>
      <c r="C50" s="55"/>
      <c r="D50" s="57"/>
      <c r="E50" s="61" t="s">
        <v>191</v>
      </c>
      <c r="F50" s="61"/>
      <c r="G50" s="67">
        <v>120.017955</v>
      </c>
      <c r="H50" s="67">
        <v>118.83013687</v>
      </c>
      <c r="I50" s="67">
        <v>118.83013687</v>
      </c>
      <c r="J50" s="67">
        <v>118.65243721</v>
      </c>
      <c r="K50" s="62"/>
      <c r="L50" s="67">
        <f t="shared" si="0"/>
        <v>99.850459096757234</v>
      </c>
      <c r="M50" s="67">
        <f t="shared" si="1"/>
        <v>99.850459096757234</v>
      </c>
      <c r="O50" s="225"/>
      <c r="P50" s="225"/>
      <c r="Q50" s="225"/>
      <c r="R50" s="225"/>
      <c r="S50" s="225"/>
      <c r="T50" s="226"/>
      <c r="U50" s="226"/>
      <c r="V50" s="227"/>
      <c r="W50" s="228"/>
      <c r="X50" s="228"/>
    </row>
    <row r="51" spans="1:24" ht="12.75" customHeight="1">
      <c r="A51" s="55"/>
      <c r="B51" s="55"/>
      <c r="C51" s="55"/>
      <c r="D51" s="57"/>
      <c r="E51" s="61" t="s">
        <v>192</v>
      </c>
      <c r="F51" s="61"/>
      <c r="G51" s="67">
        <v>199.961894</v>
      </c>
      <c r="H51" s="67">
        <v>40.18665077</v>
      </c>
      <c r="I51" s="67">
        <v>40.18665077</v>
      </c>
      <c r="J51" s="67">
        <v>37.238731639999997</v>
      </c>
      <c r="K51" s="62"/>
      <c r="L51" s="67">
        <f t="shared" si="0"/>
        <v>92.664431910805874</v>
      </c>
      <c r="M51" s="67">
        <f t="shared" si="1"/>
        <v>92.664431910805874</v>
      </c>
      <c r="O51" s="225"/>
      <c r="P51" s="225"/>
      <c r="Q51" s="225"/>
      <c r="R51" s="225"/>
      <c r="S51" s="225"/>
      <c r="T51" s="226"/>
      <c r="U51" s="226"/>
      <c r="V51" s="227"/>
      <c r="W51" s="228"/>
      <c r="X51" s="228"/>
    </row>
    <row r="52" spans="1:24" ht="12.75" customHeight="1">
      <c r="A52" s="55"/>
      <c r="B52" s="55"/>
      <c r="C52" s="55"/>
      <c r="D52" s="57"/>
      <c r="E52" s="61" t="s">
        <v>193</v>
      </c>
      <c r="F52" s="61"/>
      <c r="G52" s="67">
        <v>99.950395</v>
      </c>
      <c r="H52" s="67">
        <v>15.62851693</v>
      </c>
      <c r="I52" s="67">
        <v>15.62851693</v>
      </c>
      <c r="J52" s="67">
        <v>15.600550290000001</v>
      </c>
      <c r="K52" s="62"/>
      <c r="L52" s="67">
        <f t="shared" si="0"/>
        <v>99.821053781844682</v>
      </c>
      <c r="M52" s="67">
        <f t="shared" si="1"/>
        <v>99.821053781844682</v>
      </c>
      <c r="O52" s="225"/>
      <c r="P52" s="225"/>
      <c r="Q52" s="225"/>
      <c r="R52" s="225"/>
      <c r="S52" s="225"/>
      <c r="T52" s="226"/>
      <c r="U52" s="226"/>
      <c r="V52" s="227"/>
      <c r="W52" s="228"/>
      <c r="X52" s="228"/>
    </row>
    <row r="53" spans="1:24" ht="12.75" customHeight="1">
      <c r="A53" s="55"/>
      <c r="B53" s="55"/>
      <c r="C53" s="55"/>
      <c r="D53" s="57"/>
      <c r="E53" s="61" t="s">
        <v>194</v>
      </c>
      <c r="F53" s="61"/>
      <c r="G53" s="67">
        <v>149.985635</v>
      </c>
      <c r="H53" s="67">
        <v>4.9105210999999995</v>
      </c>
      <c r="I53" s="67">
        <v>4.9105210999999995</v>
      </c>
      <c r="J53" s="67">
        <v>4.86855408</v>
      </c>
      <c r="K53" s="62"/>
      <c r="L53" s="67">
        <f t="shared" si="0"/>
        <v>99.145365244434046</v>
      </c>
      <c r="M53" s="67">
        <f t="shared" si="1"/>
        <v>99.145365244434046</v>
      </c>
      <c r="O53" s="225"/>
      <c r="P53" s="225"/>
      <c r="Q53" s="225"/>
      <c r="R53" s="225"/>
      <c r="S53" s="225"/>
      <c r="T53" s="226"/>
      <c r="U53" s="226"/>
      <c r="V53" s="227"/>
      <c r="W53" s="228"/>
      <c r="X53" s="228"/>
    </row>
    <row r="54" spans="1:24" ht="12.75" customHeight="1">
      <c r="A54" s="55"/>
      <c r="B54" s="55"/>
      <c r="C54" s="55"/>
      <c r="D54" s="57"/>
      <c r="E54" s="61" t="s">
        <v>195</v>
      </c>
      <c r="F54" s="61"/>
      <c r="G54" s="66">
        <v>30.035733</v>
      </c>
      <c r="H54" s="67">
        <v>43.641272000000008</v>
      </c>
      <c r="I54" s="67">
        <v>43.641272000000008</v>
      </c>
      <c r="J54" s="67">
        <v>43.370412000000009</v>
      </c>
      <c r="K54" s="62"/>
      <c r="L54" s="67">
        <f t="shared" si="0"/>
        <v>99.37934897956228</v>
      </c>
      <c r="M54" s="67">
        <f t="shared" si="1"/>
        <v>99.37934897956228</v>
      </c>
      <c r="O54" s="225"/>
      <c r="P54" s="225"/>
      <c r="Q54" s="225"/>
      <c r="R54" s="225"/>
      <c r="S54" s="225"/>
      <c r="T54" s="226"/>
      <c r="U54" s="226"/>
      <c r="V54" s="227"/>
      <c r="W54" s="228"/>
      <c r="X54" s="228"/>
    </row>
    <row r="55" spans="1:24" ht="12.75" customHeight="1">
      <c r="A55" s="55"/>
      <c r="B55" s="55"/>
      <c r="C55" s="55"/>
      <c r="D55" s="57"/>
      <c r="E55" s="61" t="s">
        <v>196</v>
      </c>
      <c r="F55" s="61"/>
      <c r="G55" s="67">
        <v>475</v>
      </c>
      <c r="H55" s="67">
        <v>95.223954109999994</v>
      </c>
      <c r="I55" s="67">
        <v>95.223954109999994</v>
      </c>
      <c r="J55" s="67">
        <v>95.091044909999994</v>
      </c>
      <c r="K55" s="62"/>
      <c r="L55" s="67">
        <f t="shared" si="0"/>
        <v>99.860424615589409</v>
      </c>
      <c r="M55" s="67">
        <f t="shared" si="1"/>
        <v>99.860424615589409</v>
      </c>
      <c r="O55" s="225"/>
      <c r="P55" s="225"/>
      <c r="Q55" s="225"/>
      <c r="R55" s="225"/>
      <c r="S55" s="225"/>
      <c r="T55" s="226"/>
      <c r="U55" s="226"/>
      <c r="V55" s="227"/>
      <c r="W55" s="228"/>
      <c r="X55" s="228"/>
    </row>
    <row r="56" spans="1:24" ht="12.75" customHeight="1">
      <c r="A56" s="55"/>
      <c r="B56" s="55"/>
      <c r="C56" s="55"/>
      <c r="D56" s="55" t="s">
        <v>197</v>
      </c>
      <c r="E56" s="56"/>
      <c r="F56" s="56"/>
      <c r="G56" s="69">
        <v>3113.1592380000002</v>
      </c>
      <c r="H56" s="69">
        <v>3752.46861919</v>
      </c>
      <c r="I56" s="69">
        <v>3752.46861919</v>
      </c>
      <c r="J56" s="69">
        <v>3706.1654130599995</v>
      </c>
      <c r="K56" s="69"/>
      <c r="L56" s="69">
        <f t="shared" si="0"/>
        <v>98.766060137233197</v>
      </c>
      <c r="M56" s="69">
        <f t="shared" si="1"/>
        <v>98.766060137233197</v>
      </c>
      <c r="O56" s="225"/>
      <c r="P56" s="225"/>
      <c r="Q56" s="225"/>
      <c r="R56" s="225"/>
      <c r="S56" s="225"/>
      <c r="T56" s="226"/>
      <c r="U56" s="226"/>
      <c r="V56" s="227"/>
      <c r="W56" s="228"/>
      <c r="X56" s="228"/>
    </row>
    <row r="57" spans="1:24" ht="12.75" customHeight="1">
      <c r="A57" s="55"/>
      <c r="B57" s="55"/>
      <c r="C57" s="55"/>
      <c r="D57" s="57"/>
      <c r="E57" s="61" t="s">
        <v>198</v>
      </c>
      <c r="F57" s="61"/>
      <c r="G57" s="67">
        <v>2436.517828</v>
      </c>
      <c r="H57" s="67">
        <v>3298.4282346800005</v>
      </c>
      <c r="I57" s="67">
        <v>3298.4282346800005</v>
      </c>
      <c r="J57" s="67">
        <v>3275.7154366099999</v>
      </c>
      <c r="K57" s="62"/>
      <c r="L57" s="67">
        <f t="shared" si="0"/>
        <v>99.311405419369265</v>
      </c>
      <c r="M57" s="67">
        <f t="shared" si="1"/>
        <v>99.311405419369265</v>
      </c>
      <c r="O57" s="225"/>
      <c r="P57" s="225"/>
      <c r="Q57" s="225"/>
      <c r="R57" s="225"/>
      <c r="S57" s="225"/>
      <c r="T57" s="226"/>
      <c r="U57" s="226"/>
      <c r="V57" s="227"/>
      <c r="W57" s="228"/>
      <c r="X57" s="228"/>
    </row>
    <row r="58" spans="1:24" ht="12.75" customHeight="1">
      <c r="A58" s="55"/>
      <c r="B58" s="55"/>
      <c r="C58" s="55"/>
      <c r="D58" s="57"/>
      <c r="E58" s="61" t="s">
        <v>199</v>
      </c>
      <c r="F58" s="61"/>
      <c r="G58" s="67">
        <v>190.044905</v>
      </c>
      <c r="H58" s="67">
        <v>155.55177415</v>
      </c>
      <c r="I58" s="67">
        <v>155.55177415</v>
      </c>
      <c r="J58" s="67">
        <v>138.49700111000001</v>
      </c>
      <c r="K58" s="62"/>
      <c r="L58" s="67">
        <f t="shared" si="0"/>
        <v>89.035950805965143</v>
      </c>
      <c r="M58" s="67">
        <f t="shared" si="1"/>
        <v>89.035950805965143</v>
      </c>
      <c r="O58" s="225"/>
      <c r="P58" s="225"/>
      <c r="Q58" s="225"/>
      <c r="R58" s="225"/>
      <c r="S58" s="225"/>
      <c r="T58" s="226"/>
      <c r="U58" s="226"/>
      <c r="V58" s="227"/>
      <c r="W58" s="228"/>
      <c r="X58" s="228"/>
    </row>
    <row r="59" spans="1:24" ht="12.75" customHeight="1">
      <c r="A59" s="55"/>
      <c r="B59" s="55"/>
      <c r="C59" s="55"/>
      <c r="D59" s="57"/>
      <c r="E59" s="61" t="s">
        <v>200</v>
      </c>
      <c r="F59" s="61"/>
      <c r="G59" s="67">
        <v>120</v>
      </c>
      <c r="H59" s="67">
        <v>89.313973160000003</v>
      </c>
      <c r="I59" s="67">
        <v>89.313973160000003</v>
      </c>
      <c r="J59" s="67">
        <v>89.195346379999989</v>
      </c>
      <c r="K59" s="62"/>
      <c r="L59" s="67">
        <f t="shared" si="0"/>
        <v>99.867180043835361</v>
      </c>
      <c r="M59" s="67">
        <f t="shared" si="1"/>
        <v>99.867180043835361</v>
      </c>
      <c r="O59" s="225"/>
      <c r="P59" s="225"/>
      <c r="Q59" s="225"/>
      <c r="R59" s="225"/>
      <c r="S59" s="225"/>
      <c r="T59" s="226"/>
      <c r="U59" s="226"/>
      <c r="V59" s="227"/>
      <c r="W59" s="228"/>
      <c r="X59" s="228"/>
    </row>
    <row r="60" spans="1:24" ht="12.75" customHeight="1">
      <c r="A60" s="55"/>
      <c r="B60" s="55"/>
      <c r="C60" s="55"/>
      <c r="D60" s="57"/>
      <c r="E60" s="61" t="s">
        <v>201</v>
      </c>
      <c r="F60" s="61"/>
      <c r="G60" s="67">
        <v>147.792055</v>
      </c>
      <c r="H60" s="67">
        <v>47.390893470000009</v>
      </c>
      <c r="I60" s="67">
        <v>47.390893470000009</v>
      </c>
      <c r="J60" s="67">
        <v>43.106280590000004</v>
      </c>
      <c r="K60" s="62"/>
      <c r="L60" s="67">
        <f t="shared" si="0"/>
        <v>90.958995354851652</v>
      </c>
      <c r="M60" s="67">
        <f t="shared" si="1"/>
        <v>90.958995354851652</v>
      </c>
      <c r="O60" s="225"/>
      <c r="P60" s="225"/>
      <c r="Q60" s="225"/>
      <c r="R60" s="225"/>
      <c r="S60" s="225"/>
      <c r="T60" s="226"/>
      <c r="U60" s="226"/>
      <c r="V60" s="227"/>
      <c r="W60" s="228"/>
      <c r="X60" s="228"/>
    </row>
    <row r="61" spans="1:24" ht="12.75" customHeight="1">
      <c r="A61" s="55"/>
      <c r="B61" s="55"/>
      <c r="C61" s="55"/>
      <c r="D61" s="57"/>
      <c r="E61" s="61" t="s">
        <v>202</v>
      </c>
      <c r="F61" s="61"/>
      <c r="G61" s="66">
        <v>98.784110999999996</v>
      </c>
      <c r="H61" s="67">
        <v>79.312567229999999</v>
      </c>
      <c r="I61" s="67">
        <v>79.312567229999999</v>
      </c>
      <c r="J61" s="67">
        <v>79.214760180000013</v>
      </c>
      <c r="K61" s="62"/>
      <c r="L61" s="67">
        <f t="shared" si="0"/>
        <v>99.876681522971822</v>
      </c>
      <c r="M61" s="67">
        <f t="shared" si="1"/>
        <v>99.876681522971822</v>
      </c>
      <c r="O61" s="225"/>
      <c r="P61" s="225"/>
      <c r="Q61" s="225"/>
      <c r="R61" s="225"/>
      <c r="S61" s="225"/>
      <c r="T61" s="226"/>
      <c r="U61" s="226"/>
      <c r="V61" s="227"/>
      <c r="W61" s="228"/>
      <c r="X61" s="228"/>
    </row>
    <row r="62" spans="1:24" ht="12.75" customHeight="1">
      <c r="A62" s="55"/>
      <c r="B62" s="55"/>
      <c r="C62" s="55"/>
      <c r="D62" s="57"/>
      <c r="E62" s="61" t="s">
        <v>203</v>
      </c>
      <c r="F62" s="61"/>
      <c r="G62" s="67">
        <v>120.02033900000001</v>
      </c>
      <c r="H62" s="67">
        <v>82.471176499999999</v>
      </c>
      <c r="I62" s="67">
        <v>82.471176499999999</v>
      </c>
      <c r="J62" s="67">
        <v>80.436588189999995</v>
      </c>
      <c r="K62" s="62"/>
      <c r="L62" s="67">
        <f t="shared" si="0"/>
        <v>97.532970431190577</v>
      </c>
      <c r="M62" s="67">
        <f t="shared" si="1"/>
        <v>97.532970431190577</v>
      </c>
      <c r="O62" s="225"/>
      <c r="P62" s="225"/>
      <c r="Q62" s="225"/>
      <c r="R62" s="225"/>
      <c r="S62" s="225"/>
      <c r="T62" s="226"/>
      <c r="U62" s="226"/>
      <c r="V62" s="227"/>
      <c r="W62" s="228"/>
      <c r="X62" s="228"/>
    </row>
    <row r="63" spans="1:24" ht="12.75" customHeight="1">
      <c r="A63" s="55"/>
      <c r="B63" s="55"/>
      <c r="C63" s="55"/>
      <c r="D63" s="55" t="s">
        <v>204</v>
      </c>
      <c r="E63" s="56"/>
      <c r="F63" s="56"/>
      <c r="G63" s="69">
        <v>6714.3932580000001</v>
      </c>
      <c r="H63" s="69">
        <v>5436.3009969000004</v>
      </c>
      <c r="I63" s="69">
        <v>5436.3009969000004</v>
      </c>
      <c r="J63" s="69">
        <v>5435.8257334500004</v>
      </c>
      <c r="K63" s="69"/>
      <c r="L63" s="69">
        <f t="shared" si="0"/>
        <v>99.991257595003091</v>
      </c>
      <c r="M63" s="69">
        <f t="shared" si="1"/>
        <v>99.991257595003091</v>
      </c>
      <c r="O63" s="225"/>
      <c r="P63" s="225"/>
      <c r="Q63" s="225"/>
      <c r="R63" s="225"/>
      <c r="S63" s="225"/>
      <c r="T63" s="226"/>
      <c r="U63" s="226"/>
      <c r="V63" s="227"/>
      <c r="W63" s="228"/>
      <c r="X63" s="228"/>
    </row>
    <row r="64" spans="1:24" ht="12.75" customHeight="1">
      <c r="A64" s="55"/>
      <c r="B64" s="55"/>
      <c r="C64" s="55"/>
      <c r="D64" s="57"/>
      <c r="E64" s="61" t="s">
        <v>205</v>
      </c>
      <c r="F64" s="61"/>
      <c r="G64" s="67">
        <v>1481.7616539999999</v>
      </c>
      <c r="H64" s="67">
        <v>1897.0240320599999</v>
      </c>
      <c r="I64" s="67">
        <v>1897.0240320599999</v>
      </c>
      <c r="J64" s="67">
        <v>1896.92931991</v>
      </c>
      <c r="K64" s="62"/>
      <c r="L64" s="67">
        <f t="shared" si="0"/>
        <v>99.995007329986379</v>
      </c>
      <c r="M64" s="67">
        <f t="shared" si="1"/>
        <v>99.995007329986379</v>
      </c>
      <c r="O64" s="225"/>
      <c r="P64" s="225"/>
      <c r="Q64" s="225"/>
      <c r="R64" s="225"/>
      <c r="S64" s="225"/>
      <c r="T64" s="226"/>
      <c r="U64" s="226"/>
      <c r="V64" s="227"/>
      <c r="W64" s="228"/>
      <c r="X64" s="228"/>
    </row>
    <row r="65" spans="1:24" ht="12.75" customHeight="1">
      <c r="A65" s="55"/>
      <c r="B65" s="55"/>
      <c r="C65" s="55"/>
      <c r="D65" s="57"/>
      <c r="E65" s="61" t="s">
        <v>206</v>
      </c>
      <c r="F65" s="61"/>
      <c r="G65" s="67">
        <v>49.392054999999999</v>
      </c>
      <c r="H65" s="67">
        <v>179.46602032999999</v>
      </c>
      <c r="I65" s="67">
        <v>179.46602032999999</v>
      </c>
      <c r="J65" s="67">
        <v>179.45304847</v>
      </c>
      <c r="K65" s="62"/>
      <c r="L65" s="67">
        <f t="shared" si="0"/>
        <v>99.992771968768153</v>
      </c>
      <c r="M65" s="67">
        <f t="shared" si="1"/>
        <v>99.992771968768153</v>
      </c>
      <c r="O65" s="225"/>
      <c r="P65" s="225"/>
      <c r="Q65" s="225"/>
      <c r="R65" s="225"/>
      <c r="S65" s="225"/>
      <c r="T65" s="226"/>
      <c r="U65" s="226"/>
      <c r="V65" s="227"/>
      <c r="W65" s="228"/>
      <c r="X65" s="228"/>
    </row>
    <row r="66" spans="1:24" ht="12.75" customHeight="1">
      <c r="A66" s="55"/>
      <c r="B66" s="55"/>
      <c r="C66" s="55"/>
      <c r="D66" s="57"/>
      <c r="E66" s="61" t="s">
        <v>207</v>
      </c>
      <c r="F66" s="61"/>
      <c r="G66" s="67">
        <v>1068.8350029999999</v>
      </c>
      <c r="H66" s="67">
        <v>676.78566305999993</v>
      </c>
      <c r="I66" s="67">
        <v>676.78566305999993</v>
      </c>
      <c r="J66" s="67">
        <v>676.59959662999995</v>
      </c>
      <c r="K66" s="62"/>
      <c r="L66" s="67">
        <f t="shared" si="0"/>
        <v>99.972507332800348</v>
      </c>
      <c r="M66" s="67">
        <f t="shared" si="1"/>
        <v>99.972507332800348</v>
      </c>
      <c r="O66" s="225"/>
      <c r="P66" s="225"/>
      <c r="Q66" s="225"/>
      <c r="R66" s="225"/>
      <c r="S66" s="225"/>
      <c r="T66" s="226"/>
      <c r="U66" s="226"/>
      <c r="V66" s="227"/>
      <c r="W66" s="228"/>
      <c r="X66" s="228"/>
    </row>
    <row r="67" spans="1:24" ht="12.75" customHeight="1">
      <c r="A67" s="55"/>
      <c r="B67" s="55"/>
      <c r="C67" s="55"/>
      <c r="D67" s="57"/>
      <c r="E67" s="61" t="s">
        <v>208</v>
      </c>
      <c r="F67" s="61"/>
      <c r="G67" s="67">
        <v>246.96027599999999</v>
      </c>
      <c r="H67" s="67">
        <v>168.44470283999999</v>
      </c>
      <c r="I67" s="67">
        <v>168.44470283999999</v>
      </c>
      <c r="J67" s="67">
        <v>168.37983589000001</v>
      </c>
      <c r="K67" s="62"/>
      <c r="L67" s="67">
        <f t="shared" si="0"/>
        <v>99.961490656039459</v>
      </c>
      <c r="M67" s="67">
        <f t="shared" si="1"/>
        <v>99.961490656039459</v>
      </c>
      <c r="O67" s="225"/>
      <c r="P67" s="225"/>
      <c r="Q67" s="225"/>
      <c r="R67" s="225"/>
      <c r="S67" s="225"/>
      <c r="T67" s="226"/>
      <c r="U67" s="226"/>
      <c r="V67" s="227"/>
      <c r="W67" s="228"/>
      <c r="X67" s="228"/>
    </row>
    <row r="68" spans="1:24" ht="12.75" customHeight="1">
      <c r="A68" s="55"/>
      <c r="B68" s="55"/>
      <c r="C68" s="55"/>
      <c r="D68" s="57"/>
      <c r="E68" s="61" t="s">
        <v>209</v>
      </c>
      <c r="F68" s="61"/>
      <c r="G68" s="67">
        <v>270.26558799999998</v>
      </c>
      <c r="H68" s="67">
        <v>269.04807470000003</v>
      </c>
      <c r="I68" s="67">
        <v>269.04807470000003</v>
      </c>
      <c r="J68" s="67">
        <v>269.01968420000003</v>
      </c>
      <c r="K68" s="62"/>
      <c r="L68" s="67">
        <f t="shared" si="0"/>
        <v>99.989447796632021</v>
      </c>
      <c r="M68" s="67">
        <f t="shared" si="1"/>
        <v>99.989447796632021</v>
      </c>
      <c r="O68" s="225"/>
      <c r="P68" s="225"/>
      <c r="Q68" s="225"/>
      <c r="R68" s="225"/>
      <c r="S68" s="225"/>
      <c r="T68" s="226"/>
      <c r="U68" s="226"/>
      <c r="V68" s="227"/>
      <c r="W68" s="228"/>
      <c r="X68" s="228"/>
    </row>
    <row r="69" spans="1:24" ht="12.75" customHeight="1">
      <c r="A69" s="55"/>
      <c r="B69" s="55"/>
      <c r="C69" s="55"/>
      <c r="D69" s="57"/>
      <c r="E69" s="61" t="s">
        <v>210</v>
      </c>
      <c r="F69" s="61"/>
      <c r="G69" s="67">
        <v>101.092055</v>
      </c>
      <c r="H69" s="67">
        <v>329.71397296999999</v>
      </c>
      <c r="I69" s="67">
        <v>329.71397296999999</v>
      </c>
      <c r="J69" s="67">
        <v>329.68742157999998</v>
      </c>
      <c r="K69" s="62"/>
      <c r="L69" s="67">
        <f t="shared" si="0"/>
        <v>99.99194714444134</v>
      </c>
      <c r="M69" s="67">
        <f t="shared" si="1"/>
        <v>99.99194714444134</v>
      </c>
      <c r="O69" s="225"/>
      <c r="P69" s="225"/>
      <c r="Q69" s="225"/>
      <c r="R69" s="225"/>
      <c r="S69" s="225"/>
      <c r="T69" s="226"/>
      <c r="U69" s="226"/>
      <c r="V69" s="227"/>
      <c r="W69" s="228"/>
      <c r="X69" s="228"/>
    </row>
    <row r="70" spans="1:24" ht="12.75" customHeight="1">
      <c r="A70" s="55"/>
      <c r="B70" s="55"/>
      <c r="C70" s="55"/>
      <c r="D70" s="57"/>
      <c r="E70" s="61" t="s">
        <v>211</v>
      </c>
      <c r="F70" s="61"/>
      <c r="G70" s="67">
        <v>2335.8525100000002</v>
      </c>
      <c r="H70" s="67">
        <v>1480.9346590799998</v>
      </c>
      <c r="I70" s="67">
        <v>1480.9346590799998</v>
      </c>
      <c r="J70" s="67">
        <v>1480.93464227</v>
      </c>
      <c r="K70" s="62"/>
      <c r="L70" s="67">
        <f t="shared" si="0"/>
        <v>99.999998864906047</v>
      </c>
      <c r="M70" s="67">
        <f t="shared" si="1"/>
        <v>99.999998864906047</v>
      </c>
      <c r="O70" s="225"/>
      <c r="P70" s="225"/>
      <c r="Q70" s="225"/>
      <c r="R70" s="225"/>
      <c r="S70" s="225"/>
      <c r="T70" s="226"/>
      <c r="U70" s="226"/>
      <c r="V70" s="227"/>
      <c r="W70" s="228"/>
      <c r="X70" s="228"/>
    </row>
    <row r="71" spans="1:24" ht="12.75" customHeight="1">
      <c r="A71" s="55"/>
      <c r="B71" s="55"/>
      <c r="C71" s="55"/>
      <c r="D71" s="57"/>
      <c r="E71" s="61" t="s">
        <v>212</v>
      </c>
      <c r="F71" s="61"/>
      <c r="G71" s="67">
        <v>49.392054999999999</v>
      </c>
      <c r="H71" s="67">
        <v>33.173923739999999</v>
      </c>
      <c r="I71" s="67">
        <v>33.173923739999999</v>
      </c>
      <c r="J71" s="67">
        <v>33.160951879999999</v>
      </c>
      <c r="K71" s="62"/>
      <c r="L71" s="67">
        <f t="shared" si="0"/>
        <v>99.960897420209719</v>
      </c>
      <c r="M71" s="67">
        <f t="shared" si="1"/>
        <v>99.960897420209719</v>
      </c>
      <c r="O71" s="225"/>
      <c r="P71" s="225"/>
      <c r="Q71" s="225"/>
      <c r="R71" s="225"/>
      <c r="S71" s="225"/>
      <c r="T71" s="226"/>
      <c r="U71" s="226"/>
      <c r="V71" s="227"/>
      <c r="W71" s="228"/>
      <c r="X71" s="228"/>
    </row>
    <row r="72" spans="1:24" ht="12.75" customHeight="1">
      <c r="A72" s="55"/>
      <c r="B72" s="55"/>
      <c r="C72" s="55"/>
      <c r="D72" s="57"/>
      <c r="E72" s="61" t="s">
        <v>213</v>
      </c>
      <c r="F72" s="61"/>
      <c r="G72" s="67">
        <v>1110.8420619999999</v>
      </c>
      <c r="H72" s="67">
        <v>401.70994811999998</v>
      </c>
      <c r="I72" s="67">
        <v>401.70994811999998</v>
      </c>
      <c r="J72" s="67">
        <v>401.66123262000002</v>
      </c>
      <c r="K72" s="62"/>
      <c r="L72" s="67">
        <f t="shared" ref="L72:L135" si="2">IFERROR(+J72/H72*100,"n.a")</f>
        <v>99.98787296649536</v>
      </c>
      <c r="M72" s="67">
        <f t="shared" ref="M72:M135" si="3">IFERROR(+J72/I72*100,"n.a.")</f>
        <v>99.98787296649536</v>
      </c>
      <c r="O72" s="225"/>
      <c r="P72" s="225"/>
      <c r="Q72" s="225"/>
      <c r="R72" s="225"/>
      <c r="S72" s="225"/>
      <c r="T72" s="226"/>
      <c r="U72" s="226"/>
      <c r="V72" s="227"/>
      <c r="W72" s="228"/>
      <c r="X72" s="228"/>
    </row>
    <row r="73" spans="1:24" ht="12.75" customHeight="1">
      <c r="A73" s="55"/>
      <c r="B73" s="55"/>
      <c r="C73" s="55"/>
      <c r="D73" s="55" t="s">
        <v>214</v>
      </c>
      <c r="E73" s="56"/>
      <c r="F73" s="56"/>
      <c r="G73" s="250">
        <v>5331.952131</v>
      </c>
      <c r="H73" s="59">
        <v>4683.1665563699999</v>
      </c>
      <c r="I73" s="59">
        <v>4683.1665563699999</v>
      </c>
      <c r="J73" s="59">
        <v>4448.5211813699998</v>
      </c>
      <c r="K73" s="58"/>
      <c r="L73" s="59">
        <f t="shared" si="2"/>
        <v>94.989600045703313</v>
      </c>
      <c r="M73" s="59">
        <f t="shared" si="3"/>
        <v>94.989600045703313</v>
      </c>
      <c r="O73" s="225"/>
      <c r="P73" s="225"/>
      <c r="Q73" s="225"/>
      <c r="R73" s="225"/>
      <c r="S73" s="225"/>
      <c r="T73" s="226"/>
      <c r="U73" s="226"/>
      <c r="V73" s="227"/>
      <c r="W73" s="228"/>
      <c r="X73" s="228"/>
    </row>
    <row r="74" spans="1:24" ht="12.75" customHeight="1">
      <c r="A74" s="55"/>
      <c r="B74" s="55"/>
      <c r="C74" s="55"/>
      <c r="D74" s="57"/>
      <c r="E74" s="61" t="s">
        <v>215</v>
      </c>
      <c r="F74" s="61"/>
      <c r="G74" s="67">
        <v>525</v>
      </c>
      <c r="H74" s="67">
        <v>312.28562588</v>
      </c>
      <c r="I74" s="67">
        <v>312.28562588</v>
      </c>
      <c r="J74" s="67">
        <v>112.28562588</v>
      </c>
      <c r="K74" s="62"/>
      <c r="L74" s="67">
        <f t="shared" si="2"/>
        <v>35.956066041652292</v>
      </c>
      <c r="M74" s="67">
        <f t="shared" si="3"/>
        <v>35.956066041652292</v>
      </c>
      <c r="O74" s="225"/>
      <c r="P74" s="225"/>
      <c r="Q74" s="225"/>
      <c r="R74" s="225"/>
      <c r="S74" s="225"/>
      <c r="T74" s="226"/>
      <c r="U74" s="226"/>
      <c r="V74" s="227"/>
      <c r="W74" s="228"/>
      <c r="X74" s="228"/>
    </row>
    <row r="75" spans="1:24" ht="12.75" customHeight="1">
      <c r="A75" s="55"/>
      <c r="B75" s="55"/>
      <c r="C75" s="55"/>
      <c r="D75" s="55" t="s">
        <v>108</v>
      </c>
      <c r="E75" s="56"/>
      <c r="F75" s="56"/>
      <c r="G75" s="69">
        <v>8039.5184170000002</v>
      </c>
      <c r="H75" s="69">
        <v>5234.4161253799984</v>
      </c>
      <c r="I75" s="69">
        <v>5234.4161253799984</v>
      </c>
      <c r="J75" s="69">
        <v>5232.9170649499993</v>
      </c>
      <c r="K75" s="69"/>
      <c r="L75" s="69">
        <f t="shared" si="2"/>
        <v>99.971361458583104</v>
      </c>
      <c r="M75" s="69">
        <f t="shared" si="3"/>
        <v>99.971361458583104</v>
      </c>
      <c r="O75" s="225"/>
      <c r="P75" s="225"/>
      <c r="Q75" s="225"/>
      <c r="R75" s="225"/>
      <c r="S75" s="225"/>
      <c r="T75" s="226"/>
      <c r="U75" s="226"/>
      <c r="V75" s="227"/>
      <c r="W75" s="228"/>
      <c r="X75" s="228"/>
    </row>
    <row r="76" spans="1:24" ht="12.75" customHeight="1">
      <c r="A76" s="55"/>
      <c r="B76" s="55"/>
      <c r="C76" s="55"/>
      <c r="D76" s="57"/>
      <c r="E76" s="61" t="s">
        <v>216</v>
      </c>
      <c r="F76" s="61"/>
      <c r="G76" s="67">
        <v>505.15015299999999</v>
      </c>
      <c r="H76" s="67">
        <v>325.15254592000002</v>
      </c>
      <c r="I76" s="67">
        <v>325.15254592000002</v>
      </c>
      <c r="J76" s="67">
        <v>324.71129117000004</v>
      </c>
      <c r="K76" s="62"/>
      <c r="L76" s="67">
        <f t="shared" si="2"/>
        <v>99.86429300476442</v>
      </c>
      <c r="M76" s="67">
        <f t="shared" si="3"/>
        <v>99.86429300476442</v>
      </c>
      <c r="O76" s="225"/>
      <c r="P76" s="225"/>
      <c r="Q76" s="225"/>
      <c r="R76" s="225"/>
      <c r="S76" s="225"/>
      <c r="T76" s="226"/>
      <c r="U76" s="226"/>
      <c r="V76" s="227"/>
      <c r="W76" s="228"/>
      <c r="X76" s="228"/>
    </row>
    <row r="77" spans="1:24" ht="12.75" customHeight="1">
      <c r="A77" s="55"/>
      <c r="B77" s="55"/>
      <c r="C77" s="55"/>
      <c r="D77" s="57"/>
      <c r="E77" s="61" t="s">
        <v>217</v>
      </c>
      <c r="F77" s="61"/>
      <c r="G77" s="67">
        <v>4134.5692140000001</v>
      </c>
      <c r="H77" s="67">
        <v>1997.1992041400003</v>
      </c>
      <c r="I77" s="67">
        <v>1997.1992041400003</v>
      </c>
      <c r="J77" s="67">
        <v>1997.1165574500003</v>
      </c>
      <c r="K77" s="62"/>
      <c r="L77" s="67">
        <f t="shared" si="2"/>
        <v>99.99586187047197</v>
      </c>
      <c r="M77" s="67">
        <f t="shared" si="3"/>
        <v>99.99586187047197</v>
      </c>
      <c r="O77" s="225"/>
      <c r="P77" s="225"/>
      <c r="Q77" s="225"/>
      <c r="R77" s="225"/>
      <c r="S77" s="225"/>
      <c r="T77" s="226"/>
      <c r="U77" s="226"/>
      <c r="V77" s="227"/>
      <c r="W77" s="228"/>
      <c r="X77" s="228"/>
    </row>
    <row r="78" spans="1:24" ht="12.75" customHeight="1">
      <c r="A78" s="55"/>
      <c r="B78" s="55"/>
      <c r="C78" s="55"/>
      <c r="D78" s="57"/>
      <c r="E78" s="61" t="s">
        <v>218</v>
      </c>
      <c r="F78" s="61"/>
      <c r="G78" s="67">
        <v>157.00895700000001</v>
      </c>
      <c r="H78" s="67">
        <v>0.24571498999999999</v>
      </c>
      <c r="I78" s="67">
        <v>0.24571498999999999</v>
      </c>
      <c r="J78" s="67">
        <v>0.22378946</v>
      </c>
      <c r="K78" s="62"/>
      <c r="L78" s="67">
        <f t="shared" si="2"/>
        <v>91.076844762299601</v>
      </c>
      <c r="M78" s="67">
        <f t="shared" si="3"/>
        <v>91.076844762299601</v>
      </c>
      <c r="O78" s="225"/>
      <c r="P78" s="225"/>
      <c r="Q78" s="225"/>
      <c r="R78" s="225"/>
      <c r="S78" s="225"/>
      <c r="T78" s="226"/>
      <c r="U78" s="226"/>
      <c r="V78" s="227"/>
      <c r="W78" s="228"/>
      <c r="X78" s="228"/>
    </row>
    <row r="79" spans="1:24" ht="12.75" customHeight="1">
      <c r="A79" s="55"/>
      <c r="B79" s="55"/>
      <c r="C79" s="55"/>
      <c r="D79" s="57"/>
      <c r="E79" s="61" t="s">
        <v>219</v>
      </c>
      <c r="F79" s="61"/>
      <c r="G79" s="67">
        <v>168.996759</v>
      </c>
      <c r="H79" s="67">
        <v>212.62162791</v>
      </c>
      <c r="I79" s="67">
        <v>212.62162791</v>
      </c>
      <c r="J79" s="67">
        <v>212.61772602000002</v>
      </c>
      <c r="K79" s="62"/>
      <c r="L79" s="67">
        <f t="shared" si="2"/>
        <v>99.998164866839588</v>
      </c>
      <c r="M79" s="67">
        <f t="shared" si="3"/>
        <v>99.998164866839588</v>
      </c>
      <c r="O79" s="225"/>
      <c r="P79" s="225"/>
      <c r="Q79" s="225"/>
      <c r="R79" s="225"/>
      <c r="S79" s="225"/>
      <c r="T79" s="226"/>
      <c r="U79" s="226"/>
      <c r="V79" s="227"/>
      <c r="W79" s="228"/>
      <c r="X79" s="228"/>
    </row>
    <row r="80" spans="1:24" ht="12.75" customHeight="1">
      <c r="A80" s="55"/>
      <c r="B80" s="55"/>
      <c r="C80" s="55"/>
      <c r="D80" s="57"/>
      <c r="E80" s="61" t="s">
        <v>220</v>
      </c>
      <c r="F80" s="61"/>
      <c r="G80" s="67">
        <v>1271.9446029999999</v>
      </c>
      <c r="H80" s="67">
        <v>1445.7283045299998</v>
      </c>
      <c r="I80" s="67">
        <v>1445.7283045299998</v>
      </c>
      <c r="J80" s="67">
        <v>1445.4000602299998</v>
      </c>
      <c r="K80" s="62"/>
      <c r="L80" s="67">
        <f t="shared" si="2"/>
        <v>99.977295574903565</v>
      </c>
      <c r="M80" s="67">
        <f t="shared" si="3"/>
        <v>99.977295574903565</v>
      </c>
      <c r="O80" s="225"/>
      <c r="P80" s="225"/>
      <c r="Q80" s="225"/>
      <c r="R80" s="225"/>
      <c r="S80" s="225"/>
      <c r="T80" s="226"/>
      <c r="U80" s="226"/>
      <c r="V80" s="227"/>
      <c r="W80" s="228"/>
      <c r="X80" s="228"/>
    </row>
    <row r="81" spans="1:24" ht="12.75" customHeight="1">
      <c r="A81" s="55"/>
      <c r="B81" s="55"/>
      <c r="C81" s="55"/>
      <c r="D81" s="57"/>
      <c r="E81" s="61" t="s">
        <v>221</v>
      </c>
      <c r="F81" s="61"/>
      <c r="G81" s="67">
        <v>191.07502099999999</v>
      </c>
      <c r="H81" s="67">
        <v>121.97229659999999</v>
      </c>
      <c r="I81" s="67">
        <v>121.97229659999999</v>
      </c>
      <c r="J81" s="67">
        <v>121.78140807999999</v>
      </c>
      <c r="K81" s="62"/>
      <c r="L81" s="67">
        <f t="shared" si="2"/>
        <v>99.843498462092583</v>
      </c>
      <c r="M81" s="67">
        <f t="shared" si="3"/>
        <v>99.843498462092583</v>
      </c>
      <c r="O81" s="225"/>
      <c r="P81" s="225"/>
      <c r="Q81" s="225"/>
      <c r="R81" s="225"/>
      <c r="S81" s="225"/>
      <c r="T81" s="226"/>
      <c r="U81" s="226"/>
      <c r="V81" s="227"/>
      <c r="W81" s="228"/>
      <c r="X81" s="228"/>
    </row>
    <row r="82" spans="1:24" ht="12.75" customHeight="1">
      <c r="A82" s="55"/>
      <c r="B82" s="55"/>
      <c r="C82" s="55"/>
      <c r="D82" s="57"/>
      <c r="E82" s="61" t="s">
        <v>222</v>
      </c>
      <c r="F82" s="61"/>
      <c r="G82" s="276">
        <v>628.03583000000003</v>
      </c>
      <c r="H82" s="67">
        <v>573.51855628000021</v>
      </c>
      <c r="I82" s="67">
        <v>573.51855628000021</v>
      </c>
      <c r="J82" s="67">
        <v>573.35220445000016</v>
      </c>
      <c r="K82" s="70"/>
      <c r="L82" s="67">
        <f t="shared" si="2"/>
        <v>99.97099451653682</v>
      </c>
      <c r="M82" s="67">
        <f t="shared" si="3"/>
        <v>99.97099451653682</v>
      </c>
      <c r="O82" s="225"/>
      <c r="P82" s="225"/>
      <c r="Q82" s="225"/>
      <c r="R82" s="225"/>
      <c r="S82" s="225"/>
      <c r="T82" s="226"/>
      <c r="U82" s="226"/>
      <c r="V82" s="227"/>
      <c r="W82" s="228"/>
      <c r="X82" s="228"/>
    </row>
    <row r="83" spans="1:24" ht="12.75" customHeight="1">
      <c r="A83" s="60"/>
      <c r="B83" s="55"/>
      <c r="C83" s="55"/>
      <c r="D83" s="57"/>
      <c r="E83" s="61" t="s">
        <v>223</v>
      </c>
      <c r="F83" s="61"/>
      <c r="G83" s="66">
        <v>678.03583000000003</v>
      </c>
      <c r="H83" s="67">
        <v>517.71714704999999</v>
      </c>
      <c r="I83" s="67">
        <v>517.71714704999999</v>
      </c>
      <c r="J83" s="67">
        <v>517.46033212999998</v>
      </c>
      <c r="K83" s="62"/>
      <c r="L83" s="67">
        <f t="shared" si="2"/>
        <v>99.950394743256354</v>
      </c>
      <c r="M83" s="67">
        <f t="shared" si="3"/>
        <v>99.950394743256354</v>
      </c>
      <c r="O83" s="225"/>
      <c r="P83" s="225"/>
      <c r="Q83" s="225"/>
      <c r="R83" s="225"/>
      <c r="S83" s="225"/>
      <c r="T83" s="226"/>
      <c r="U83" s="226"/>
      <c r="V83" s="227"/>
      <c r="W83" s="228"/>
      <c r="X83" s="228"/>
    </row>
    <row r="84" spans="1:24" ht="12.75" customHeight="1">
      <c r="A84" s="60"/>
      <c r="B84" s="55"/>
      <c r="C84" s="55"/>
      <c r="D84" s="57"/>
      <c r="E84" s="61" t="s">
        <v>224</v>
      </c>
      <c r="F84" s="61"/>
      <c r="G84" s="67">
        <v>304.70204999999999</v>
      </c>
      <c r="H84" s="67">
        <v>40.260727959999997</v>
      </c>
      <c r="I84" s="67">
        <v>40.260727959999997</v>
      </c>
      <c r="J84" s="67">
        <v>40.253695959999995</v>
      </c>
      <c r="K84" s="62"/>
      <c r="L84" s="67">
        <f t="shared" si="2"/>
        <v>99.982533847855436</v>
      </c>
      <c r="M84" s="67">
        <f t="shared" si="3"/>
        <v>99.982533847855436</v>
      </c>
      <c r="O84" s="225"/>
      <c r="P84" s="225"/>
      <c r="Q84" s="225"/>
      <c r="R84" s="225"/>
      <c r="S84" s="225"/>
      <c r="T84" s="226"/>
      <c r="U84" s="226"/>
      <c r="V84" s="227"/>
      <c r="W84" s="228"/>
      <c r="X84" s="228"/>
    </row>
    <row r="85" spans="1:24" ht="12.75" customHeight="1">
      <c r="A85" s="60"/>
      <c r="B85" s="55"/>
      <c r="C85" s="56" t="s">
        <v>225</v>
      </c>
      <c r="D85" s="56"/>
      <c r="E85" s="56"/>
      <c r="F85" s="56"/>
      <c r="G85" s="69">
        <v>3104.0922740000001</v>
      </c>
      <c r="H85" s="69">
        <v>2026.396909416</v>
      </c>
      <c r="I85" s="69">
        <v>2026.396909416</v>
      </c>
      <c r="J85" s="69">
        <v>1956.8426517360001</v>
      </c>
      <c r="K85" s="71"/>
      <c r="L85" s="69">
        <f t="shared" si="2"/>
        <v>96.567589628823242</v>
      </c>
      <c r="M85" s="69">
        <f t="shared" si="3"/>
        <v>96.567589628823242</v>
      </c>
      <c r="O85" s="225"/>
      <c r="P85" s="225"/>
      <c r="Q85" s="225"/>
      <c r="R85" s="225"/>
      <c r="S85" s="225"/>
      <c r="T85" s="226"/>
      <c r="U85" s="226"/>
      <c r="V85" s="227"/>
      <c r="W85" s="228"/>
      <c r="X85" s="228"/>
    </row>
    <row r="86" spans="1:24" ht="12.75" customHeight="1">
      <c r="A86" s="60"/>
      <c r="B86" s="55"/>
      <c r="C86" s="55"/>
      <c r="D86" s="57" t="s">
        <v>20</v>
      </c>
      <c r="E86" s="61"/>
      <c r="F86" s="61"/>
      <c r="G86" s="67">
        <v>205.16002</v>
      </c>
      <c r="H86" s="67">
        <v>144.57812407000003</v>
      </c>
      <c r="I86" s="67">
        <v>144.57812407000003</v>
      </c>
      <c r="J86" s="67">
        <v>144.57812407000003</v>
      </c>
      <c r="K86" s="62"/>
      <c r="L86" s="67">
        <f t="shared" si="2"/>
        <v>100</v>
      </c>
      <c r="M86" s="67">
        <f t="shared" si="3"/>
        <v>100</v>
      </c>
      <c r="O86" s="225"/>
      <c r="P86" s="225"/>
      <c r="Q86" s="225"/>
      <c r="R86" s="225"/>
      <c r="S86" s="225"/>
      <c r="T86" s="226"/>
      <c r="U86" s="226"/>
      <c r="V86" s="227"/>
      <c r="W86" s="228"/>
      <c r="X86" s="228"/>
    </row>
    <row r="87" spans="1:24" ht="12.75" customHeight="1">
      <c r="A87" s="60"/>
      <c r="B87" s="55"/>
      <c r="C87" s="55"/>
      <c r="D87" s="57" t="s">
        <v>115</v>
      </c>
      <c r="E87" s="61"/>
      <c r="F87" s="61"/>
      <c r="G87" s="67">
        <v>2432.7675009999998</v>
      </c>
      <c r="H87" s="67">
        <v>1426.3422924199999</v>
      </c>
      <c r="I87" s="67">
        <v>1426.3422924199999</v>
      </c>
      <c r="J87" s="67">
        <v>1422.2041999400001</v>
      </c>
      <c r="K87" s="62"/>
      <c r="L87" s="67">
        <f t="shared" si="2"/>
        <v>99.709880825802415</v>
      </c>
      <c r="M87" s="67">
        <f t="shared" si="3"/>
        <v>99.709880825802415</v>
      </c>
      <c r="O87" s="225"/>
      <c r="P87" s="225"/>
      <c r="Q87" s="225"/>
      <c r="R87" s="225"/>
      <c r="S87" s="225"/>
      <c r="T87" s="226"/>
      <c r="U87" s="226"/>
      <c r="V87" s="227"/>
      <c r="W87" s="228"/>
      <c r="X87" s="228"/>
    </row>
    <row r="88" spans="1:24" ht="12.75" customHeight="1">
      <c r="A88" s="55"/>
      <c r="B88" s="60"/>
      <c r="C88" s="55"/>
      <c r="D88" s="57" t="s">
        <v>226</v>
      </c>
      <c r="E88" s="61"/>
      <c r="F88" s="61"/>
      <c r="G88" s="72">
        <v>466.16475300000002</v>
      </c>
      <c r="H88" s="72">
        <v>455.47649292599999</v>
      </c>
      <c r="I88" s="72">
        <v>455.47649292599999</v>
      </c>
      <c r="J88" s="72">
        <v>390.06032772600003</v>
      </c>
      <c r="K88" s="72"/>
      <c r="L88" s="72">
        <f t="shared" si="2"/>
        <v>85.6378614009773</v>
      </c>
      <c r="M88" s="72">
        <f t="shared" si="3"/>
        <v>85.6378614009773</v>
      </c>
      <c r="O88" s="225"/>
      <c r="P88" s="225"/>
      <c r="Q88" s="225"/>
      <c r="R88" s="225"/>
      <c r="S88" s="225"/>
      <c r="T88" s="226"/>
      <c r="U88" s="226"/>
      <c r="V88" s="227"/>
      <c r="W88" s="228"/>
      <c r="X88" s="228"/>
    </row>
    <row r="89" spans="1:24" ht="12.75" customHeight="1">
      <c r="A89" s="60"/>
      <c r="B89" s="60"/>
      <c r="C89" s="56" t="s">
        <v>227</v>
      </c>
      <c r="D89" s="56"/>
      <c r="E89" s="56"/>
      <c r="F89" s="56"/>
      <c r="G89" s="59">
        <v>175.543589</v>
      </c>
      <c r="H89" s="59">
        <v>73.693883999999997</v>
      </c>
      <c r="I89" s="59">
        <v>73.693883999999997</v>
      </c>
      <c r="J89" s="59">
        <v>73.693883999999997</v>
      </c>
      <c r="K89" s="59"/>
      <c r="L89" s="59">
        <f t="shared" si="2"/>
        <v>100</v>
      </c>
      <c r="M89" s="59">
        <f t="shared" si="3"/>
        <v>100</v>
      </c>
      <c r="O89" s="225"/>
      <c r="P89" s="225"/>
      <c r="Q89" s="225"/>
      <c r="R89" s="225"/>
      <c r="S89" s="225"/>
      <c r="T89" s="226"/>
      <c r="U89" s="226"/>
      <c r="V89" s="227"/>
      <c r="W89" s="228"/>
      <c r="X89" s="228"/>
    </row>
    <row r="90" spans="1:24" ht="12.75" customHeight="1">
      <c r="A90" s="55"/>
      <c r="B90" s="55"/>
      <c r="C90" s="55"/>
      <c r="D90" s="57" t="s">
        <v>228</v>
      </c>
      <c r="E90" s="61"/>
      <c r="F90" s="61"/>
      <c r="G90" s="67">
        <v>175.543589</v>
      </c>
      <c r="H90" s="67">
        <v>73.693883999999997</v>
      </c>
      <c r="I90" s="67">
        <v>73.693883999999997</v>
      </c>
      <c r="J90" s="67">
        <v>73.693883999999997</v>
      </c>
      <c r="K90" s="67"/>
      <c r="L90" s="67">
        <f t="shared" si="2"/>
        <v>100</v>
      </c>
      <c r="M90" s="67">
        <f t="shared" si="3"/>
        <v>100</v>
      </c>
      <c r="O90" s="225"/>
      <c r="P90" s="225"/>
      <c r="Q90" s="225"/>
      <c r="R90" s="225"/>
      <c r="S90" s="225"/>
      <c r="T90" s="226"/>
      <c r="U90" s="226"/>
      <c r="V90" s="227"/>
      <c r="W90" s="228"/>
      <c r="X90" s="228"/>
    </row>
    <row r="91" spans="1:24" ht="12.75" customHeight="1">
      <c r="A91" s="60"/>
      <c r="B91" s="55" t="s">
        <v>229</v>
      </c>
      <c r="C91" s="55"/>
      <c r="D91" s="55"/>
      <c r="E91" s="56"/>
      <c r="F91" s="56"/>
      <c r="G91" s="59">
        <v>391.74326269543207</v>
      </c>
      <c r="H91" s="59">
        <v>388.2022069254399</v>
      </c>
      <c r="I91" s="59">
        <v>388.2022069254399</v>
      </c>
      <c r="J91" s="59">
        <v>387.98030190036474</v>
      </c>
      <c r="K91" s="59"/>
      <c r="L91" s="59">
        <f t="shared" si="2"/>
        <v>99.942837773429304</v>
      </c>
      <c r="M91" s="59">
        <f t="shared" si="3"/>
        <v>99.942837773429304</v>
      </c>
      <c r="O91" s="225"/>
      <c r="P91" s="225"/>
      <c r="Q91" s="225"/>
      <c r="R91" s="225"/>
      <c r="S91" s="225"/>
      <c r="T91" s="226"/>
      <c r="U91" s="226"/>
      <c r="V91" s="227"/>
      <c r="W91" s="228"/>
      <c r="X91" s="228"/>
    </row>
    <row r="92" spans="1:24" ht="12.75" customHeight="1">
      <c r="A92" s="55"/>
      <c r="B92" s="60"/>
      <c r="C92" s="56" t="s">
        <v>169</v>
      </c>
      <c r="D92" s="56"/>
      <c r="E92" s="56"/>
      <c r="F92" s="56"/>
      <c r="G92" s="69">
        <v>231.8</v>
      </c>
      <c r="H92" s="69">
        <v>228.345437</v>
      </c>
      <c r="I92" s="69">
        <v>228.345437</v>
      </c>
      <c r="J92" s="69">
        <v>228.345437</v>
      </c>
      <c r="K92" s="69"/>
      <c r="L92" s="69">
        <f t="shared" si="2"/>
        <v>100</v>
      </c>
      <c r="M92" s="69">
        <f t="shared" si="3"/>
        <v>100</v>
      </c>
      <c r="O92" s="225"/>
      <c r="P92" s="225"/>
      <c r="Q92" s="225"/>
      <c r="R92" s="225"/>
      <c r="S92" s="225"/>
      <c r="T92" s="226"/>
      <c r="U92" s="226"/>
      <c r="V92" s="227"/>
      <c r="W92" s="228"/>
      <c r="X92" s="228"/>
    </row>
    <row r="93" spans="1:24" ht="12.75" customHeight="1">
      <c r="A93" s="55"/>
      <c r="B93" s="55"/>
      <c r="C93" s="55"/>
      <c r="D93" s="57" t="s">
        <v>230</v>
      </c>
      <c r="E93" s="61"/>
      <c r="F93" s="61"/>
      <c r="G93" s="67">
        <v>231.8</v>
      </c>
      <c r="H93" s="67">
        <v>228.345437</v>
      </c>
      <c r="I93" s="67">
        <v>228.345437</v>
      </c>
      <c r="J93" s="67">
        <v>228.345437</v>
      </c>
      <c r="K93" s="63"/>
      <c r="L93" s="67">
        <f t="shared" si="2"/>
        <v>100</v>
      </c>
      <c r="M93" s="67">
        <f t="shared" si="3"/>
        <v>100</v>
      </c>
      <c r="O93" s="225"/>
      <c r="P93" s="225"/>
      <c r="Q93" s="225"/>
      <c r="R93" s="225"/>
      <c r="S93" s="225"/>
      <c r="T93" s="226"/>
      <c r="U93" s="226"/>
      <c r="V93" s="227"/>
      <c r="W93" s="228"/>
      <c r="X93" s="228"/>
    </row>
    <row r="94" spans="1:24" ht="12.75" customHeight="1">
      <c r="A94" s="55"/>
      <c r="B94" s="60"/>
      <c r="C94" s="56" t="s">
        <v>171</v>
      </c>
      <c r="D94" s="56"/>
      <c r="E94" s="56"/>
      <c r="F94" s="56"/>
      <c r="G94" s="69">
        <v>159.94326269543225</v>
      </c>
      <c r="H94" s="69">
        <v>159.85676992543964</v>
      </c>
      <c r="I94" s="69">
        <v>159.85676992543964</v>
      </c>
      <c r="J94" s="69">
        <v>159.63486490036459</v>
      </c>
      <c r="K94" s="69"/>
      <c r="L94" s="69">
        <f t="shared" si="2"/>
        <v>99.861185093894647</v>
      </c>
      <c r="M94" s="69">
        <f t="shared" si="3"/>
        <v>99.861185093894647</v>
      </c>
      <c r="O94" s="225"/>
      <c r="P94" s="225"/>
      <c r="Q94" s="225"/>
      <c r="R94" s="225"/>
      <c r="S94" s="225"/>
      <c r="T94" s="226"/>
      <c r="U94" s="226"/>
      <c r="V94" s="227"/>
      <c r="W94" s="228"/>
      <c r="X94" s="228"/>
    </row>
    <row r="95" spans="1:24" ht="12.75" customHeight="1">
      <c r="A95" s="55"/>
      <c r="B95" s="55"/>
      <c r="C95" s="55"/>
      <c r="D95" s="57" t="s">
        <v>231</v>
      </c>
      <c r="E95" s="61"/>
      <c r="F95" s="61"/>
      <c r="G95" s="67">
        <v>159.94326269543225</v>
      </c>
      <c r="H95" s="67">
        <v>159.85676992543964</v>
      </c>
      <c r="I95" s="67">
        <v>159.85676992543964</v>
      </c>
      <c r="J95" s="67">
        <v>159.63486490036459</v>
      </c>
      <c r="K95" s="63"/>
      <c r="L95" s="67">
        <f t="shared" si="2"/>
        <v>99.861185093894647</v>
      </c>
      <c r="M95" s="67">
        <f t="shared" si="3"/>
        <v>99.861185093894647</v>
      </c>
      <c r="O95" s="225"/>
      <c r="P95" s="225"/>
      <c r="Q95" s="225"/>
      <c r="R95" s="225"/>
      <c r="S95" s="225"/>
      <c r="T95" s="226"/>
      <c r="U95" s="226"/>
      <c r="V95" s="227"/>
      <c r="W95" s="228"/>
      <c r="X95" s="228"/>
    </row>
    <row r="96" spans="1:24" ht="12.75" customHeight="1">
      <c r="A96" s="65" t="s">
        <v>232</v>
      </c>
      <c r="B96" s="65"/>
      <c r="C96" s="65"/>
      <c r="D96" s="65"/>
      <c r="E96" s="52"/>
      <c r="F96" s="52"/>
      <c r="G96" s="51">
        <v>16046.654263399967</v>
      </c>
      <c r="H96" s="51">
        <v>12327.514529705961</v>
      </c>
      <c r="I96" s="51">
        <v>12327.514529705961</v>
      </c>
      <c r="J96" s="51">
        <v>12113.857604120005</v>
      </c>
      <c r="K96" s="51"/>
      <c r="L96" s="51">
        <f t="shared" si="2"/>
        <v>98.266828848012295</v>
      </c>
      <c r="M96" s="51">
        <f t="shared" si="3"/>
        <v>98.266828848012295</v>
      </c>
      <c r="O96" s="225"/>
      <c r="P96" s="225"/>
      <c r="Q96" s="225"/>
      <c r="R96" s="225"/>
      <c r="S96" s="225"/>
      <c r="T96" s="226"/>
      <c r="U96" s="226"/>
      <c r="V96" s="227"/>
      <c r="W96" s="228"/>
      <c r="X96" s="228"/>
    </row>
    <row r="97" spans="1:24" ht="12.75" customHeight="1">
      <c r="A97" s="55"/>
      <c r="B97" s="55" t="s">
        <v>233</v>
      </c>
      <c r="C97" s="55"/>
      <c r="D97" s="55"/>
      <c r="E97" s="56"/>
      <c r="F97" s="56"/>
      <c r="G97" s="59">
        <v>16046.654263399967</v>
      </c>
      <c r="H97" s="59">
        <v>12327.514529705961</v>
      </c>
      <c r="I97" s="59">
        <v>12327.514529705961</v>
      </c>
      <c r="J97" s="59">
        <v>12113.857604120005</v>
      </c>
      <c r="K97" s="59"/>
      <c r="L97" s="59">
        <f t="shared" si="2"/>
        <v>98.266828848012295</v>
      </c>
      <c r="M97" s="59">
        <f t="shared" si="3"/>
        <v>98.266828848012295</v>
      </c>
      <c r="O97" s="225"/>
      <c r="P97" s="225"/>
      <c r="Q97" s="225"/>
      <c r="R97" s="225"/>
      <c r="S97" s="225"/>
      <c r="T97" s="226"/>
      <c r="U97" s="226"/>
      <c r="V97" s="227"/>
      <c r="W97" s="228"/>
      <c r="X97" s="228"/>
    </row>
    <row r="98" spans="1:24" ht="12.75" customHeight="1">
      <c r="A98" s="60"/>
      <c r="B98" s="60"/>
      <c r="C98" s="56" t="s">
        <v>165</v>
      </c>
      <c r="D98" s="56"/>
      <c r="E98" s="56"/>
      <c r="F98" s="56"/>
      <c r="G98" s="59">
        <v>8856.5752659999998</v>
      </c>
      <c r="H98" s="59">
        <v>6617.8633232700004</v>
      </c>
      <c r="I98" s="59">
        <v>6617.8633232700004</v>
      </c>
      <c r="J98" s="59">
        <v>6611.2761429000002</v>
      </c>
      <c r="K98" s="59"/>
      <c r="L98" s="59">
        <f t="shared" si="2"/>
        <v>99.900463638364386</v>
      </c>
      <c r="M98" s="59">
        <f t="shared" si="3"/>
        <v>99.900463638364386</v>
      </c>
      <c r="O98" s="225"/>
      <c r="P98" s="225"/>
      <c r="Q98" s="225"/>
      <c r="R98" s="225"/>
      <c r="S98" s="225"/>
      <c r="T98" s="226"/>
      <c r="U98" s="226"/>
      <c r="V98" s="227"/>
      <c r="W98" s="228"/>
      <c r="X98" s="228"/>
    </row>
    <row r="99" spans="1:24" ht="12.75" customHeight="1">
      <c r="A99" s="55"/>
      <c r="B99" s="55"/>
      <c r="C99" s="55"/>
      <c r="D99" s="55" t="s">
        <v>109</v>
      </c>
      <c r="E99" s="56"/>
      <c r="F99" s="56"/>
      <c r="G99" s="59">
        <v>1097.9582869999999</v>
      </c>
      <c r="H99" s="59">
        <v>2266.7473324100001</v>
      </c>
      <c r="I99" s="59">
        <v>2266.7473324100001</v>
      </c>
      <c r="J99" s="59">
        <v>2264.3748676600003</v>
      </c>
      <c r="K99" s="59"/>
      <c r="L99" s="59">
        <f t="shared" si="2"/>
        <v>99.895336162258658</v>
      </c>
      <c r="M99" s="59">
        <f t="shared" si="3"/>
        <v>99.895336162258658</v>
      </c>
      <c r="O99" s="225"/>
      <c r="P99" s="225"/>
      <c r="Q99" s="225"/>
      <c r="R99" s="225"/>
      <c r="S99" s="225"/>
      <c r="T99" s="226"/>
      <c r="U99" s="226"/>
      <c r="V99" s="227"/>
      <c r="W99" s="228"/>
      <c r="X99" s="228"/>
    </row>
    <row r="100" spans="1:24" ht="12.75" customHeight="1">
      <c r="A100" s="55"/>
      <c r="B100" s="55"/>
      <c r="C100" s="55"/>
      <c r="D100" s="57"/>
      <c r="E100" s="61" t="s">
        <v>234</v>
      </c>
      <c r="F100" s="61"/>
      <c r="G100" s="62">
        <v>435.42259100000001</v>
      </c>
      <c r="H100" s="62">
        <v>379.77978243999996</v>
      </c>
      <c r="I100" s="62">
        <v>379.77978243999996</v>
      </c>
      <c r="J100" s="62">
        <v>377.64326903</v>
      </c>
      <c r="K100" s="62"/>
      <c r="L100" s="62">
        <f t="shared" si="2"/>
        <v>99.437433610532565</v>
      </c>
      <c r="M100" s="62">
        <f t="shared" si="3"/>
        <v>99.437433610532565</v>
      </c>
      <c r="O100" s="225"/>
      <c r="P100" s="225"/>
      <c r="Q100" s="225"/>
      <c r="R100" s="225"/>
      <c r="S100" s="225"/>
      <c r="T100" s="226"/>
      <c r="U100" s="226"/>
      <c r="V100" s="227"/>
      <c r="W100" s="228"/>
      <c r="X100" s="228"/>
    </row>
    <row r="101" spans="1:24" ht="12.75" customHeight="1">
      <c r="A101" s="55"/>
      <c r="B101" s="55"/>
      <c r="C101" s="55"/>
      <c r="D101" s="57"/>
      <c r="E101" s="61" t="s">
        <v>235</v>
      </c>
      <c r="F101" s="61"/>
      <c r="G101" s="62">
        <v>662.53569600000003</v>
      </c>
      <c r="H101" s="62">
        <v>1886.9675499699999</v>
      </c>
      <c r="I101" s="62">
        <v>1886.9675499699999</v>
      </c>
      <c r="J101" s="62">
        <v>1886.7315986299998</v>
      </c>
      <c r="K101" s="62"/>
      <c r="L101" s="62">
        <f t="shared" si="2"/>
        <v>99.987495739393935</v>
      </c>
      <c r="M101" s="62">
        <f t="shared" si="3"/>
        <v>99.987495739393935</v>
      </c>
      <c r="O101" s="225"/>
      <c r="P101" s="225"/>
      <c r="Q101" s="225"/>
      <c r="R101" s="225"/>
      <c r="S101" s="225"/>
      <c r="T101" s="226"/>
      <c r="U101" s="226"/>
      <c r="V101" s="227"/>
      <c r="W101" s="228"/>
      <c r="X101" s="228"/>
    </row>
    <row r="102" spans="1:24" ht="12.75" customHeight="1">
      <c r="A102" s="55"/>
      <c r="B102" s="55"/>
      <c r="C102" s="55"/>
      <c r="D102" s="55" t="s">
        <v>184</v>
      </c>
      <c r="E102" s="56"/>
      <c r="F102" s="56"/>
      <c r="G102" s="59">
        <v>483.51039700000001</v>
      </c>
      <c r="H102" s="59">
        <v>699.10892723999996</v>
      </c>
      <c r="I102" s="59">
        <v>699.10892723999996</v>
      </c>
      <c r="J102" s="59">
        <v>698.82176891999995</v>
      </c>
      <c r="K102" s="59"/>
      <c r="L102" s="59">
        <f t="shared" si="2"/>
        <v>99.958925096102874</v>
      </c>
      <c r="M102" s="59">
        <f t="shared" si="3"/>
        <v>99.958925096102874</v>
      </c>
      <c r="O102" s="225"/>
      <c r="P102" s="225"/>
      <c r="Q102" s="225"/>
      <c r="R102" s="225"/>
      <c r="S102" s="225"/>
      <c r="T102" s="226"/>
      <c r="U102" s="226"/>
      <c r="V102" s="227"/>
      <c r="W102" s="228"/>
      <c r="X102" s="228"/>
    </row>
    <row r="103" spans="1:24" ht="12.75" customHeight="1">
      <c r="A103" s="55"/>
      <c r="B103" s="55"/>
      <c r="C103" s="55"/>
      <c r="D103" s="57"/>
      <c r="E103" s="61" t="s">
        <v>236</v>
      </c>
      <c r="F103" s="61"/>
      <c r="G103" s="62">
        <v>108.05457699999999</v>
      </c>
      <c r="H103" s="62">
        <v>359.53778078000005</v>
      </c>
      <c r="I103" s="62">
        <v>359.53778078000005</v>
      </c>
      <c r="J103" s="62">
        <v>359.50685776</v>
      </c>
      <c r="K103" s="62"/>
      <c r="L103" s="62">
        <f t="shared" si="2"/>
        <v>99.991399229329119</v>
      </c>
      <c r="M103" s="62">
        <f t="shared" si="3"/>
        <v>99.991399229329119</v>
      </c>
      <c r="O103" s="225"/>
      <c r="P103" s="225"/>
      <c r="Q103" s="225"/>
      <c r="R103" s="225"/>
      <c r="S103" s="225"/>
      <c r="T103" s="226"/>
      <c r="U103" s="226"/>
      <c r="V103" s="227"/>
      <c r="W103" s="228"/>
      <c r="X103" s="228"/>
    </row>
    <row r="104" spans="1:24" ht="12.75" customHeight="1">
      <c r="A104" s="55"/>
      <c r="B104" s="55"/>
      <c r="C104" s="55"/>
      <c r="D104" s="57"/>
      <c r="E104" s="61" t="s">
        <v>237</v>
      </c>
      <c r="F104" s="61"/>
      <c r="G104" s="62">
        <v>56.306941999999999</v>
      </c>
      <c r="H104" s="62">
        <v>78.136125129999996</v>
      </c>
      <c r="I104" s="62">
        <v>78.136125129999996</v>
      </c>
      <c r="J104" s="62">
        <v>78.120079669999996</v>
      </c>
      <c r="K104" s="62"/>
      <c r="L104" s="62">
        <f t="shared" si="2"/>
        <v>99.979464735455835</v>
      </c>
      <c r="M104" s="62">
        <f t="shared" si="3"/>
        <v>99.979464735455835</v>
      </c>
      <c r="O104" s="225"/>
      <c r="P104" s="225"/>
      <c r="Q104" s="225"/>
      <c r="R104" s="225"/>
      <c r="S104" s="225"/>
      <c r="T104" s="226"/>
      <c r="U104" s="226"/>
      <c r="V104" s="227"/>
      <c r="W104" s="228"/>
      <c r="X104" s="228"/>
    </row>
    <row r="105" spans="1:24" ht="12.75" customHeight="1">
      <c r="A105" s="55"/>
      <c r="B105" s="55"/>
      <c r="C105" s="55"/>
      <c r="D105" s="57"/>
      <c r="E105" s="61" t="s">
        <v>238</v>
      </c>
      <c r="F105" s="61"/>
      <c r="G105" s="62">
        <v>69.148877999999996</v>
      </c>
      <c r="H105" s="62">
        <v>54.97782102</v>
      </c>
      <c r="I105" s="62">
        <v>54.97782102</v>
      </c>
      <c r="J105" s="62">
        <v>54.833602990000003</v>
      </c>
      <c r="K105" s="62"/>
      <c r="L105" s="62">
        <f t="shared" si="2"/>
        <v>99.737679618209071</v>
      </c>
      <c r="M105" s="62">
        <f t="shared" si="3"/>
        <v>99.737679618209071</v>
      </c>
      <c r="O105" s="225"/>
      <c r="P105" s="225"/>
      <c r="Q105" s="225"/>
      <c r="R105" s="225"/>
      <c r="S105" s="225"/>
      <c r="T105" s="226"/>
      <c r="U105" s="226"/>
      <c r="V105" s="227"/>
      <c r="W105" s="228"/>
      <c r="X105" s="228"/>
    </row>
    <row r="106" spans="1:24" ht="12.75" customHeight="1">
      <c r="A106" s="55"/>
      <c r="B106" s="55"/>
      <c r="C106" s="55"/>
      <c r="D106" s="55"/>
      <c r="E106" s="61" t="s">
        <v>239</v>
      </c>
      <c r="F106" s="61"/>
      <c r="G106" s="66">
        <v>250</v>
      </c>
      <c r="H106" s="66">
        <v>206.45720030999999</v>
      </c>
      <c r="I106" s="66">
        <v>206.45720030999999</v>
      </c>
      <c r="J106" s="66">
        <v>206.36122850000001</v>
      </c>
      <c r="K106" s="59"/>
      <c r="L106" s="66">
        <f t="shared" si="2"/>
        <v>99.953514912603737</v>
      </c>
      <c r="M106" s="66">
        <f t="shared" si="3"/>
        <v>99.953514912603737</v>
      </c>
      <c r="O106" s="225"/>
      <c r="P106" s="225"/>
      <c r="Q106" s="225"/>
      <c r="R106" s="225"/>
      <c r="S106" s="225"/>
      <c r="T106" s="226"/>
      <c r="U106" s="226"/>
      <c r="V106" s="227"/>
      <c r="W106" s="228"/>
      <c r="X106" s="228"/>
    </row>
    <row r="107" spans="1:24" ht="12.75" customHeight="1">
      <c r="A107" s="55"/>
      <c r="B107" s="55"/>
      <c r="C107" s="55"/>
      <c r="D107" s="55" t="s">
        <v>187</v>
      </c>
      <c r="E107" s="56"/>
      <c r="F107" s="56"/>
      <c r="G107" s="59">
        <v>5431.7442270000001</v>
      </c>
      <c r="H107" s="59">
        <v>3232.6825316499994</v>
      </c>
      <c r="I107" s="59">
        <v>3232.6825316499994</v>
      </c>
      <c r="J107" s="59">
        <v>3229.0730955099998</v>
      </c>
      <c r="K107" s="59"/>
      <c r="L107" s="59">
        <f t="shared" si="2"/>
        <v>99.888345480737399</v>
      </c>
      <c r="M107" s="59">
        <f t="shared" si="3"/>
        <v>99.888345480737399</v>
      </c>
      <c r="O107" s="225"/>
      <c r="P107" s="225"/>
      <c r="Q107" s="225"/>
      <c r="R107" s="225"/>
      <c r="S107" s="225"/>
      <c r="T107" s="226"/>
      <c r="U107" s="226"/>
      <c r="V107" s="227"/>
      <c r="W107" s="228"/>
      <c r="X107" s="228"/>
    </row>
    <row r="108" spans="1:24" ht="12.75" customHeight="1">
      <c r="A108" s="55"/>
      <c r="B108" s="55"/>
      <c r="C108" s="55"/>
      <c r="D108" s="57"/>
      <c r="E108" s="61" t="s">
        <v>240</v>
      </c>
      <c r="F108" s="61"/>
      <c r="G108" s="62">
        <v>200.04622499999999</v>
      </c>
      <c r="H108" s="62">
        <v>11.258945660000002</v>
      </c>
      <c r="I108" s="62">
        <v>11.258945660000002</v>
      </c>
      <c r="J108" s="62">
        <v>11.182555920000002</v>
      </c>
      <c r="K108" s="62"/>
      <c r="L108" s="62">
        <f t="shared" si="2"/>
        <v>99.321519596000968</v>
      </c>
      <c r="M108" s="62">
        <f t="shared" si="3"/>
        <v>99.321519596000968</v>
      </c>
      <c r="O108" s="225"/>
      <c r="P108" s="225"/>
      <c r="Q108" s="225"/>
      <c r="R108" s="225"/>
      <c r="S108" s="225"/>
      <c r="T108" s="226"/>
      <c r="U108" s="226"/>
      <c r="V108" s="227"/>
      <c r="W108" s="228"/>
      <c r="X108" s="228"/>
    </row>
    <row r="109" spans="1:24" ht="12.75" customHeight="1">
      <c r="A109" s="55"/>
      <c r="B109" s="55"/>
      <c r="C109" s="55"/>
      <c r="D109" s="57"/>
      <c r="E109" s="61" t="s">
        <v>241</v>
      </c>
      <c r="F109" s="61"/>
      <c r="G109" s="62">
        <v>283.53386</v>
      </c>
      <c r="H109" s="62">
        <v>404.54085166999994</v>
      </c>
      <c r="I109" s="62">
        <v>404.54085166999994</v>
      </c>
      <c r="J109" s="62">
        <v>403.34392825999993</v>
      </c>
      <c r="K109" s="62"/>
      <c r="L109" s="62">
        <f t="shared" si="2"/>
        <v>99.704127925508899</v>
      </c>
      <c r="M109" s="62">
        <f t="shared" si="3"/>
        <v>99.704127925508899</v>
      </c>
      <c r="O109" s="225"/>
      <c r="P109" s="225"/>
      <c r="Q109" s="225"/>
      <c r="R109" s="225"/>
      <c r="S109" s="225"/>
      <c r="T109" s="226"/>
      <c r="U109" s="226"/>
      <c r="V109" s="227"/>
      <c r="W109" s="228"/>
      <c r="X109" s="228"/>
    </row>
    <row r="110" spans="1:24" ht="12.75" customHeight="1">
      <c r="A110" s="55"/>
      <c r="B110" s="55"/>
      <c r="C110" s="55"/>
      <c r="D110" s="57"/>
      <c r="E110" s="61" t="s">
        <v>242</v>
      </c>
      <c r="F110" s="61"/>
      <c r="G110" s="62">
        <v>4198.1981169999999</v>
      </c>
      <c r="H110" s="62">
        <v>2098.8080698700001</v>
      </c>
      <c r="I110" s="62">
        <v>2098.8080698700001</v>
      </c>
      <c r="J110" s="62">
        <v>2097.7155098900007</v>
      </c>
      <c r="K110" s="62"/>
      <c r="L110" s="62">
        <f t="shared" si="2"/>
        <v>99.947943787920195</v>
      </c>
      <c r="M110" s="62">
        <f t="shared" si="3"/>
        <v>99.947943787920195</v>
      </c>
      <c r="O110" s="225"/>
      <c r="P110" s="225"/>
      <c r="Q110" s="225"/>
      <c r="R110" s="225"/>
      <c r="S110" s="225"/>
      <c r="T110" s="226"/>
      <c r="U110" s="226"/>
      <c r="V110" s="227"/>
      <c r="W110" s="228"/>
      <c r="X110" s="228"/>
    </row>
    <row r="111" spans="1:24" ht="12.75" customHeight="1">
      <c r="A111" s="55"/>
      <c r="B111" s="55"/>
      <c r="C111" s="55"/>
      <c r="D111" s="57"/>
      <c r="E111" s="61" t="s">
        <v>243</v>
      </c>
      <c r="F111" s="61"/>
      <c r="G111" s="62">
        <v>749.96602499999995</v>
      </c>
      <c r="H111" s="62">
        <v>718.07466444999989</v>
      </c>
      <c r="I111" s="62">
        <v>718.07466444999989</v>
      </c>
      <c r="J111" s="62">
        <v>716.83110143999988</v>
      </c>
      <c r="K111" s="62"/>
      <c r="L111" s="62">
        <f t="shared" si="2"/>
        <v>99.826819818110067</v>
      </c>
      <c r="M111" s="62">
        <f t="shared" si="3"/>
        <v>99.826819818110067</v>
      </c>
      <c r="O111" s="225"/>
      <c r="P111" s="225"/>
      <c r="Q111" s="225"/>
      <c r="R111" s="225"/>
      <c r="S111" s="225"/>
      <c r="T111" s="226"/>
      <c r="U111" s="226"/>
      <c r="V111" s="227"/>
      <c r="W111" s="228"/>
      <c r="X111" s="228"/>
    </row>
    <row r="112" spans="1:24" ht="12.75" customHeight="1">
      <c r="A112" s="55"/>
      <c r="B112" s="55"/>
      <c r="C112" s="55"/>
      <c r="D112" s="55" t="s">
        <v>108</v>
      </c>
      <c r="E112" s="56"/>
      <c r="F112" s="56"/>
      <c r="G112" s="59">
        <v>1843.362355</v>
      </c>
      <c r="H112" s="59">
        <v>419.32453197000001</v>
      </c>
      <c r="I112" s="59">
        <v>419.32453197000001</v>
      </c>
      <c r="J112" s="59">
        <v>419.00641080999998</v>
      </c>
      <c r="K112" s="59"/>
      <c r="L112" s="59">
        <f t="shared" si="2"/>
        <v>99.924134856001515</v>
      </c>
      <c r="M112" s="59">
        <f t="shared" si="3"/>
        <v>99.924134856001515</v>
      </c>
      <c r="O112" s="225"/>
      <c r="P112" s="225"/>
      <c r="Q112" s="225"/>
      <c r="R112" s="225"/>
      <c r="S112" s="225"/>
      <c r="T112" s="226"/>
      <c r="U112" s="226"/>
      <c r="V112" s="227"/>
      <c r="W112" s="228"/>
      <c r="X112" s="228"/>
    </row>
    <row r="113" spans="1:24" ht="12.75" customHeight="1">
      <c r="A113" s="55"/>
      <c r="B113" s="55"/>
      <c r="C113" s="55"/>
      <c r="D113" s="57"/>
      <c r="E113" s="61" t="s">
        <v>244</v>
      </c>
      <c r="F113" s="61"/>
      <c r="G113" s="62">
        <v>1843.362355</v>
      </c>
      <c r="H113" s="62">
        <v>419.32453197000001</v>
      </c>
      <c r="I113" s="62">
        <v>419.32453197000001</v>
      </c>
      <c r="J113" s="62">
        <v>419.00641080999998</v>
      </c>
      <c r="K113" s="62"/>
      <c r="L113" s="62">
        <f t="shared" si="2"/>
        <v>99.924134856001515</v>
      </c>
      <c r="M113" s="62">
        <f t="shared" si="3"/>
        <v>99.924134856001515</v>
      </c>
      <c r="O113" s="225"/>
      <c r="P113" s="225"/>
      <c r="Q113" s="225"/>
      <c r="R113" s="225"/>
      <c r="S113" s="225"/>
      <c r="T113" s="226"/>
      <c r="U113" s="226"/>
      <c r="V113" s="227"/>
      <c r="W113" s="228"/>
      <c r="X113" s="228"/>
    </row>
    <row r="114" spans="1:24" ht="12.75" customHeight="1">
      <c r="A114" s="60"/>
      <c r="B114" s="60"/>
      <c r="C114" s="56" t="s">
        <v>245</v>
      </c>
      <c r="D114" s="56"/>
      <c r="E114" s="56"/>
      <c r="F114" s="56"/>
      <c r="G114" s="59">
        <v>7190.078997400009</v>
      </c>
      <c r="H114" s="59">
        <v>5709.6512064359913</v>
      </c>
      <c r="I114" s="59">
        <v>5709.6512064359913</v>
      </c>
      <c r="J114" s="59">
        <v>5502.5814612199929</v>
      </c>
      <c r="K114" s="59"/>
      <c r="L114" s="59">
        <f t="shared" si="2"/>
        <v>96.373338094933246</v>
      </c>
      <c r="M114" s="59">
        <f t="shared" si="3"/>
        <v>96.373338094933246</v>
      </c>
      <c r="O114" s="225"/>
      <c r="P114" s="225"/>
      <c r="Q114" s="225"/>
      <c r="R114" s="225"/>
      <c r="S114" s="225"/>
      <c r="T114" s="226"/>
      <c r="U114" s="226"/>
      <c r="V114" s="227"/>
      <c r="W114" s="228"/>
      <c r="X114" s="228"/>
    </row>
    <row r="115" spans="1:24" ht="12.75" customHeight="1">
      <c r="A115" s="55"/>
      <c r="B115" s="55"/>
      <c r="C115" s="55"/>
      <c r="D115" s="55" t="s">
        <v>246</v>
      </c>
      <c r="E115" s="56"/>
      <c r="F115" s="56"/>
      <c r="G115" s="71">
        <v>5052.8706024000003</v>
      </c>
      <c r="H115" s="71">
        <v>3785.7923735059999</v>
      </c>
      <c r="I115" s="71">
        <v>3785.7923735059999</v>
      </c>
      <c r="J115" s="71">
        <v>3706.4718659800005</v>
      </c>
      <c r="K115" s="58"/>
      <c r="L115" s="71">
        <f t="shared" si="2"/>
        <v>97.904784528567774</v>
      </c>
      <c r="M115" s="71">
        <f t="shared" si="3"/>
        <v>97.904784528567774</v>
      </c>
      <c r="O115" s="225"/>
      <c r="P115" s="225"/>
      <c r="Q115" s="225"/>
      <c r="R115" s="225"/>
      <c r="S115" s="225"/>
      <c r="T115" s="226"/>
      <c r="U115" s="226"/>
      <c r="V115" s="227"/>
      <c r="W115" s="228"/>
      <c r="X115" s="228"/>
    </row>
    <row r="116" spans="1:24" ht="12.75" customHeight="1">
      <c r="A116" s="55"/>
      <c r="B116" s="55"/>
      <c r="C116" s="55"/>
      <c r="D116" s="55" t="s">
        <v>247</v>
      </c>
      <c r="E116" s="56"/>
      <c r="F116" s="56"/>
      <c r="G116" s="59">
        <v>2137.2083950000001</v>
      </c>
      <c r="H116" s="59">
        <v>1923.8588329300005</v>
      </c>
      <c r="I116" s="59">
        <v>1923.8588329300005</v>
      </c>
      <c r="J116" s="59">
        <v>1796.1095952400005</v>
      </c>
      <c r="K116" s="59"/>
      <c r="L116" s="59">
        <f t="shared" si="2"/>
        <v>93.359739524368308</v>
      </c>
      <c r="M116" s="59">
        <f t="shared" si="3"/>
        <v>93.359739524368308</v>
      </c>
      <c r="O116" s="225"/>
      <c r="P116" s="225"/>
      <c r="Q116" s="225"/>
      <c r="R116" s="225"/>
      <c r="S116" s="225"/>
      <c r="T116" s="226"/>
      <c r="U116" s="226"/>
      <c r="V116" s="227"/>
      <c r="W116" s="228"/>
      <c r="X116" s="228"/>
    </row>
    <row r="117" spans="1:24" ht="12.75" customHeight="1">
      <c r="A117" s="55"/>
      <c r="B117" s="55"/>
      <c r="C117" s="55"/>
      <c r="D117" s="57"/>
      <c r="E117" s="61" t="s">
        <v>248</v>
      </c>
      <c r="F117" s="61"/>
      <c r="G117" s="62">
        <v>226.242795</v>
      </c>
      <c r="H117" s="62">
        <v>211.14253252</v>
      </c>
      <c r="I117" s="62">
        <v>211.14253252</v>
      </c>
      <c r="J117" s="62">
        <v>209.13673009000001</v>
      </c>
      <c r="K117" s="62"/>
      <c r="L117" s="62">
        <f t="shared" si="2"/>
        <v>99.05002445217427</v>
      </c>
      <c r="M117" s="62">
        <f t="shared" si="3"/>
        <v>99.05002445217427</v>
      </c>
      <c r="O117" s="225"/>
      <c r="P117" s="225"/>
      <c r="Q117" s="225"/>
      <c r="R117" s="225"/>
      <c r="S117" s="225"/>
      <c r="T117" s="226"/>
      <c r="U117" s="226"/>
      <c r="V117" s="227"/>
      <c r="W117" s="228"/>
      <c r="X117" s="228"/>
    </row>
    <row r="118" spans="1:24" ht="12.75" customHeight="1">
      <c r="A118" s="55"/>
      <c r="B118" s="55"/>
      <c r="C118" s="55"/>
      <c r="D118" s="57"/>
      <c r="E118" s="61" t="s">
        <v>249</v>
      </c>
      <c r="F118" s="61"/>
      <c r="G118" s="62">
        <v>589.15859399999999</v>
      </c>
      <c r="H118" s="62">
        <v>421.62538205999994</v>
      </c>
      <c r="I118" s="62">
        <v>421.62538205999994</v>
      </c>
      <c r="J118" s="62">
        <v>421.46935505999994</v>
      </c>
      <c r="K118" s="62"/>
      <c r="L118" s="62">
        <f t="shared" si="2"/>
        <v>99.962993926210601</v>
      </c>
      <c r="M118" s="62">
        <f t="shared" si="3"/>
        <v>99.962993926210601</v>
      </c>
      <c r="O118" s="225"/>
      <c r="P118" s="225"/>
      <c r="Q118" s="225"/>
      <c r="R118" s="225"/>
      <c r="S118" s="225"/>
      <c r="T118" s="226"/>
      <c r="U118" s="226"/>
      <c r="V118" s="227"/>
      <c r="W118" s="228"/>
      <c r="X118" s="228"/>
    </row>
    <row r="119" spans="1:24" ht="12.75" customHeight="1">
      <c r="A119" s="55"/>
      <c r="B119" s="55"/>
      <c r="C119" s="55"/>
      <c r="D119" s="57"/>
      <c r="E119" s="61" t="s">
        <v>250</v>
      </c>
      <c r="F119" s="61"/>
      <c r="G119" s="62">
        <v>192.19294200000002</v>
      </c>
      <c r="H119" s="62">
        <v>222.53292559999997</v>
      </c>
      <c r="I119" s="62">
        <v>222.53292559999997</v>
      </c>
      <c r="J119" s="62">
        <v>209.07571190000002</v>
      </c>
      <c r="K119" s="62"/>
      <c r="L119" s="62">
        <f t="shared" si="2"/>
        <v>93.952708946904721</v>
      </c>
      <c r="M119" s="62">
        <f t="shared" si="3"/>
        <v>93.952708946904721</v>
      </c>
      <c r="O119" s="225"/>
      <c r="P119" s="225"/>
      <c r="Q119" s="225"/>
      <c r="R119" s="225"/>
      <c r="S119" s="225"/>
      <c r="T119" s="226"/>
      <c r="U119" s="226"/>
      <c r="V119" s="227"/>
      <c r="W119" s="228"/>
      <c r="X119" s="228"/>
    </row>
    <row r="120" spans="1:24" ht="12.75" customHeight="1">
      <c r="A120" s="55"/>
      <c r="B120" s="55"/>
      <c r="C120" s="55"/>
      <c r="D120" s="57"/>
      <c r="E120" s="61" t="s">
        <v>251</v>
      </c>
      <c r="F120" s="61"/>
      <c r="G120" s="62">
        <v>1129.6140640000001</v>
      </c>
      <c r="H120" s="62">
        <v>1068.55799275</v>
      </c>
      <c r="I120" s="62">
        <v>1068.55799275</v>
      </c>
      <c r="J120" s="62">
        <v>956.42779818999986</v>
      </c>
      <c r="K120" s="62"/>
      <c r="L120" s="62">
        <f t="shared" si="2"/>
        <v>89.50640065202019</v>
      </c>
      <c r="M120" s="62">
        <f t="shared" si="3"/>
        <v>89.50640065202019</v>
      </c>
      <c r="O120" s="225"/>
      <c r="P120" s="225"/>
      <c r="Q120" s="225"/>
      <c r="R120" s="225"/>
      <c r="S120" s="225"/>
      <c r="T120" s="226"/>
      <c r="U120" s="226"/>
      <c r="V120" s="227"/>
      <c r="W120" s="228"/>
      <c r="X120" s="228"/>
    </row>
    <row r="121" spans="1:24" ht="12.75" customHeight="1">
      <c r="A121" s="65" t="s">
        <v>252</v>
      </c>
      <c r="B121" s="65"/>
      <c r="C121" s="65"/>
      <c r="D121" s="65"/>
      <c r="E121" s="65"/>
      <c r="F121" s="65"/>
      <c r="G121" s="51">
        <v>35442.024526037574</v>
      </c>
      <c r="H121" s="51">
        <v>36627.317396866449</v>
      </c>
      <c r="I121" s="51">
        <v>36627.317396866449</v>
      </c>
      <c r="J121" s="51">
        <v>36600.742687632403</v>
      </c>
      <c r="K121" s="51"/>
      <c r="L121" s="51">
        <f t="shared" si="2"/>
        <v>99.927445657714699</v>
      </c>
      <c r="M121" s="51">
        <f t="shared" si="3"/>
        <v>99.927445657714699</v>
      </c>
      <c r="O121" s="225"/>
      <c r="P121" s="225"/>
      <c r="Q121" s="225"/>
      <c r="R121" s="225"/>
      <c r="S121" s="225"/>
      <c r="T121" s="226"/>
      <c r="U121" s="226"/>
      <c r="V121" s="227"/>
      <c r="W121" s="228"/>
      <c r="X121" s="228"/>
    </row>
    <row r="122" spans="1:24" ht="12.75" customHeight="1">
      <c r="A122" s="55"/>
      <c r="B122" s="55" t="s">
        <v>253</v>
      </c>
      <c r="C122" s="55"/>
      <c r="D122" s="55"/>
      <c r="E122" s="56"/>
      <c r="F122" s="56"/>
      <c r="G122" s="59">
        <v>35442.024526037574</v>
      </c>
      <c r="H122" s="59">
        <v>36627.317396866449</v>
      </c>
      <c r="I122" s="59">
        <v>36627.317396866449</v>
      </c>
      <c r="J122" s="59">
        <v>36600.742687632403</v>
      </c>
      <c r="K122" s="59"/>
      <c r="L122" s="59">
        <f t="shared" si="2"/>
        <v>99.927445657714699</v>
      </c>
      <c r="M122" s="59">
        <f t="shared" si="3"/>
        <v>99.927445657714699</v>
      </c>
      <c r="O122" s="225"/>
      <c r="P122" s="225"/>
      <c r="Q122" s="225"/>
      <c r="R122" s="225"/>
      <c r="S122" s="225"/>
      <c r="T122" s="226"/>
      <c r="U122" s="226"/>
      <c r="V122" s="227"/>
      <c r="W122" s="228"/>
      <c r="X122" s="228"/>
    </row>
    <row r="123" spans="1:24" ht="12.75" customHeight="1">
      <c r="A123" s="60"/>
      <c r="B123" s="60"/>
      <c r="C123" s="56" t="s">
        <v>165</v>
      </c>
      <c r="D123" s="56"/>
      <c r="E123" s="56"/>
      <c r="F123" s="56"/>
      <c r="G123" s="59">
        <v>5773.4513589999997</v>
      </c>
      <c r="H123" s="59">
        <v>5512.0142128200014</v>
      </c>
      <c r="I123" s="59">
        <v>5512.0142128200014</v>
      </c>
      <c r="J123" s="59">
        <v>5496.1103364599985</v>
      </c>
      <c r="K123" s="59"/>
      <c r="L123" s="59">
        <f t="shared" si="2"/>
        <v>99.711468879688056</v>
      </c>
      <c r="M123" s="59">
        <f t="shared" si="3"/>
        <v>99.711468879688056</v>
      </c>
      <c r="O123" s="225"/>
      <c r="P123" s="225"/>
      <c r="Q123" s="225"/>
      <c r="R123" s="225"/>
      <c r="S123" s="225"/>
      <c r="T123" s="226"/>
      <c r="U123" s="226"/>
      <c r="V123" s="227"/>
      <c r="W123" s="228"/>
      <c r="X123" s="228"/>
    </row>
    <row r="124" spans="1:24" ht="12.75" customHeight="1">
      <c r="A124" s="55"/>
      <c r="B124" s="55"/>
      <c r="C124" s="55"/>
      <c r="D124" s="57" t="s">
        <v>254</v>
      </c>
      <c r="E124" s="61"/>
      <c r="F124" s="61"/>
      <c r="G124" s="62">
        <v>1217.0290829999999</v>
      </c>
      <c r="H124" s="62">
        <v>1237.4547796100001</v>
      </c>
      <c r="I124" s="62">
        <v>1237.4547796100001</v>
      </c>
      <c r="J124" s="62">
        <v>1230.3809102600001</v>
      </c>
      <c r="K124" s="63"/>
      <c r="L124" s="62">
        <f t="shared" si="2"/>
        <v>99.428353304980604</v>
      </c>
      <c r="M124" s="62">
        <f t="shared" si="3"/>
        <v>99.428353304980604</v>
      </c>
      <c r="O124" s="225"/>
      <c r="P124" s="225"/>
      <c r="Q124" s="225"/>
      <c r="R124" s="225"/>
      <c r="S124" s="225"/>
      <c r="T124" s="226"/>
      <c r="U124" s="226"/>
      <c r="V124" s="227"/>
      <c r="W124" s="228"/>
      <c r="X124" s="228"/>
    </row>
    <row r="125" spans="1:24" ht="12.75" customHeight="1">
      <c r="A125" s="55"/>
      <c r="B125" s="55"/>
      <c r="C125" s="55"/>
      <c r="D125" s="57" t="s">
        <v>255</v>
      </c>
      <c r="E125" s="61"/>
      <c r="F125" s="61"/>
      <c r="G125" s="62">
        <v>96.305302999999995</v>
      </c>
      <c r="H125" s="62">
        <v>89.714901619999992</v>
      </c>
      <c r="I125" s="62">
        <v>89.714901619999992</v>
      </c>
      <c r="J125" s="62">
        <v>86.142760280000005</v>
      </c>
      <c r="K125" s="63"/>
      <c r="L125" s="62">
        <f t="shared" si="2"/>
        <v>96.018341127842632</v>
      </c>
      <c r="M125" s="62">
        <f t="shared" si="3"/>
        <v>96.018341127842632</v>
      </c>
      <c r="O125" s="225"/>
      <c r="P125" s="225"/>
      <c r="Q125" s="225"/>
      <c r="R125" s="225"/>
      <c r="S125" s="225"/>
      <c r="T125" s="226"/>
      <c r="U125" s="226"/>
      <c r="V125" s="227"/>
      <c r="W125" s="228"/>
      <c r="X125" s="228"/>
    </row>
    <row r="126" spans="1:24" ht="12.75" customHeight="1">
      <c r="A126" s="55"/>
      <c r="B126" s="55"/>
      <c r="C126" s="55"/>
      <c r="D126" s="57" t="s">
        <v>256</v>
      </c>
      <c r="E126" s="61"/>
      <c r="F126" s="61"/>
      <c r="G126" s="62">
        <v>1365.606802</v>
      </c>
      <c r="H126" s="62">
        <v>1317.7789576600003</v>
      </c>
      <c r="I126" s="62">
        <v>1317.7789576600003</v>
      </c>
      <c r="J126" s="62">
        <v>1316.6891511400004</v>
      </c>
      <c r="K126" s="63"/>
      <c r="L126" s="62">
        <f t="shared" si="2"/>
        <v>99.917299747908018</v>
      </c>
      <c r="M126" s="62">
        <f t="shared" si="3"/>
        <v>99.917299747908018</v>
      </c>
      <c r="O126" s="225"/>
      <c r="P126" s="225"/>
      <c r="Q126" s="225"/>
      <c r="R126" s="225"/>
      <c r="S126" s="225"/>
      <c r="T126" s="226"/>
      <c r="U126" s="226"/>
      <c r="V126" s="227"/>
      <c r="W126" s="228"/>
      <c r="X126" s="228"/>
    </row>
    <row r="127" spans="1:24" ht="12.75" customHeight="1">
      <c r="A127" s="55"/>
      <c r="B127" s="55"/>
      <c r="C127" s="55"/>
      <c r="D127" s="57" t="s">
        <v>257</v>
      </c>
      <c r="E127" s="61"/>
      <c r="F127" s="61"/>
      <c r="G127" s="62">
        <v>705.20382199999995</v>
      </c>
      <c r="H127" s="62">
        <v>444.72398095</v>
      </c>
      <c r="I127" s="62">
        <v>444.72398095</v>
      </c>
      <c r="J127" s="62">
        <v>442.81450933999992</v>
      </c>
      <c r="K127" s="63"/>
      <c r="L127" s="62">
        <f t="shared" si="2"/>
        <v>99.570638937454831</v>
      </c>
      <c r="M127" s="62">
        <f t="shared" si="3"/>
        <v>99.570638937454831</v>
      </c>
      <c r="O127" s="225"/>
      <c r="P127" s="225"/>
      <c r="Q127" s="225"/>
      <c r="R127" s="225"/>
      <c r="S127" s="225"/>
      <c r="T127" s="226"/>
      <c r="U127" s="226"/>
      <c r="V127" s="227"/>
      <c r="W127" s="228"/>
      <c r="X127" s="228"/>
    </row>
    <row r="128" spans="1:24" ht="12.75" customHeight="1">
      <c r="A128" s="55"/>
      <c r="B128" s="55"/>
      <c r="C128" s="55"/>
      <c r="D128" s="57" t="s">
        <v>258</v>
      </c>
      <c r="E128" s="61"/>
      <c r="F128" s="61"/>
      <c r="G128" s="62">
        <v>2389.306349</v>
      </c>
      <c r="H128" s="62">
        <v>2422.3415929799999</v>
      </c>
      <c r="I128" s="62">
        <v>2422.3415929799999</v>
      </c>
      <c r="J128" s="62">
        <v>2420.0830054399999</v>
      </c>
      <c r="K128" s="63"/>
      <c r="L128" s="62">
        <f t="shared" si="2"/>
        <v>99.906760155275151</v>
      </c>
      <c r="M128" s="62">
        <f t="shared" si="3"/>
        <v>99.906760155275151</v>
      </c>
      <c r="O128" s="225"/>
      <c r="P128" s="225"/>
      <c r="Q128" s="225"/>
      <c r="R128" s="225"/>
      <c r="S128" s="225"/>
      <c r="T128" s="226"/>
      <c r="U128" s="226"/>
      <c r="V128" s="227"/>
      <c r="W128" s="228"/>
      <c r="X128" s="228"/>
    </row>
    <row r="129" spans="1:24" ht="12.75" customHeight="1">
      <c r="A129" s="60"/>
      <c r="B129" s="60"/>
      <c r="C129" s="73" t="s">
        <v>259</v>
      </c>
      <c r="D129" s="56"/>
      <c r="E129" s="56"/>
      <c r="F129" s="56"/>
      <c r="G129" s="59">
        <v>29668.573167037575</v>
      </c>
      <c r="H129" s="59">
        <v>31115.303184046443</v>
      </c>
      <c r="I129" s="59">
        <v>31115.303184046443</v>
      </c>
      <c r="J129" s="59">
        <v>31104.632351172404</v>
      </c>
      <c r="K129" s="59"/>
      <c r="L129" s="59">
        <f t="shared" si="2"/>
        <v>99.965705515350692</v>
      </c>
      <c r="M129" s="59">
        <f t="shared" si="3"/>
        <v>99.965705515350692</v>
      </c>
      <c r="O129" s="225"/>
      <c r="P129" s="225"/>
      <c r="Q129" s="225"/>
      <c r="R129" s="225"/>
      <c r="S129" s="225"/>
      <c r="T129" s="226"/>
      <c r="U129" s="226"/>
      <c r="V129" s="227"/>
      <c r="W129" s="228"/>
      <c r="X129" s="228"/>
    </row>
    <row r="130" spans="1:24" ht="12.75" customHeight="1">
      <c r="A130" s="55"/>
      <c r="B130" s="55"/>
      <c r="C130" s="55"/>
      <c r="D130" s="57" t="s">
        <v>260</v>
      </c>
      <c r="E130" s="61"/>
      <c r="F130" s="61"/>
      <c r="G130" s="62">
        <v>5644.5631656039741</v>
      </c>
      <c r="H130" s="63">
        <v>5913.3562396540065</v>
      </c>
      <c r="I130" s="63">
        <v>5913.3562396540065</v>
      </c>
      <c r="J130" s="63">
        <v>5904.1425664099625</v>
      </c>
      <c r="K130" s="63"/>
      <c r="L130" s="63">
        <f t="shared" si="2"/>
        <v>99.844188767416739</v>
      </c>
      <c r="M130" s="63">
        <f t="shared" si="3"/>
        <v>99.844188767416739</v>
      </c>
      <c r="O130" s="225"/>
      <c r="P130" s="225"/>
      <c r="Q130" s="225"/>
      <c r="R130" s="225"/>
      <c r="S130" s="225"/>
      <c r="T130" s="226"/>
      <c r="U130" s="226"/>
      <c r="V130" s="227"/>
      <c r="W130" s="228"/>
      <c r="X130" s="228"/>
    </row>
    <row r="131" spans="1:24" ht="12.75" customHeight="1">
      <c r="A131" s="55"/>
      <c r="B131" s="55"/>
      <c r="C131" s="55"/>
      <c r="D131" s="57" t="s">
        <v>261</v>
      </c>
      <c r="E131" s="61"/>
      <c r="F131" s="61"/>
      <c r="G131" s="62">
        <v>6188.6914420000003</v>
      </c>
      <c r="H131" s="63">
        <v>7480.9569180100016</v>
      </c>
      <c r="I131" s="63">
        <v>7480.9569180100016</v>
      </c>
      <c r="J131" s="63">
        <v>7479.4997583800005</v>
      </c>
      <c r="K131" s="63"/>
      <c r="L131" s="63">
        <f t="shared" si="2"/>
        <v>99.980521748140362</v>
      </c>
      <c r="M131" s="63">
        <f t="shared" si="3"/>
        <v>99.980521748140362</v>
      </c>
      <c r="O131" s="225"/>
      <c r="P131" s="225"/>
      <c r="Q131" s="225"/>
      <c r="R131" s="225"/>
      <c r="S131" s="225"/>
      <c r="T131" s="226"/>
      <c r="U131" s="226"/>
      <c r="V131" s="227"/>
      <c r="W131" s="228"/>
      <c r="X131" s="228"/>
    </row>
    <row r="132" spans="1:24" ht="12.75" customHeight="1">
      <c r="A132" s="55"/>
      <c r="B132" s="55"/>
      <c r="C132" s="55"/>
      <c r="D132" s="74"/>
      <c r="E132" s="74" t="s">
        <v>262</v>
      </c>
      <c r="F132" s="74"/>
      <c r="G132" s="62">
        <v>99.804652383145836</v>
      </c>
      <c r="H132" s="62">
        <v>113.49994470285019</v>
      </c>
      <c r="I132" s="62">
        <v>113.49994470285019</v>
      </c>
      <c r="J132" s="62">
        <v>113.49994470285019</v>
      </c>
      <c r="K132" s="62"/>
      <c r="L132" s="62">
        <f t="shared" si="2"/>
        <v>100</v>
      </c>
      <c r="M132" s="62">
        <f t="shared" si="3"/>
        <v>100</v>
      </c>
      <c r="O132" s="225"/>
      <c r="P132" s="225"/>
      <c r="Q132" s="225"/>
      <c r="R132" s="225"/>
      <c r="S132" s="225"/>
      <c r="T132" s="226"/>
      <c r="U132" s="226"/>
      <c r="V132" s="227"/>
      <c r="W132" s="228"/>
      <c r="X132" s="228"/>
    </row>
    <row r="133" spans="1:24" ht="12.75" customHeight="1">
      <c r="A133" s="55"/>
      <c r="B133" s="55"/>
      <c r="C133" s="55"/>
      <c r="D133" s="57" t="s">
        <v>263</v>
      </c>
      <c r="E133" s="61"/>
      <c r="F133" s="61"/>
      <c r="G133" s="62">
        <v>16724.491340433593</v>
      </c>
      <c r="H133" s="63">
        <v>16610.018919012404</v>
      </c>
      <c r="I133" s="63">
        <v>16610.018919012404</v>
      </c>
      <c r="J133" s="63">
        <v>16610.018919012404</v>
      </c>
      <c r="K133" s="63"/>
      <c r="L133" s="63">
        <f t="shared" si="2"/>
        <v>100</v>
      </c>
      <c r="M133" s="63">
        <f t="shared" si="3"/>
        <v>100</v>
      </c>
      <c r="O133" s="225"/>
      <c r="P133" s="225"/>
      <c r="Q133" s="225"/>
      <c r="R133" s="225"/>
      <c r="S133" s="225"/>
      <c r="T133" s="226"/>
      <c r="U133" s="226"/>
      <c r="V133" s="227"/>
      <c r="W133" s="228"/>
      <c r="X133" s="228"/>
    </row>
    <row r="134" spans="1:24" ht="12.75" customHeight="1">
      <c r="A134" s="55"/>
      <c r="B134" s="55"/>
      <c r="C134" s="55"/>
      <c r="D134" s="57" t="s">
        <v>264</v>
      </c>
      <c r="E134" s="61"/>
      <c r="F134" s="61"/>
      <c r="G134" s="62">
        <v>207.578686</v>
      </c>
      <c r="H134" s="63">
        <v>123.50654126000001</v>
      </c>
      <c r="I134" s="63">
        <v>123.50654126000001</v>
      </c>
      <c r="J134" s="63">
        <v>123.50654126000001</v>
      </c>
      <c r="K134" s="63"/>
      <c r="L134" s="63">
        <f t="shared" si="2"/>
        <v>100</v>
      </c>
      <c r="M134" s="63">
        <f t="shared" si="3"/>
        <v>100</v>
      </c>
      <c r="O134" s="225"/>
      <c r="P134" s="225"/>
      <c r="Q134" s="225"/>
      <c r="R134" s="225"/>
      <c r="S134" s="225"/>
      <c r="T134" s="226"/>
      <c r="U134" s="226"/>
      <c r="V134" s="227"/>
      <c r="W134" s="228"/>
      <c r="X134" s="228"/>
    </row>
    <row r="135" spans="1:24" ht="12.75" customHeight="1">
      <c r="A135" s="55"/>
      <c r="B135" s="55"/>
      <c r="C135" s="55"/>
      <c r="D135" s="57" t="s">
        <v>265</v>
      </c>
      <c r="E135" s="61"/>
      <c r="F135" s="61"/>
      <c r="G135" s="62">
        <v>903.24853299999995</v>
      </c>
      <c r="H135" s="63">
        <v>987.46456610999985</v>
      </c>
      <c r="I135" s="63">
        <v>987.46456610999985</v>
      </c>
      <c r="J135" s="63">
        <v>987.46456610999985</v>
      </c>
      <c r="K135" s="63"/>
      <c r="L135" s="63">
        <f t="shared" si="2"/>
        <v>100</v>
      </c>
      <c r="M135" s="63">
        <f t="shared" si="3"/>
        <v>100</v>
      </c>
      <c r="O135" s="225"/>
      <c r="P135" s="225"/>
      <c r="Q135" s="225"/>
      <c r="R135" s="225"/>
      <c r="S135" s="225"/>
      <c r="T135" s="226"/>
      <c r="U135" s="226"/>
      <c r="V135" s="227"/>
      <c r="W135" s="228"/>
      <c r="X135" s="228"/>
    </row>
    <row r="136" spans="1:24" ht="12.75" customHeight="1">
      <c r="A136" s="75" t="s">
        <v>266</v>
      </c>
      <c r="B136" s="52"/>
      <c r="C136" s="75"/>
      <c r="D136" s="75"/>
      <c r="E136" s="75"/>
      <c r="F136" s="75"/>
      <c r="G136" s="51">
        <v>1169.3573697677944</v>
      </c>
      <c r="H136" s="51">
        <v>1575.7229287049461</v>
      </c>
      <c r="I136" s="51">
        <v>1575.7229287049461</v>
      </c>
      <c r="J136" s="51">
        <v>1513.1067425736971</v>
      </c>
      <c r="K136" s="51"/>
      <c r="L136" s="51">
        <f t="shared" ref="L136:L199" si="4">IFERROR(+J136/H136*100,"n.a")</f>
        <v>96.026193121229014</v>
      </c>
      <c r="M136" s="51">
        <f t="shared" ref="M136:M199" si="5">IFERROR(+J136/I136*100,"n.a.")</f>
        <v>96.026193121229014</v>
      </c>
      <c r="O136" s="225"/>
      <c r="P136" s="225"/>
      <c r="Q136" s="225"/>
      <c r="R136" s="225"/>
      <c r="S136" s="225"/>
      <c r="T136" s="226"/>
      <c r="U136" s="226"/>
      <c r="V136" s="227"/>
      <c r="W136" s="228"/>
      <c r="X136" s="228"/>
    </row>
    <row r="137" spans="1:24" ht="12.75" customHeight="1">
      <c r="A137" s="55"/>
      <c r="B137" s="55" t="s">
        <v>267</v>
      </c>
      <c r="C137" s="55"/>
      <c r="D137" s="55"/>
      <c r="E137" s="56"/>
      <c r="F137" s="56"/>
      <c r="G137" s="59">
        <v>1169.3573697677944</v>
      </c>
      <c r="H137" s="59">
        <v>1575.7229287049461</v>
      </c>
      <c r="I137" s="59">
        <v>1575.7229287049461</v>
      </c>
      <c r="J137" s="59">
        <v>1513.1067425736971</v>
      </c>
      <c r="K137" s="59"/>
      <c r="L137" s="59">
        <f t="shared" si="4"/>
        <v>96.026193121229014</v>
      </c>
      <c r="M137" s="59">
        <f t="shared" si="5"/>
        <v>96.026193121229014</v>
      </c>
      <c r="O137" s="225"/>
      <c r="P137" s="225"/>
      <c r="Q137" s="225"/>
      <c r="R137" s="225"/>
      <c r="S137" s="225"/>
      <c r="T137" s="226"/>
      <c r="U137" s="226"/>
      <c r="V137" s="227"/>
      <c r="W137" s="228"/>
      <c r="X137" s="228"/>
    </row>
    <row r="138" spans="1:24" ht="12.75" customHeight="1">
      <c r="A138" s="60"/>
      <c r="B138" s="60"/>
      <c r="C138" s="56" t="s">
        <v>268</v>
      </c>
      <c r="D138" s="56"/>
      <c r="E138" s="56"/>
      <c r="F138" s="56"/>
      <c r="G138" s="59">
        <v>140</v>
      </c>
      <c r="H138" s="59">
        <v>78.110579000000001</v>
      </c>
      <c r="I138" s="59">
        <v>78.110579000000001</v>
      </c>
      <c r="J138" s="59">
        <v>74.460147000000006</v>
      </c>
      <c r="K138" s="59"/>
      <c r="L138" s="59">
        <f t="shared" si="4"/>
        <v>95.326584379818783</v>
      </c>
      <c r="M138" s="59">
        <f t="shared" si="5"/>
        <v>95.326584379818783</v>
      </c>
      <c r="O138" s="225"/>
      <c r="P138" s="225"/>
      <c r="Q138" s="225"/>
      <c r="R138" s="225"/>
      <c r="S138" s="225"/>
      <c r="T138" s="226"/>
      <c r="U138" s="226"/>
      <c r="V138" s="227"/>
      <c r="W138" s="228"/>
      <c r="X138" s="228"/>
    </row>
    <row r="139" spans="1:24" ht="12.75" customHeight="1">
      <c r="A139" s="55"/>
      <c r="B139" s="55"/>
      <c r="C139" s="55"/>
      <c r="D139" s="57" t="s">
        <v>269</v>
      </c>
      <c r="E139" s="61"/>
      <c r="F139" s="61"/>
      <c r="G139" s="62">
        <v>140</v>
      </c>
      <c r="H139" s="63">
        <v>78.110579000000001</v>
      </c>
      <c r="I139" s="63">
        <v>78.110579000000001</v>
      </c>
      <c r="J139" s="63">
        <v>74.460147000000006</v>
      </c>
      <c r="K139" s="63"/>
      <c r="L139" s="63">
        <f t="shared" si="4"/>
        <v>95.326584379818783</v>
      </c>
      <c r="M139" s="63">
        <f t="shared" si="5"/>
        <v>95.326584379818783</v>
      </c>
      <c r="O139" s="225"/>
      <c r="P139" s="225"/>
      <c r="Q139" s="225"/>
      <c r="R139" s="225"/>
      <c r="S139" s="225"/>
      <c r="T139" s="226"/>
      <c r="U139" s="226"/>
      <c r="V139" s="227"/>
      <c r="W139" s="228"/>
      <c r="X139" s="228"/>
    </row>
    <row r="140" spans="1:24" ht="12.75" customHeight="1">
      <c r="A140" s="60"/>
      <c r="B140" s="60"/>
      <c r="C140" s="56" t="s">
        <v>171</v>
      </c>
      <c r="D140" s="56"/>
      <c r="E140" s="56"/>
      <c r="F140" s="56"/>
      <c r="G140" s="59">
        <v>1029.3573697677944</v>
      </c>
      <c r="H140" s="59">
        <v>1497.6123497049459</v>
      </c>
      <c r="I140" s="59">
        <v>1497.6123497049459</v>
      </c>
      <c r="J140" s="59">
        <v>1438.6465955736971</v>
      </c>
      <c r="K140" s="59"/>
      <c r="L140" s="59">
        <f t="shared" si="4"/>
        <v>96.062682432949615</v>
      </c>
      <c r="M140" s="59">
        <f t="shared" si="5"/>
        <v>96.062682432949615</v>
      </c>
      <c r="O140" s="225"/>
      <c r="P140" s="225"/>
      <c r="Q140" s="225"/>
      <c r="R140" s="225"/>
      <c r="S140" s="225"/>
      <c r="T140" s="226"/>
      <c r="U140" s="226"/>
      <c r="V140" s="227"/>
      <c r="W140" s="228"/>
      <c r="X140" s="228"/>
    </row>
    <row r="141" spans="1:24" ht="12.75" customHeight="1">
      <c r="A141" s="55"/>
      <c r="B141" s="55"/>
      <c r="C141" s="55"/>
      <c r="D141" s="57" t="s">
        <v>270</v>
      </c>
      <c r="E141" s="61"/>
      <c r="F141" s="61"/>
      <c r="G141" s="62">
        <v>1029.3573697677944</v>
      </c>
      <c r="H141" s="63">
        <v>1497.6123497049459</v>
      </c>
      <c r="I141" s="63">
        <v>1497.6123497049459</v>
      </c>
      <c r="J141" s="63">
        <v>1438.6465955736971</v>
      </c>
      <c r="K141" s="63"/>
      <c r="L141" s="63">
        <f t="shared" si="4"/>
        <v>96.062682432949615</v>
      </c>
      <c r="M141" s="63">
        <f t="shared" si="5"/>
        <v>96.062682432949615</v>
      </c>
      <c r="O141" s="225"/>
      <c r="P141" s="225"/>
      <c r="Q141" s="225"/>
      <c r="R141" s="225"/>
      <c r="S141" s="225"/>
      <c r="T141" s="226"/>
      <c r="U141" s="226"/>
      <c r="V141" s="227"/>
      <c r="W141" s="228"/>
      <c r="X141" s="228"/>
    </row>
    <row r="142" spans="1:24" ht="12.75" customHeight="1">
      <c r="A142" s="75" t="s">
        <v>271</v>
      </c>
      <c r="B142" s="75"/>
      <c r="C142" s="52"/>
      <c r="D142" s="52"/>
      <c r="E142" s="52"/>
      <c r="F142" s="52"/>
      <c r="G142" s="51">
        <v>96702.020730801582</v>
      </c>
      <c r="H142" s="51">
        <v>91192.758103237094</v>
      </c>
      <c r="I142" s="51">
        <v>91192.758103237094</v>
      </c>
      <c r="J142" s="51">
        <v>90407.368022295836</v>
      </c>
      <c r="K142" s="51"/>
      <c r="L142" s="51">
        <f t="shared" si="4"/>
        <v>99.138758277217434</v>
      </c>
      <c r="M142" s="51">
        <f t="shared" si="5"/>
        <v>99.138758277217434</v>
      </c>
      <c r="O142" s="225"/>
      <c r="P142" s="225"/>
      <c r="Q142" s="225"/>
      <c r="R142" s="225"/>
      <c r="S142" s="225"/>
      <c r="T142" s="226"/>
      <c r="U142" s="226"/>
      <c r="V142" s="227"/>
      <c r="W142" s="228"/>
      <c r="X142" s="228"/>
    </row>
    <row r="143" spans="1:24" ht="12.75" customHeight="1">
      <c r="A143" s="55"/>
      <c r="B143" s="55" t="s">
        <v>272</v>
      </c>
      <c r="C143" s="55"/>
      <c r="D143" s="55"/>
      <c r="E143" s="56"/>
      <c r="F143" s="56"/>
      <c r="G143" s="59">
        <v>61722.166375178844</v>
      </c>
      <c r="H143" s="59">
        <v>57581.832833591157</v>
      </c>
      <c r="I143" s="59">
        <v>57581.832833591157</v>
      </c>
      <c r="J143" s="59">
        <v>57241.549716570211</v>
      </c>
      <c r="K143" s="59"/>
      <c r="L143" s="59">
        <f t="shared" si="4"/>
        <v>99.409044310895155</v>
      </c>
      <c r="M143" s="59">
        <f t="shared" si="5"/>
        <v>99.409044310895155</v>
      </c>
      <c r="O143" s="225"/>
      <c r="P143" s="225"/>
      <c r="Q143" s="225"/>
      <c r="R143" s="225"/>
      <c r="S143" s="225"/>
      <c r="T143" s="226"/>
      <c r="U143" s="226"/>
      <c r="V143" s="227"/>
      <c r="W143" s="228"/>
      <c r="X143" s="228"/>
    </row>
    <row r="144" spans="1:24" ht="12.75" customHeight="1">
      <c r="A144" s="60"/>
      <c r="B144" s="60"/>
      <c r="C144" s="56" t="s">
        <v>273</v>
      </c>
      <c r="D144" s="56"/>
      <c r="E144" s="56"/>
      <c r="F144" s="56"/>
      <c r="G144" s="59">
        <v>75</v>
      </c>
      <c r="H144" s="59">
        <v>75</v>
      </c>
      <c r="I144" s="59">
        <v>75</v>
      </c>
      <c r="J144" s="59">
        <v>75</v>
      </c>
      <c r="K144" s="59"/>
      <c r="L144" s="59">
        <f t="shared" si="4"/>
        <v>100</v>
      </c>
      <c r="M144" s="59">
        <f t="shared" si="5"/>
        <v>100</v>
      </c>
      <c r="O144" s="225"/>
      <c r="P144" s="225"/>
      <c r="Q144" s="225"/>
      <c r="R144" s="225"/>
      <c r="S144" s="225"/>
      <c r="T144" s="226"/>
      <c r="U144" s="226"/>
      <c r="V144" s="227"/>
      <c r="W144" s="228"/>
      <c r="X144" s="228"/>
    </row>
    <row r="145" spans="1:24" ht="12.75" customHeight="1">
      <c r="A145" s="55"/>
      <c r="B145" s="55"/>
      <c r="C145" s="55"/>
      <c r="D145" s="61" t="s">
        <v>274</v>
      </c>
      <c r="E145" s="61"/>
      <c r="F145" s="61"/>
      <c r="G145" s="67">
        <v>75</v>
      </c>
      <c r="H145" s="63">
        <v>75</v>
      </c>
      <c r="I145" s="63">
        <v>75</v>
      </c>
      <c r="J145" s="63">
        <v>75</v>
      </c>
      <c r="K145" s="63"/>
      <c r="L145" s="63">
        <f t="shared" si="4"/>
        <v>100</v>
      </c>
      <c r="M145" s="63">
        <f t="shared" si="5"/>
        <v>100</v>
      </c>
      <c r="O145" s="225"/>
      <c r="P145" s="225"/>
      <c r="Q145" s="225"/>
      <c r="R145" s="225"/>
      <c r="S145" s="225"/>
      <c r="T145" s="226"/>
      <c r="U145" s="226"/>
      <c r="V145" s="227"/>
      <c r="W145" s="228"/>
      <c r="X145" s="228"/>
    </row>
    <row r="146" spans="1:24" ht="12.75" customHeight="1">
      <c r="A146" s="60"/>
      <c r="B146" s="60"/>
      <c r="C146" s="56" t="s">
        <v>157</v>
      </c>
      <c r="D146" s="56"/>
      <c r="E146" s="56"/>
      <c r="F146" s="56"/>
      <c r="G146" s="59">
        <v>12129.311599000001</v>
      </c>
      <c r="H146" s="59">
        <v>9436.0369766699969</v>
      </c>
      <c r="I146" s="59">
        <v>9436.0369766699969</v>
      </c>
      <c r="J146" s="59">
        <v>9432.7586232499962</v>
      </c>
      <c r="K146" s="59"/>
      <c r="L146" s="59">
        <f t="shared" si="4"/>
        <v>99.965257094391362</v>
      </c>
      <c r="M146" s="59">
        <f t="shared" si="5"/>
        <v>99.965257094391362</v>
      </c>
      <c r="O146" s="225"/>
      <c r="P146" s="225"/>
      <c r="Q146" s="225"/>
      <c r="R146" s="225"/>
      <c r="S146" s="225"/>
      <c r="T146" s="226"/>
      <c r="U146" s="226"/>
      <c r="V146" s="227"/>
      <c r="W146" s="228"/>
      <c r="X146" s="228"/>
    </row>
    <row r="147" spans="1:24" ht="12.75" customHeight="1">
      <c r="A147" s="55"/>
      <c r="B147" s="55"/>
      <c r="C147" s="55"/>
      <c r="D147" s="57" t="s">
        <v>275</v>
      </c>
      <c r="E147" s="61"/>
      <c r="F147" s="61"/>
      <c r="G147" s="67">
        <v>12129.311599000001</v>
      </c>
      <c r="H147" s="63">
        <v>9436.0369766699969</v>
      </c>
      <c r="I147" s="63">
        <v>9436.0369766699969</v>
      </c>
      <c r="J147" s="63">
        <v>9432.7586232499962</v>
      </c>
      <c r="K147" s="63"/>
      <c r="L147" s="63">
        <f t="shared" si="4"/>
        <v>99.965257094391362</v>
      </c>
      <c r="M147" s="63">
        <f t="shared" si="5"/>
        <v>99.965257094391362</v>
      </c>
      <c r="O147" s="225"/>
      <c r="P147" s="225"/>
      <c r="Q147" s="225"/>
      <c r="R147" s="225"/>
      <c r="S147" s="225"/>
      <c r="T147" s="226"/>
      <c r="U147" s="226"/>
      <c r="V147" s="227"/>
      <c r="W147" s="228"/>
      <c r="X147" s="228"/>
    </row>
    <row r="148" spans="1:24" ht="12.75" customHeight="1">
      <c r="A148" s="60"/>
      <c r="B148" s="60"/>
      <c r="C148" s="56" t="s">
        <v>169</v>
      </c>
      <c r="D148" s="56"/>
      <c r="E148" s="56"/>
      <c r="F148" s="56"/>
      <c r="G148" s="59">
        <v>2769.1264095000001</v>
      </c>
      <c r="H148" s="59">
        <v>3659.9499705789999</v>
      </c>
      <c r="I148" s="59">
        <v>3659.9499705789999</v>
      </c>
      <c r="J148" s="59">
        <v>3493.4441237569995</v>
      </c>
      <c r="K148" s="59"/>
      <c r="L148" s="59">
        <f t="shared" si="4"/>
        <v>95.450597736021521</v>
      </c>
      <c r="M148" s="59">
        <f t="shared" si="5"/>
        <v>95.450597736021521</v>
      </c>
      <c r="O148" s="225"/>
      <c r="P148" s="225"/>
      <c r="Q148" s="225"/>
      <c r="R148" s="225"/>
      <c r="S148" s="225"/>
      <c r="T148" s="226"/>
      <c r="U148" s="226"/>
      <c r="V148" s="227"/>
      <c r="W148" s="228"/>
      <c r="X148" s="228"/>
    </row>
    <row r="149" spans="1:24" ht="12.75" customHeight="1">
      <c r="A149" s="55"/>
      <c r="B149" s="55"/>
      <c r="C149" s="55"/>
      <c r="D149" s="57" t="s">
        <v>276</v>
      </c>
      <c r="E149" s="61"/>
      <c r="F149" s="61"/>
      <c r="G149" s="66">
        <v>2769.1264095000001</v>
      </c>
      <c r="H149" s="66">
        <v>3659.9499705789999</v>
      </c>
      <c r="I149" s="66">
        <v>3659.9499705789999</v>
      </c>
      <c r="J149" s="66">
        <v>3493.4441237569995</v>
      </c>
      <c r="K149" s="66"/>
      <c r="L149" s="66">
        <f t="shared" si="4"/>
        <v>95.450597736021521</v>
      </c>
      <c r="M149" s="66">
        <f t="shared" si="5"/>
        <v>95.450597736021521</v>
      </c>
      <c r="O149" s="225"/>
      <c r="P149" s="225"/>
      <c r="Q149" s="225"/>
      <c r="R149" s="225"/>
      <c r="S149" s="225"/>
      <c r="T149" s="226"/>
      <c r="U149" s="226"/>
      <c r="V149" s="227"/>
      <c r="W149" s="228"/>
      <c r="X149" s="228"/>
    </row>
    <row r="150" spans="1:24" ht="12.75" customHeight="1">
      <c r="A150" s="55"/>
      <c r="B150" s="55"/>
      <c r="C150" s="55"/>
      <c r="D150" s="57"/>
      <c r="E150" s="61" t="s">
        <v>277</v>
      </c>
      <c r="F150" s="61"/>
      <c r="G150" s="67">
        <v>2769.1264095000001</v>
      </c>
      <c r="H150" s="62">
        <v>3659.9499705789999</v>
      </c>
      <c r="I150" s="62">
        <v>3659.9499705789999</v>
      </c>
      <c r="J150" s="62">
        <v>3493.4441237569995</v>
      </c>
      <c r="K150" s="62"/>
      <c r="L150" s="62">
        <f t="shared" si="4"/>
        <v>95.450597736021521</v>
      </c>
      <c r="M150" s="62">
        <f t="shared" si="5"/>
        <v>95.450597736021521</v>
      </c>
      <c r="O150" s="225"/>
      <c r="P150" s="225"/>
      <c r="Q150" s="225"/>
      <c r="R150" s="225"/>
      <c r="S150" s="225"/>
      <c r="T150" s="226"/>
      <c r="U150" s="226"/>
      <c r="V150" s="227"/>
      <c r="W150" s="228"/>
      <c r="X150" s="228"/>
    </row>
    <row r="151" spans="1:24" ht="12.75" customHeight="1">
      <c r="A151" s="60"/>
      <c r="B151" s="60"/>
      <c r="C151" s="56" t="s">
        <v>171</v>
      </c>
      <c r="D151" s="56"/>
      <c r="E151" s="56"/>
      <c r="F151" s="56"/>
      <c r="G151" s="59">
        <v>46748.728366678843</v>
      </c>
      <c r="H151" s="59">
        <v>44410.845886342155</v>
      </c>
      <c r="I151" s="59">
        <v>44410.845886342155</v>
      </c>
      <c r="J151" s="59">
        <v>44240.346969563216</v>
      </c>
      <c r="K151" s="59"/>
      <c r="L151" s="59">
        <f t="shared" si="4"/>
        <v>99.61608721163455</v>
      </c>
      <c r="M151" s="59">
        <f t="shared" si="5"/>
        <v>99.61608721163455</v>
      </c>
      <c r="O151" s="225"/>
      <c r="P151" s="225"/>
      <c r="Q151" s="225"/>
      <c r="R151" s="225"/>
      <c r="S151" s="225"/>
      <c r="T151" s="226"/>
      <c r="U151" s="226"/>
      <c r="V151" s="227"/>
      <c r="W151" s="228"/>
      <c r="X151" s="228"/>
    </row>
    <row r="152" spans="1:24" ht="12.75" customHeight="1">
      <c r="A152" s="55"/>
      <c r="B152" s="55"/>
      <c r="C152" s="55"/>
      <c r="D152" s="57" t="s">
        <v>276</v>
      </c>
      <c r="E152" s="61"/>
      <c r="F152" s="61"/>
      <c r="G152" s="66">
        <v>46748.728366678843</v>
      </c>
      <c r="H152" s="66">
        <v>44410.845886342155</v>
      </c>
      <c r="I152" s="66">
        <v>44410.845886342155</v>
      </c>
      <c r="J152" s="66">
        <v>44240.346969563216</v>
      </c>
      <c r="K152" s="66"/>
      <c r="L152" s="66">
        <f t="shared" si="4"/>
        <v>99.61608721163455</v>
      </c>
      <c r="M152" s="66">
        <f t="shared" si="5"/>
        <v>99.61608721163455</v>
      </c>
      <c r="O152" s="225"/>
      <c r="P152" s="225"/>
      <c r="Q152" s="225"/>
      <c r="R152" s="225"/>
      <c r="S152" s="225"/>
      <c r="T152" s="226"/>
      <c r="U152" s="226"/>
      <c r="V152" s="227"/>
      <c r="W152" s="228"/>
      <c r="X152" s="228"/>
    </row>
    <row r="153" spans="1:24" ht="12.75" customHeight="1">
      <c r="A153" s="55"/>
      <c r="B153" s="55"/>
      <c r="C153" s="55"/>
      <c r="D153" s="57"/>
      <c r="E153" s="61" t="s">
        <v>278</v>
      </c>
      <c r="F153" s="61"/>
      <c r="G153" s="67">
        <v>238.72901850503152</v>
      </c>
      <c r="H153" s="62">
        <v>227.93127776239319</v>
      </c>
      <c r="I153" s="62">
        <v>227.93127776239319</v>
      </c>
      <c r="J153" s="62">
        <v>218.95888176158829</v>
      </c>
      <c r="K153" s="62"/>
      <c r="L153" s="62">
        <f t="shared" si="4"/>
        <v>96.063552098295972</v>
      </c>
      <c r="M153" s="62">
        <f t="shared" si="5"/>
        <v>96.063552098295972</v>
      </c>
      <c r="O153" s="225"/>
      <c r="P153" s="225"/>
      <c r="Q153" s="225"/>
      <c r="R153" s="225"/>
      <c r="S153" s="225"/>
      <c r="T153" s="226"/>
      <c r="U153" s="226"/>
      <c r="V153" s="227"/>
      <c r="W153" s="228"/>
      <c r="X153" s="228"/>
    </row>
    <row r="154" spans="1:24" ht="12.75" customHeight="1">
      <c r="A154" s="55"/>
      <c r="B154" s="55"/>
      <c r="C154" s="55"/>
      <c r="D154" s="57"/>
      <c r="E154" s="61" t="s">
        <v>279</v>
      </c>
      <c r="F154" s="61"/>
      <c r="G154" s="67">
        <v>6011.8000849274022</v>
      </c>
      <c r="H154" s="62">
        <v>5729.1525757525196</v>
      </c>
      <c r="I154" s="62">
        <v>5729.1525757525196</v>
      </c>
      <c r="J154" s="62">
        <v>5667.1024562584198</v>
      </c>
      <c r="K154" s="62"/>
      <c r="L154" s="62">
        <f t="shared" si="4"/>
        <v>98.916940705040489</v>
      </c>
      <c r="M154" s="62">
        <f t="shared" si="5"/>
        <v>98.916940705040489</v>
      </c>
      <c r="O154" s="225"/>
      <c r="P154" s="225"/>
      <c r="Q154" s="225"/>
      <c r="R154" s="225"/>
      <c r="S154" s="225"/>
      <c r="T154" s="226"/>
      <c r="U154" s="226"/>
      <c r="V154" s="227"/>
      <c r="W154" s="228"/>
      <c r="X154" s="228"/>
    </row>
    <row r="155" spans="1:24" ht="12.75" customHeight="1">
      <c r="A155" s="55"/>
      <c r="B155" s="55"/>
      <c r="C155" s="55"/>
      <c r="D155" s="57"/>
      <c r="E155" s="61" t="s">
        <v>128</v>
      </c>
      <c r="F155" s="61"/>
      <c r="G155" s="67">
        <v>35436.969402000002</v>
      </c>
      <c r="H155" s="62">
        <v>35436.969402000002</v>
      </c>
      <c r="I155" s="62">
        <v>35436.969402000002</v>
      </c>
      <c r="J155" s="62">
        <v>35436.969402000002</v>
      </c>
      <c r="K155" s="62"/>
      <c r="L155" s="62">
        <f t="shared" si="4"/>
        <v>100</v>
      </c>
      <c r="M155" s="62">
        <f t="shared" si="5"/>
        <v>100</v>
      </c>
      <c r="O155" s="225"/>
      <c r="P155" s="225"/>
      <c r="Q155" s="225"/>
      <c r="R155" s="225"/>
      <c r="S155" s="225"/>
      <c r="T155" s="226"/>
      <c r="U155" s="226"/>
      <c r="V155" s="227"/>
      <c r="W155" s="228"/>
      <c r="X155" s="228"/>
    </row>
    <row r="156" spans="1:24" ht="12.75" customHeight="1">
      <c r="A156" s="55"/>
      <c r="B156" s="55"/>
      <c r="C156" s="55"/>
      <c r="D156" s="57"/>
      <c r="E156" s="61" t="s">
        <v>280</v>
      </c>
      <c r="F156" s="61"/>
      <c r="G156" s="67">
        <v>5061.2298612464001</v>
      </c>
      <c r="H156" s="62">
        <v>3016.792630827264</v>
      </c>
      <c r="I156" s="62">
        <v>3016.792630827264</v>
      </c>
      <c r="J156" s="62">
        <v>2917.3162295431698</v>
      </c>
      <c r="K156" s="62"/>
      <c r="L156" s="62">
        <f t="shared" si="4"/>
        <v>96.702577423864369</v>
      </c>
      <c r="M156" s="62">
        <f t="shared" si="5"/>
        <v>96.702577423864369</v>
      </c>
      <c r="O156" s="225"/>
      <c r="P156" s="225"/>
      <c r="Q156" s="225"/>
      <c r="R156" s="225"/>
      <c r="S156" s="225"/>
      <c r="T156" s="226"/>
      <c r="U156" s="226"/>
      <c r="V156" s="227"/>
      <c r="W156" s="228"/>
      <c r="X156" s="228"/>
    </row>
    <row r="157" spans="1:24" ht="12.75" customHeight="1">
      <c r="A157" s="55"/>
      <c r="B157" s="55" t="s">
        <v>281</v>
      </c>
      <c r="C157" s="55"/>
      <c r="D157" s="55"/>
      <c r="E157" s="56"/>
      <c r="F157" s="56"/>
      <c r="G157" s="59">
        <v>34979.854355622847</v>
      </c>
      <c r="H157" s="59">
        <v>33610.92526964625</v>
      </c>
      <c r="I157" s="59">
        <v>33610.92526964625</v>
      </c>
      <c r="J157" s="59">
        <v>33165.818305725828</v>
      </c>
      <c r="K157" s="59"/>
      <c r="L157" s="59">
        <f t="shared" si="4"/>
        <v>98.675707495852862</v>
      </c>
      <c r="M157" s="59">
        <f t="shared" si="5"/>
        <v>98.675707495852862</v>
      </c>
      <c r="O157" s="225"/>
      <c r="P157" s="225"/>
      <c r="Q157" s="225"/>
      <c r="R157" s="225"/>
      <c r="S157" s="225"/>
      <c r="T157" s="226"/>
      <c r="U157" s="226"/>
      <c r="V157" s="227"/>
      <c r="W157" s="228"/>
      <c r="X157" s="228"/>
    </row>
    <row r="158" spans="1:24" ht="12.75" customHeight="1">
      <c r="A158" s="60"/>
      <c r="B158" s="60"/>
      <c r="C158" s="56" t="s">
        <v>165</v>
      </c>
      <c r="D158" s="56"/>
      <c r="E158" s="56"/>
      <c r="F158" s="56"/>
      <c r="G158" s="59">
        <v>5738.3550180000002</v>
      </c>
      <c r="H158" s="59">
        <v>4527.3306233699996</v>
      </c>
      <c r="I158" s="59">
        <v>4527.3306233699996</v>
      </c>
      <c r="J158" s="59">
        <v>4517.2708620699987</v>
      </c>
      <c r="K158" s="59"/>
      <c r="L158" s="59">
        <f t="shared" si="4"/>
        <v>99.777799278716856</v>
      </c>
      <c r="M158" s="59">
        <f t="shared" si="5"/>
        <v>99.777799278716856</v>
      </c>
      <c r="O158" s="225"/>
      <c r="P158" s="225"/>
      <c r="Q158" s="225"/>
      <c r="R158" s="225"/>
      <c r="S158" s="225"/>
      <c r="T158" s="226"/>
      <c r="U158" s="226"/>
      <c r="V158" s="227"/>
      <c r="W158" s="228"/>
      <c r="X158" s="228"/>
    </row>
    <row r="159" spans="1:24" ht="12.75" customHeight="1">
      <c r="A159" s="55"/>
      <c r="B159" s="55"/>
      <c r="C159" s="55"/>
      <c r="D159" s="55" t="s">
        <v>109</v>
      </c>
      <c r="E159" s="56"/>
      <c r="F159" s="56"/>
      <c r="G159" s="59">
        <v>1266.331899</v>
      </c>
      <c r="H159" s="59">
        <v>1234.9177361099999</v>
      </c>
      <c r="I159" s="59">
        <v>1234.9177361099999</v>
      </c>
      <c r="J159" s="59">
        <v>1233.8412919699999</v>
      </c>
      <c r="K159" s="59"/>
      <c r="L159" s="59">
        <f t="shared" si="4"/>
        <v>99.912832724923788</v>
      </c>
      <c r="M159" s="59">
        <f t="shared" si="5"/>
        <v>99.912832724923788</v>
      </c>
      <c r="O159" s="225"/>
      <c r="P159" s="225"/>
      <c r="Q159" s="225"/>
      <c r="R159" s="225"/>
      <c r="S159" s="225"/>
      <c r="T159" s="226"/>
      <c r="U159" s="226"/>
      <c r="V159" s="227"/>
      <c r="W159" s="228"/>
      <c r="X159" s="228"/>
    </row>
    <row r="160" spans="1:24" ht="12.75" customHeight="1">
      <c r="A160" s="55"/>
      <c r="B160" s="55"/>
      <c r="C160" s="55"/>
      <c r="D160" s="57"/>
      <c r="E160" s="61" t="s">
        <v>282</v>
      </c>
      <c r="F160" s="61"/>
      <c r="G160" s="67">
        <v>1266.331899</v>
      </c>
      <c r="H160" s="62">
        <v>1234.9177361099999</v>
      </c>
      <c r="I160" s="62">
        <v>1234.9177361099999</v>
      </c>
      <c r="J160" s="62">
        <v>1233.8412919699999</v>
      </c>
      <c r="K160" s="62"/>
      <c r="L160" s="62">
        <f t="shared" si="4"/>
        <v>99.912832724923788</v>
      </c>
      <c r="M160" s="62">
        <f t="shared" si="5"/>
        <v>99.912832724923788</v>
      </c>
      <c r="O160" s="225"/>
      <c r="P160" s="225"/>
      <c r="Q160" s="225"/>
      <c r="R160" s="225"/>
      <c r="S160" s="225"/>
      <c r="T160" s="226"/>
      <c r="U160" s="226"/>
      <c r="V160" s="227"/>
      <c r="W160" s="228"/>
      <c r="X160" s="228"/>
    </row>
    <row r="161" spans="1:24" ht="12.75" customHeight="1">
      <c r="A161" s="55"/>
      <c r="B161" s="55"/>
      <c r="C161" s="55"/>
      <c r="D161" s="55" t="s">
        <v>184</v>
      </c>
      <c r="E161" s="56"/>
      <c r="F161" s="56"/>
      <c r="G161" s="59">
        <v>98.784110999999996</v>
      </c>
      <c r="H161" s="59">
        <v>85.395366240000001</v>
      </c>
      <c r="I161" s="59">
        <v>85.395366240000001</v>
      </c>
      <c r="J161" s="59">
        <v>85.362503150000009</v>
      </c>
      <c r="K161" s="59"/>
      <c r="L161" s="59">
        <f t="shared" si="4"/>
        <v>99.961516541883981</v>
      </c>
      <c r="M161" s="59">
        <f t="shared" si="5"/>
        <v>99.961516541883981</v>
      </c>
      <c r="O161" s="225"/>
      <c r="P161" s="225"/>
      <c r="Q161" s="225"/>
      <c r="R161" s="225"/>
      <c r="S161" s="225"/>
      <c r="T161" s="226"/>
      <c r="U161" s="226"/>
      <c r="V161" s="227"/>
      <c r="W161" s="228"/>
      <c r="X161" s="228"/>
    </row>
    <row r="162" spans="1:24" ht="12.75" customHeight="1">
      <c r="A162" s="55"/>
      <c r="B162" s="55"/>
      <c r="C162" s="55"/>
      <c r="D162" s="57"/>
      <c r="E162" s="61" t="s">
        <v>283</v>
      </c>
      <c r="F162" s="61"/>
      <c r="G162" s="67">
        <v>98.784110999999996</v>
      </c>
      <c r="H162" s="62">
        <v>85.395366240000001</v>
      </c>
      <c r="I162" s="62">
        <v>85.395366240000001</v>
      </c>
      <c r="J162" s="62">
        <v>85.362503150000009</v>
      </c>
      <c r="K162" s="62"/>
      <c r="L162" s="62">
        <f t="shared" si="4"/>
        <v>99.961516541883981</v>
      </c>
      <c r="M162" s="62">
        <f t="shared" si="5"/>
        <v>99.961516541883981</v>
      </c>
      <c r="O162" s="225"/>
      <c r="P162" s="225"/>
      <c r="Q162" s="225"/>
      <c r="R162" s="225"/>
      <c r="S162" s="225"/>
      <c r="T162" s="226"/>
      <c r="U162" s="226"/>
      <c r="V162" s="227"/>
      <c r="W162" s="228"/>
      <c r="X162" s="228"/>
    </row>
    <row r="163" spans="1:24" ht="12.75" customHeight="1">
      <c r="A163" s="55"/>
      <c r="B163" s="55"/>
      <c r="C163" s="55"/>
      <c r="D163" s="55" t="s">
        <v>108</v>
      </c>
      <c r="E163" s="56"/>
      <c r="F163" s="56"/>
      <c r="G163" s="59">
        <v>4373.2390079999996</v>
      </c>
      <c r="H163" s="59">
        <v>3207.01752102</v>
      </c>
      <c r="I163" s="59">
        <v>3207.01752102</v>
      </c>
      <c r="J163" s="59">
        <v>3198.06706695</v>
      </c>
      <c r="K163" s="59"/>
      <c r="L163" s="59">
        <f t="shared" si="4"/>
        <v>99.720910347033183</v>
      </c>
      <c r="M163" s="59">
        <f t="shared" si="5"/>
        <v>99.720910347033183</v>
      </c>
      <c r="O163" s="225"/>
      <c r="P163" s="225"/>
      <c r="Q163" s="225"/>
      <c r="R163" s="225"/>
      <c r="S163" s="225"/>
      <c r="T163" s="226"/>
      <c r="U163" s="226"/>
      <c r="V163" s="227"/>
      <c r="W163" s="228"/>
      <c r="X163" s="228"/>
    </row>
    <row r="164" spans="1:24" ht="12.75" customHeight="1">
      <c r="A164" s="55"/>
      <c r="B164" s="55"/>
      <c r="C164" s="55"/>
      <c r="D164" s="57"/>
      <c r="E164" s="61" t="s">
        <v>284</v>
      </c>
      <c r="F164" s="61"/>
      <c r="G164" s="67">
        <v>601.93644099999995</v>
      </c>
      <c r="H164" s="62">
        <v>5.6943322500000013</v>
      </c>
      <c r="I164" s="62">
        <v>5.6943322500000013</v>
      </c>
      <c r="J164" s="62">
        <v>5.3312471600000002</v>
      </c>
      <c r="K164" s="62"/>
      <c r="L164" s="62">
        <f t="shared" si="4"/>
        <v>93.623745962487504</v>
      </c>
      <c r="M164" s="62">
        <f t="shared" si="5"/>
        <v>93.623745962487504</v>
      </c>
      <c r="O164" s="225"/>
      <c r="P164" s="225"/>
      <c r="Q164" s="225"/>
      <c r="R164" s="225"/>
      <c r="S164" s="225"/>
      <c r="T164" s="226"/>
      <c r="U164" s="226"/>
      <c r="V164" s="227"/>
      <c r="W164" s="228"/>
      <c r="X164" s="228"/>
    </row>
    <row r="165" spans="1:24" ht="12.75" customHeight="1">
      <c r="A165" s="55"/>
      <c r="B165" s="55"/>
      <c r="C165" s="55"/>
      <c r="D165" s="57"/>
      <c r="E165" s="61" t="s">
        <v>285</v>
      </c>
      <c r="F165" s="61"/>
      <c r="G165" s="67">
        <v>3380.9262180000001</v>
      </c>
      <c r="H165" s="62">
        <v>2931.6227353099998</v>
      </c>
      <c r="I165" s="62">
        <v>2931.6227353099998</v>
      </c>
      <c r="J165" s="62">
        <v>2923.4238610699995</v>
      </c>
      <c r="K165" s="62"/>
      <c r="L165" s="62">
        <f t="shared" si="4"/>
        <v>99.720329831623673</v>
      </c>
      <c r="M165" s="62">
        <f t="shared" si="5"/>
        <v>99.720329831623673</v>
      </c>
      <c r="O165" s="225"/>
      <c r="P165" s="225"/>
      <c r="Q165" s="225"/>
      <c r="R165" s="225"/>
      <c r="S165" s="225"/>
      <c r="T165" s="226"/>
      <c r="U165" s="226"/>
      <c r="V165" s="227"/>
      <c r="W165" s="228"/>
      <c r="X165" s="228"/>
    </row>
    <row r="166" spans="1:24" ht="12.75" customHeight="1">
      <c r="A166" s="55"/>
      <c r="B166" s="55"/>
      <c r="C166" s="55"/>
      <c r="D166" s="57"/>
      <c r="E166" s="61" t="s">
        <v>286</v>
      </c>
      <c r="F166" s="61"/>
      <c r="G166" s="67">
        <v>390.376349</v>
      </c>
      <c r="H166" s="62">
        <v>269.70045346000006</v>
      </c>
      <c r="I166" s="62">
        <v>269.70045346000006</v>
      </c>
      <c r="J166" s="62">
        <v>269.31195872000001</v>
      </c>
      <c r="K166" s="62"/>
      <c r="L166" s="62">
        <f t="shared" si="4"/>
        <v>99.8559532492378</v>
      </c>
      <c r="M166" s="62">
        <f t="shared" si="5"/>
        <v>99.8559532492378</v>
      </c>
      <c r="O166" s="225"/>
      <c r="P166" s="225"/>
      <c r="Q166" s="225"/>
      <c r="R166" s="225"/>
      <c r="S166" s="225"/>
      <c r="T166" s="226"/>
      <c r="U166" s="226"/>
      <c r="V166" s="227"/>
      <c r="W166" s="228"/>
      <c r="X166" s="228"/>
    </row>
    <row r="167" spans="1:24" ht="12.75" customHeight="1">
      <c r="A167" s="60"/>
      <c r="B167" s="60"/>
      <c r="C167" s="56" t="s">
        <v>171</v>
      </c>
      <c r="D167" s="56"/>
      <c r="E167" s="56"/>
      <c r="F167" s="56"/>
      <c r="G167" s="59">
        <v>29241.499337622849</v>
      </c>
      <c r="H167" s="59">
        <v>29083.594646276229</v>
      </c>
      <c r="I167" s="59">
        <v>29083.594646276229</v>
      </c>
      <c r="J167" s="59">
        <v>28648.547443655811</v>
      </c>
      <c r="K167" s="59"/>
      <c r="L167" s="59">
        <f t="shared" si="4"/>
        <v>98.504149133174224</v>
      </c>
      <c r="M167" s="59">
        <f t="shared" si="5"/>
        <v>98.504149133174224</v>
      </c>
      <c r="O167" s="225"/>
      <c r="P167" s="225"/>
      <c r="Q167" s="225"/>
      <c r="R167" s="225"/>
      <c r="S167" s="225"/>
      <c r="T167" s="226"/>
      <c r="U167" s="226"/>
      <c r="V167" s="227"/>
      <c r="W167" s="228"/>
      <c r="X167" s="228"/>
    </row>
    <row r="168" spans="1:24" ht="12.75" customHeight="1">
      <c r="A168" s="55"/>
      <c r="B168" s="55"/>
      <c r="C168" s="55"/>
      <c r="D168" s="57" t="s">
        <v>287</v>
      </c>
      <c r="E168" s="61"/>
      <c r="F168" s="61"/>
      <c r="G168" s="67">
        <v>1466.315397326857</v>
      </c>
      <c r="H168" s="63">
        <v>1465.8734665245072</v>
      </c>
      <c r="I168" s="63">
        <v>1465.8734665245072</v>
      </c>
      <c r="J168" s="63">
        <v>1287.9869747662165</v>
      </c>
      <c r="K168" s="63"/>
      <c r="L168" s="63">
        <f t="shared" si="4"/>
        <v>87.864812630789459</v>
      </c>
      <c r="M168" s="63">
        <f t="shared" si="5"/>
        <v>87.864812630789459</v>
      </c>
      <c r="O168" s="225"/>
      <c r="P168" s="225"/>
      <c r="Q168" s="225"/>
      <c r="R168" s="225"/>
      <c r="S168" s="225"/>
      <c r="T168" s="226"/>
      <c r="U168" s="226"/>
      <c r="V168" s="227"/>
      <c r="W168" s="228"/>
      <c r="X168" s="228"/>
    </row>
    <row r="169" spans="1:24" ht="12.75" customHeight="1">
      <c r="A169" s="55"/>
      <c r="B169" s="55"/>
      <c r="C169" s="55"/>
      <c r="D169" s="57" t="s">
        <v>288</v>
      </c>
      <c r="E169" s="61"/>
      <c r="F169" s="61"/>
      <c r="G169" s="67">
        <v>24047.200339709609</v>
      </c>
      <c r="H169" s="63">
        <v>22916.610303010078</v>
      </c>
      <c r="I169" s="63">
        <v>22916.610303010078</v>
      </c>
      <c r="J169" s="63">
        <v>22668.409825033679</v>
      </c>
      <c r="K169" s="63"/>
      <c r="L169" s="63">
        <f t="shared" si="4"/>
        <v>98.916940705040489</v>
      </c>
      <c r="M169" s="63">
        <f t="shared" si="5"/>
        <v>98.916940705040489</v>
      </c>
      <c r="O169" s="225"/>
      <c r="P169" s="225"/>
      <c r="Q169" s="225"/>
      <c r="R169" s="225"/>
      <c r="S169" s="225"/>
      <c r="T169" s="226"/>
      <c r="U169" s="226"/>
      <c r="V169" s="227"/>
      <c r="W169" s="228"/>
      <c r="X169" s="228"/>
    </row>
    <row r="170" spans="1:24" ht="12.75" customHeight="1">
      <c r="A170" s="55"/>
      <c r="B170" s="55"/>
      <c r="C170" s="55"/>
      <c r="D170" s="57" t="s">
        <v>289</v>
      </c>
      <c r="E170" s="61"/>
      <c r="F170" s="61"/>
      <c r="G170" s="67">
        <v>3727.9836005863754</v>
      </c>
      <c r="H170" s="63">
        <v>4701.1108767416681</v>
      </c>
      <c r="I170" s="63">
        <v>4701.1108767416681</v>
      </c>
      <c r="J170" s="63">
        <v>4692.1506438559645</v>
      </c>
      <c r="K170" s="63"/>
      <c r="L170" s="63">
        <f t="shared" si="4"/>
        <v>99.809401796285343</v>
      </c>
      <c r="M170" s="63">
        <f t="shared" si="5"/>
        <v>99.809401796285343</v>
      </c>
      <c r="O170" s="225"/>
      <c r="P170" s="225"/>
      <c r="Q170" s="225"/>
      <c r="R170" s="225"/>
      <c r="S170" s="225"/>
      <c r="T170" s="226"/>
      <c r="U170" s="226"/>
      <c r="V170" s="227"/>
      <c r="W170" s="228"/>
      <c r="X170" s="228"/>
    </row>
    <row r="171" spans="1:24" ht="12.75" customHeight="1">
      <c r="A171" s="75" t="s">
        <v>290</v>
      </c>
      <c r="B171" s="75"/>
      <c r="C171" s="75"/>
      <c r="D171" s="75"/>
      <c r="E171" s="52"/>
      <c r="F171" s="52"/>
      <c r="G171" s="51">
        <v>70837.891492105016</v>
      </c>
      <c r="H171" s="51">
        <v>58339.879044345042</v>
      </c>
      <c r="I171" s="51">
        <v>58339.879044345042</v>
      </c>
      <c r="J171" s="51">
        <v>57764.789173955913</v>
      </c>
      <c r="K171" s="51"/>
      <c r="L171" s="51">
        <f t="shared" si="4"/>
        <v>99.014242264794561</v>
      </c>
      <c r="M171" s="51">
        <f t="shared" si="5"/>
        <v>99.014242264794561</v>
      </c>
      <c r="O171" s="225"/>
      <c r="P171" s="225"/>
      <c r="Q171" s="225"/>
      <c r="R171" s="225"/>
      <c r="S171" s="225"/>
      <c r="T171" s="226"/>
      <c r="U171" s="226"/>
      <c r="V171" s="227"/>
      <c r="W171" s="228"/>
      <c r="X171" s="228"/>
    </row>
    <row r="172" spans="1:24" ht="12.75" customHeight="1">
      <c r="A172" s="55"/>
      <c r="B172" s="55" t="s">
        <v>291</v>
      </c>
      <c r="C172" s="55"/>
      <c r="D172" s="55"/>
      <c r="E172" s="56"/>
      <c r="F172" s="56"/>
      <c r="G172" s="59">
        <v>70837.891492105016</v>
      </c>
      <c r="H172" s="59">
        <v>58339.879044345042</v>
      </c>
      <c r="I172" s="59">
        <v>58339.879044345042</v>
      </c>
      <c r="J172" s="59">
        <v>57764.789173955913</v>
      </c>
      <c r="K172" s="59"/>
      <c r="L172" s="59">
        <f t="shared" si="4"/>
        <v>99.014242264794561</v>
      </c>
      <c r="M172" s="59">
        <f t="shared" si="5"/>
        <v>99.014242264794561</v>
      </c>
      <c r="O172" s="225"/>
      <c r="P172" s="225"/>
      <c r="Q172" s="225"/>
      <c r="R172" s="225"/>
      <c r="S172" s="225"/>
      <c r="T172" s="226"/>
      <c r="U172" s="226"/>
      <c r="V172" s="227"/>
      <c r="W172" s="228"/>
      <c r="X172" s="228"/>
    </row>
    <row r="173" spans="1:24" ht="12.75" customHeight="1">
      <c r="A173" s="60"/>
      <c r="B173" s="60"/>
      <c r="C173" s="56" t="s">
        <v>292</v>
      </c>
      <c r="D173" s="56"/>
      <c r="E173" s="56"/>
      <c r="F173" s="56"/>
      <c r="G173" s="59">
        <v>14673.828395222292</v>
      </c>
      <c r="H173" s="59">
        <v>8416.9913703923412</v>
      </c>
      <c r="I173" s="59">
        <v>8416.9913703923412</v>
      </c>
      <c r="J173" s="59">
        <v>7977.9278150331911</v>
      </c>
      <c r="K173" s="59"/>
      <c r="L173" s="59">
        <f t="shared" si="4"/>
        <v>94.783604544212764</v>
      </c>
      <c r="M173" s="59">
        <f t="shared" si="5"/>
        <v>94.783604544212764</v>
      </c>
      <c r="O173" s="225"/>
      <c r="P173" s="225"/>
      <c r="Q173" s="225"/>
      <c r="R173" s="225"/>
      <c r="S173" s="225"/>
      <c r="T173" s="226"/>
      <c r="U173" s="226"/>
      <c r="V173" s="227"/>
      <c r="W173" s="228"/>
      <c r="X173" s="228"/>
    </row>
    <row r="174" spans="1:24" ht="12.75" customHeight="1">
      <c r="A174" s="55"/>
      <c r="B174" s="55"/>
      <c r="C174" s="55"/>
      <c r="D174" s="57" t="s">
        <v>290</v>
      </c>
      <c r="E174" s="61"/>
      <c r="F174" s="61"/>
      <c r="G174" s="66">
        <v>14673.828395222292</v>
      </c>
      <c r="H174" s="66">
        <v>8416.9913703923412</v>
      </c>
      <c r="I174" s="66">
        <v>8416.9913703923412</v>
      </c>
      <c r="J174" s="66">
        <v>7977.9278150331911</v>
      </c>
      <c r="K174" s="66"/>
      <c r="L174" s="66">
        <f t="shared" si="4"/>
        <v>94.783604544212764</v>
      </c>
      <c r="M174" s="66">
        <f t="shared" si="5"/>
        <v>94.783604544212764</v>
      </c>
      <c r="O174" s="225"/>
      <c r="P174" s="225"/>
      <c r="Q174" s="225"/>
      <c r="R174" s="225"/>
      <c r="S174" s="225"/>
      <c r="T174" s="226"/>
      <c r="U174" s="226"/>
      <c r="V174" s="227"/>
      <c r="W174" s="228"/>
      <c r="X174" s="228"/>
    </row>
    <row r="175" spans="1:24" ht="12.75" customHeight="1">
      <c r="A175" s="55"/>
      <c r="B175" s="55"/>
      <c r="C175" s="55"/>
      <c r="D175" s="57"/>
      <c r="E175" s="61" t="s">
        <v>293</v>
      </c>
      <c r="F175" s="61"/>
      <c r="G175" s="67">
        <v>14673.828395222292</v>
      </c>
      <c r="H175" s="62">
        <v>8416.9913703923412</v>
      </c>
      <c r="I175" s="62">
        <v>8416.9913703923412</v>
      </c>
      <c r="J175" s="62">
        <v>7977.9278150331911</v>
      </c>
      <c r="K175" s="62"/>
      <c r="L175" s="62">
        <f t="shared" si="4"/>
        <v>94.783604544212764</v>
      </c>
      <c r="M175" s="62">
        <f t="shared" si="5"/>
        <v>94.783604544212764</v>
      </c>
      <c r="O175" s="225"/>
      <c r="P175" s="225"/>
      <c r="Q175" s="225"/>
      <c r="R175" s="225"/>
      <c r="S175" s="225"/>
      <c r="T175" s="226"/>
      <c r="U175" s="226"/>
      <c r="V175" s="227"/>
      <c r="W175" s="228"/>
      <c r="X175" s="228"/>
    </row>
    <row r="176" spans="1:24" ht="12.75" customHeight="1">
      <c r="A176" s="60"/>
      <c r="B176" s="60"/>
      <c r="C176" s="56" t="s">
        <v>245</v>
      </c>
      <c r="D176" s="56"/>
      <c r="E176" s="56"/>
      <c r="F176" s="56"/>
      <c r="G176" s="59">
        <v>15569.119115730004</v>
      </c>
      <c r="H176" s="59">
        <v>9327.9436927999959</v>
      </c>
      <c r="I176" s="59">
        <v>9327.9436927999959</v>
      </c>
      <c r="J176" s="59">
        <v>9191.9173777699871</v>
      </c>
      <c r="K176" s="59"/>
      <c r="L176" s="59">
        <f t="shared" si="4"/>
        <v>98.541733103138213</v>
      </c>
      <c r="M176" s="59">
        <f t="shared" si="5"/>
        <v>98.541733103138213</v>
      </c>
      <c r="O176" s="225"/>
      <c r="P176" s="225"/>
      <c r="Q176" s="225"/>
      <c r="R176" s="225"/>
      <c r="S176" s="225"/>
      <c r="T176" s="226"/>
      <c r="U176" s="226"/>
      <c r="V176" s="227"/>
      <c r="W176" s="228"/>
      <c r="X176" s="228"/>
    </row>
    <row r="177" spans="1:24" ht="12.75" customHeight="1">
      <c r="A177" s="55"/>
      <c r="B177" s="55"/>
      <c r="C177" s="55"/>
      <c r="D177" s="57" t="s">
        <v>294</v>
      </c>
      <c r="E177" s="61"/>
      <c r="F177" s="61"/>
      <c r="G177" s="67">
        <v>267.30520899999999</v>
      </c>
      <c r="H177" s="63">
        <v>258.05534472000022</v>
      </c>
      <c r="I177" s="63">
        <v>258.05534472000022</v>
      </c>
      <c r="J177" s="63">
        <v>253.68911232000019</v>
      </c>
      <c r="K177" s="63"/>
      <c r="L177" s="63">
        <f t="shared" si="4"/>
        <v>98.308024813538523</v>
      </c>
      <c r="M177" s="63">
        <f t="shared" si="5"/>
        <v>98.308024813538523</v>
      </c>
      <c r="O177" s="225"/>
      <c r="P177" s="225"/>
      <c r="Q177" s="225"/>
      <c r="R177" s="225"/>
      <c r="S177" s="225"/>
      <c r="T177" s="226"/>
      <c r="U177" s="226"/>
      <c r="V177" s="227"/>
      <c r="W177" s="228"/>
      <c r="X177" s="228"/>
    </row>
    <row r="178" spans="1:24" ht="12.75" customHeight="1">
      <c r="A178" s="55"/>
      <c r="B178" s="55"/>
      <c r="C178" s="55"/>
      <c r="D178" s="57" t="s">
        <v>295</v>
      </c>
      <c r="E178" s="61"/>
      <c r="F178" s="61"/>
      <c r="G178" s="67">
        <v>11184.777803479996</v>
      </c>
      <c r="H178" s="63">
        <v>7279.153952130011</v>
      </c>
      <c r="I178" s="63">
        <v>7279.153952130011</v>
      </c>
      <c r="J178" s="63">
        <v>7205.2386911900076</v>
      </c>
      <c r="K178" s="63"/>
      <c r="L178" s="63">
        <f t="shared" si="4"/>
        <v>98.984562472148639</v>
      </c>
      <c r="M178" s="63">
        <f t="shared" si="5"/>
        <v>98.984562472148639</v>
      </c>
      <c r="O178" s="225"/>
      <c r="P178" s="225"/>
      <c r="Q178" s="225"/>
      <c r="R178" s="225"/>
      <c r="S178" s="225"/>
      <c r="T178" s="226"/>
      <c r="U178" s="226"/>
      <c r="V178" s="227"/>
      <c r="W178" s="228"/>
      <c r="X178" s="228"/>
    </row>
    <row r="179" spans="1:24" ht="12.75" customHeight="1">
      <c r="A179" s="55"/>
      <c r="B179" s="55"/>
      <c r="C179" s="55"/>
      <c r="D179" s="57" t="s">
        <v>296</v>
      </c>
      <c r="E179" s="61"/>
      <c r="F179" s="61"/>
      <c r="G179" s="67">
        <v>85.172482759999994</v>
      </c>
      <c r="H179" s="63">
        <v>85.050721940000003</v>
      </c>
      <c r="I179" s="63">
        <v>85.050721940000003</v>
      </c>
      <c r="J179" s="63">
        <v>85.050721940000003</v>
      </c>
      <c r="K179" s="63"/>
      <c r="L179" s="63">
        <f t="shared" si="4"/>
        <v>100</v>
      </c>
      <c r="M179" s="63">
        <f t="shared" si="5"/>
        <v>100</v>
      </c>
      <c r="O179" s="225"/>
      <c r="P179" s="225"/>
      <c r="Q179" s="225"/>
      <c r="R179" s="225"/>
      <c r="S179" s="225"/>
      <c r="T179" s="226"/>
      <c r="U179" s="226"/>
      <c r="V179" s="227"/>
      <c r="W179" s="228"/>
      <c r="X179" s="228"/>
    </row>
    <row r="180" spans="1:24" ht="12.75" customHeight="1">
      <c r="A180" s="55"/>
      <c r="B180" s="55"/>
      <c r="C180" s="55"/>
      <c r="D180" s="57" t="s">
        <v>297</v>
      </c>
      <c r="E180" s="61"/>
      <c r="F180" s="61"/>
      <c r="G180" s="67">
        <v>4031.8636204899999</v>
      </c>
      <c r="H180" s="63">
        <v>1705.68367401</v>
      </c>
      <c r="I180" s="63">
        <v>1705.68367401</v>
      </c>
      <c r="J180" s="63">
        <v>1647.93885232</v>
      </c>
      <c r="K180" s="63"/>
      <c r="L180" s="63">
        <f t="shared" si="4"/>
        <v>96.614564437130127</v>
      </c>
      <c r="M180" s="63">
        <f t="shared" si="5"/>
        <v>96.614564437130127</v>
      </c>
      <c r="O180" s="225"/>
      <c r="P180" s="225"/>
      <c r="Q180" s="225"/>
      <c r="R180" s="225"/>
      <c r="S180" s="225"/>
      <c r="T180" s="226"/>
      <c r="U180" s="226"/>
      <c r="V180" s="227"/>
      <c r="W180" s="228"/>
      <c r="X180" s="228"/>
    </row>
    <row r="181" spans="1:24" ht="12.75" customHeight="1">
      <c r="A181" s="60"/>
      <c r="B181" s="60"/>
      <c r="C181" s="56" t="s">
        <v>298</v>
      </c>
      <c r="D181" s="56"/>
      <c r="E181" s="56"/>
      <c r="F181" s="56"/>
      <c r="G181" s="59">
        <v>40594.943981152726</v>
      </c>
      <c r="H181" s="59">
        <v>40594.943981152726</v>
      </c>
      <c r="I181" s="59">
        <v>40594.943981152726</v>
      </c>
      <c r="J181" s="59">
        <v>40594.943981152726</v>
      </c>
      <c r="K181" s="59"/>
      <c r="L181" s="59">
        <f t="shared" si="4"/>
        <v>100</v>
      </c>
      <c r="M181" s="59">
        <f t="shared" si="5"/>
        <v>100</v>
      </c>
      <c r="O181" s="225"/>
      <c r="P181" s="225"/>
      <c r="Q181" s="225"/>
      <c r="R181" s="225"/>
      <c r="S181" s="225"/>
      <c r="T181" s="226"/>
      <c r="U181" s="226"/>
      <c r="V181" s="227"/>
      <c r="W181" s="228"/>
      <c r="X181" s="228"/>
    </row>
    <row r="182" spans="1:24" ht="12.75" customHeight="1">
      <c r="A182" s="55"/>
      <c r="B182" s="55"/>
      <c r="C182" s="55"/>
      <c r="D182" s="57" t="s">
        <v>298</v>
      </c>
      <c r="E182" s="61"/>
      <c r="F182" s="61"/>
      <c r="G182" s="67">
        <v>40594.943981152726</v>
      </c>
      <c r="H182" s="63">
        <v>40594.943981152726</v>
      </c>
      <c r="I182" s="63">
        <v>40594.943981152726</v>
      </c>
      <c r="J182" s="63">
        <v>40594.943981152726</v>
      </c>
      <c r="K182" s="63"/>
      <c r="L182" s="63">
        <f t="shared" si="4"/>
        <v>100</v>
      </c>
      <c r="M182" s="63">
        <f t="shared" si="5"/>
        <v>100</v>
      </c>
      <c r="O182" s="225"/>
      <c r="P182" s="225"/>
      <c r="Q182" s="225"/>
      <c r="R182" s="225"/>
      <c r="S182" s="225"/>
      <c r="T182" s="226"/>
      <c r="U182" s="226"/>
      <c r="V182" s="227"/>
      <c r="W182" s="228"/>
      <c r="X182" s="228"/>
    </row>
    <row r="183" spans="1:24" ht="12.75" customHeight="1">
      <c r="A183" s="75" t="s">
        <v>299</v>
      </c>
      <c r="B183" s="52"/>
      <c r="C183" s="52"/>
      <c r="D183" s="52"/>
      <c r="E183" s="52"/>
      <c r="F183" s="52"/>
      <c r="G183" s="51">
        <v>48103.326276776657</v>
      </c>
      <c r="H183" s="51">
        <v>47291.148319794411</v>
      </c>
      <c r="I183" s="51">
        <v>47291.148319794411</v>
      </c>
      <c r="J183" s="51">
        <v>47260.171633923535</v>
      </c>
      <c r="K183" s="51"/>
      <c r="L183" s="51">
        <f t="shared" si="4"/>
        <v>99.934497919861442</v>
      </c>
      <c r="M183" s="51">
        <f t="shared" si="5"/>
        <v>99.934497919861442</v>
      </c>
      <c r="O183" s="225"/>
      <c r="P183" s="225"/>
      <c r="Q183" s="225"/>
      <c r="R183" s="225"/>
      <c r="S183" s="225"/>
      <c r="T183" s="226"/>
      <c r="U183" s="226"/>
      <c r="V183" s="227"/>
      <c r="W183" s="228"/>
      <c r="X183" s="228"/>
    </row>
    <row r="184" spans="1:24" ht="12.75" customHeight="1">
      <c r="A184" s="55"/>
      <c r="B184" s="55" t="s">
        <v>300</v>
      </c>
      <c r="C184" s="55"/>
      <c r="D184" s="55"/>
      <c r="E184" s="56"/>
      <c r="F184" s="56"/>
      <c r="G184" s="59">
        <v>48103.326276776657</v>
      </c>
      <c r="H184" s="59">
        <v>47291.148319794411</v>
      </c>
      <c r="I184" s="59">
        <v>47291.148319794411</v>
      </c>
      <c r="J184" s="59">
        <v>47260.171633923535</v>
      </c>
      <c r="K184" s="59"/>
      <c r="L184" s="59">
        <f t="shared" si="4"/>
        <v>99.934497919861442</v>
      </c>
      <c r="M184" s="59">
        <f t="shared" si="5"/>
        <v>99.934497919861442</v>
      </c>
      <c r="O184" s="225"/>
      <c r="P184" s="225"/>
      <c r="Q184" s="225"/>
      <c r="R184" s="225"/>
      <c r="S184" s="225"/>
      <c r="T184" s="226"/>
      <c r="U184" s="226"/>
      <c r="V184" s="227"/>
      <c r="W184" s="228"/>
      <c r="X184" s="228"/>
    </row>
    <row r="185" spans="1:24" ht="12.75" customHeight="1">
      <c r="A185" s="60"/>
      <c r="B185" s="60"/>
      <c r="C185" s="56" t="s">
        <v>299</v>
      </c>
      <c r="D185" s="56"/>
      <c r="E185" s="56"/>
      <c r="F185" s="56"/>
      <c r="G185" s="59">
        <v>38034.026276776654</v>
      </c>
      <c r="H185" s="59">
        <v>37236.897796554418</v>
      </c>
      <c r="I185" s="59">
        <v>37236.897796554418</v>
      </c>
      <c r="J185" s="59">
        <v>37205.921110683557</v>
      </c>
      <c r="K185" s="59"/>
      <c r="L185" s="59">
        <f t="shared" si="4"/>
        <v>99.916811851405811</v>
      </c>
      <c r="M185" s="59">
        <f t="shared" si="5"/>
        <v>99.916811851405811</v>
      </c>
      <c r="O185" s="225"/>
      <c r="P185" s="225"/>
      <c r="Q185" s="225"/>
      <c r="R185" s="225"/>
      <c r="S185" s="225"/>
      <c r="T185" s="226"/>
      <c r="U185" s="226"/>
      <c r="V185" s="227"/>
      <c r="W185" s="228"/>
      <c r="X185" s="228"/>
    </row>
    <row r="186" spans="1:24" ht="12.75" customHeight="1">
      <c r="A186" s="55"/>
      <c r="B186" s="55"/>
      <c r="C186" s="55"/>
      <c r="D186" s="55" t="s">
        <v>301</v>
      </c>
      <c r="E186" s="56"/>
      <c r="F186" s="56"/>
      <c r="G186" s="59">
        <v>38034.026276776654</v>
      </c>
      <c r="H186" s="59">
        <v>37236.897796554418</v>
      </c>
      <c r="I186" s="59">
        <v>37236.897796554418</v>
      </c>
      <c r="J186" s="59">
        <v>37205.921110683557</v>
      </c>
      <c r="K186" s="59"/>
      <c r="L186" s="59">
        <f t="shared" si="4"/>
        <v>99.916811851405811</v>
      </c>
      <c r="M186" s="59">
        <f t="shared" si="5"/>
        <v>99.916811851405811</v>
      </c>
      <c r="O186" s="225"/>
      <c r="P186" s="225"/>
      <c r="Q186" s="225"/>
      <c r="R186" s="225"/>
      <c r="S186" s="225"/>
      <c r="T186" s="226"/>
      <c r="U186" s="226"/>
      <c r="V186" s="227"/>
      <c r="W186" s="228"/>
      <c r="X186" s="228"/>
    </row>
    <row r="187" spans="1:24" ht="12.75" customHeight="1">
      <c r="A187" s="55"/>
      <c r="B187" s="55"/>
      <c r="C187" s="55"/>
      <c r="D187" s="57"/>
      <c r="E187" s="61" t="s">
        <v>302</v>
      </c>
      <c r="F187" s="61"/>
      <c r="G187" s="67">
        <v>639.98007954756531</v>
      </c>
      <c r="H187" s="62">
        <v>590.05702734384681</v>
      </c>
      <c r="I187" s="62">
        <v>590.05702734384681</v>
      </c>
      <c r="J187" s="62">
        <v>590.05693504967246</v>
      </c>
      <c r="K187" s="62"/>
      <c r="L187" s="62">
        <f t="shared" si="4"/>
        <v>99.999984358431462</v>
      </c>
      <c r="M187" s="62">
        <f t="shared" si="5"/>
        <v>99.999984358431462</v>
      </c>
      <c r="O187" s="225"/>
      <c r="P187" s="225"/>
      <c r="Q187" s="225"/>
      <c r="R187" s="225"/>
      <c r="S187" s="225"/>
      <c r="T187" s="226"/>
      <c r="U187" s="226"/>
      <c r="V187" s="227"/>
      <c r="W187" s="228"/>
      <c r="X187" s="228"/>
    </row>
    <row r="188" spans="1:24" ht="12.75" customHeight="1">
      <c r="A188" s="55"/>
      <c r="B188" s="55"/>
      <c r="C188" s="55"/>
      <c r="D188" s="57"/>
      <c r="E188" s="61" t="s">
        <v>303</v>
      </c>
      <c r="F188" s="61"/>
      <c r="G188" s="66">
        <v>37394.046197229094</v>
      </c>
      <c r="H188" s="66">
        <v>36646.840769210568</v>
      </c>
      <c r="I188" s="66">
        <v>36646.840769210568</v>
      </c>
      <c r="J188" s="66">
        <v>36615.864175633884</v>
      </c>
      <c r="K188" s="66"/>
      <c r="L188" s="66">
        <f t="shared" si="4"/>
        <v>99.915472676698741</v>
      </c>
      <c r="M188" s="66">
        <f t="shared" si="5"/>
        <v>99.915472676698741</v>
      </c>
      <c r="O188" s="225"/>
      <c r="P188" s="225"/>
      <c r="Q188" s="225"/>
      <c r="R188" s="225"/>
      <c r="S188" s="225"/>
      <c r="T188" s="226"/>
      <c r="U188" s="226"/>
      <c r="V188" s="227"/>
      <c r="W188" s="228"/>
      <c r="X188" s="228"/>
    </row>
    <row r="189" spans="1:24" ht="12.75" customHeight="1">
      <c r="A189" s="55"/>
      <c r="B189" s="55"/>
      <c r="C189" s="55"/>
      <c r="D189" s="57"/>
      <c r="E189" s="68"/>
      <c r="F189" s="76" t="s">
        <v>304</v>
      </c>
      <c r="G189" s="67">
        <v>5003.0675855107711</v>
      </c>
      <c r="H189" s="62">
        <v>7391.4054887048751</v>
      </c>
      <c r="I189" s="62">
        <v>7391.4054887048751</v>
      </c>
      <c r="J189" s="62">
        <v>7360.5081136912313</v>
      </c>
      <c r="K189" s="62"/>
      <c r="L189" s="62">
        <f t="shared" si="4"/>
        <v>99.581982411046738</v>
      </c>
      <c r="M189" s="62">
        <f t="shared" si="5"/>
        <v>99.581982411046738</v>
      </c>
      <c r="O189" s="225"/>
      <c r="P189" s="225"/>
      <c r="Q189" s="225"/>
      <c r="R189" s="225"/>
      <c r="S189" s="225"/>
      <c r="T189" s="226"/>
      <c r="U189" s="226"/>
      <c r="V189" s="227"/>
      <c r="W189" s="228"/>
      <c r="X189" s="228"/>
    </row>
    <row r="190" spans="1:24" ht="12.75" customHeight="1">
      <c r="A190" s="55"/>
      <c r="B190" s="55"/>
      <c r="C190" s="55"/>
      <c r="D190" s="57"/>
      <c r="E190" s="68"/>
      <c r="F190" s="76" t="s">
        <v>305</v>
      </c>
      <c r="G190" s="67">
        <v>1956.1190510225281</v>
      </c>
      <c r="H190" s="62">
        <v>1378.3710225478201</v>
      </c>
      <c r="I190" s="62">
        <v>1378.3710225478201</v>
      </c>
      <c r="J190" s="62">
        <v>1378.3710225478201</v>
      </c>
      <c r="K190" s="62"/>
      <c r="L190" s="62">
        <f t="shared" si="4"/>
        <v>100</v>
      </c>
      <c r="M190" s="62">
        <f t="shared" si="5"/>
        <v>100</v>
      </c>
      <c r="O190" s="225"/>
      <c r="P190" s="225"/>
      <c r="Q190" s="225"/>
      <c r="R190" s="225"/>
      <c r="S190" s="225"/>
      <c r="T190" s="226"/>
      <c r="U190" s="226"/>
      <c r="V190" s="227"/>
      <c r="W190" s="228"/>
      <c r="X190" s="228"/>
    </row>
    <row r="191" spans="1:24" ht="12.75" customHeight="1">
      <c r="A191" s="55"/>
      <c r="B191" s="55"/>
      <c r="C191" s="55"/>
      <c r="D191" s="57"/>
      <c r="E191" s="68"/>
      <c r="F191" s="76" t="s">
        <v>123</v>
      </c>
      <c r="G191" s="67">
        <v>30434.859560695793</v>
      </c>
      <c r="H191" s="62">
        <v>27877.064257957871</v>
      </c>
      <c r="I191" s="62">
        <v>27877.064257957871</v>
      </c>
      <c r="J191" s="62">
        <v>27876.985039394829</v>
      </c>
      <c r="K191" s="62"/>
      <c r="L191" s="62">
        <f t="shared" si="4"/>
        <v>99.99971582888962</v>
      </c>
      <c r="M191" s="62">
        <f t="shared" si="5"/>
        <v>99.99971582888962</v>
      </c>
      <c r="O191" s="225"/>
      <c r="P191" s="225"/>
      <c r="Q191" s="225"/>
      <c r="R191" s="225"/>
      <c r="S191" s="225"/>
      <c r="T191" s="226"/>
      <c r="U191" s="226"/>
      <c r="V191" s="227"/>
      <c r="W191" s="228"/>
      <c r="X191" s="228"/>
    </row>
    <row r="192" spans="1:24" ht="12.75" customHeight="1">
      <c r="A192" s="60"/>
      <c r="B192" s="60"/>
      <c r="C192" s="56" t="s">
        <v>306</v>
      </c>
      <c r="D192" s="56"/>
      <c r="E192" s="56"/>
      <c r="F192" s="56"/>
      <c r="G192" s="59">
        <v>10069.299999999999</v>
      </c>
      <c r="H192" s="59">
        <v>10054.25052324</v>
      </c>
      <c r="I192" s="59">
        <v>10054.25052324</v>
      </c>
      <c r="J192" s="59">
        <v>10054.25052324</v>
      </c>
      <c r="K192" s="59"/>
      <c r="L192" s="59">
        <f t="shared" si="4"/>
        <v>100</v>
      </c>
      <c r="M192" s="59">
        <f t="shared" si="5"/>
        <v>100</v>
      </c>
      <c r="O192" s="225"/>
      <c r="P192" s="225"/>
      <c r="Q192" s="225"/>
      <c r="R192" s="225"/>
      <c r="S192" s="225"/>
      <c r="T192" s="226"/>
      <c r="U192" s="226"/>
      <c r="V192" s="227"/>
      <c r="W192" s="228"/>
      <c r="X192" s="228"/>
    </row>
    <row r="193" spans="1:24" ht="12.75" customHeight="1">
      <c r="A193" s="55"/>
      <c r="B193" s="55"/>
      <c r="C193" s="55"/>
      <c r="D193" s="57" t="s">
        <v>307</v>
      </c>
      <c r="E193" s="61"/>
      <c r="F193" s="61"/>
      <c r="G193" s="67">
        <v>9719.2999999999993</v>
      </c>
      <c r="H193" s="63">
        <v>9719.2999999999993</v>
      </c>
      <c r="I193" s="63">
        <v>9719.2999999999993</v>
      </c>
      <c r="J193" s="63">
        <v>9719.2999999999993</v>
      </c>
      <c r="K193" s="63"/>
      <c r="L193" s="63">
        <f t="shared" si="4"/>
        <v>100</v>
      </c>
      <c r="M193" s="63">
        <f t="shared" si="5"/>
        <v>100</v>
      </c>
      <c r="O193" s="225"/>
      <c r="P193" s="225"/>
      <c r="Q193" s="225"/>
      <c r="R193" s="225"/>
      <c r="S193" s="225"/>
      <c r="T193" s="226"/>
      <c r="U193" s="226"/>
      <c r="V193" s="227"/>
      <c r="W193" s="228"/>
      <c r="X193" s="228"/>
    </row>
    <row r="194" spans="1:24" ht="12.75" customHeight="1">
      <c r="A194" s="55"/>
      <c r="B194" s="55"/>
      <c r="C194" s="55"/>
      <c r="D194" s="57" t="s">
        <v>308</v>
      </c>
      <c r="E194" s="61"/>
      <c r="F194" s="61"/>
      <c r="G194" s="67">
        <v>350</v>
      </c>
      <c r="H194" s="63">
        <v>334.95052324</v>
      </c>
      <c r="I194" s="63">
        <v>334.95052324</v>
      </c>
      <c r="J194" s="63">
        <v>334.95052324</v>
      </c>
      <c r="K194" s="63"/>
      <c r="L194" s="63">
        <f t="shared" si="4"/>
        <v>100</v>
      </c>
      <c r="M194" s="63">
        <f t="shared" si="5"/>
        <v>100</v>
      </c>
      <c r="O194" s="225"/>
      <c r="P194" s="225"/>
      <c r="Q194" s="225"/>
      <c r="R194" s="225"/>
      <c r="S194" s="225"/>
      <c r="T194" s="226"/>
      <c r="U194" s="226"/>
      <c r="V194" s="227"/>
      <c r="W194" s="228"/>
      <c r="X194" s="228"/>
    </row>
    <row r="195" spans="1:24" ht="12.75" customHeight="1">
      <c r="A195" s="75" t="s">
        <v>309</v>
      </c>
      <c r="B195" s="75"/>
      <c r="C195" s="75"/>
      <c r="D195" s="75"/>
      <c r="E195" s="75"/>
      <c r="F195" s="75"/>
      <c r="G195" s="51">
        <v>1368.374288</v>
      </c>
      <c r="H195" s="51">
        <v>1380.9423766600003</v>
      </c>
      <c r="I195" s="51">
        <v>1380.9423766600003</v>
      </c>
      <c r="J195" s="51">
        <v>1360.0614031100006</v>
      </c>
      <c r="K195" s="51"/>
      <c r="L195" s="51">
        <f t="shared" si="4"/>
        <v>98.487918547296431</v>
      </c>
      <c r="M195" s="51">
        <f t="shared" si="5"/>
        <v>98.487918547296431</v>
      </c>
      <c r="O195" s="225"/>
      <c r="P195" s="225"/>
      <c r="Q195" s="225"/>
      <c r="R195" s="225"/>
      <c r="S195" s="225"/>
      <c r="T195" s="226"/>
      <c r="U195" s="226"/>
      <c r="V195" s="227"/>
      <c r="W195" s="228"/>
      <c r="X195" s="228"/>
    </row>
    <row r="196" spans="1:24" ht="12.75" customHeight="1">
      <c r="A196" s="55"/>
      <c r="B196" s="55" t="s">
        <v>310</v>
      </c>
      <c r="C196" s="55"/>
      <c r="D196" s="55"/>
      <c r="E196" s="56"/>
      <c r="F196" s="56"/>
      <c r="G196" s="59">
        <v>1368.374288</v>
      </c>
      <c r="H196" s="59">
        <v>1380.9423766600003</v>
      </c>
      <c r="I196" s="59">
        <v>1380.9423766600003</v>
      </c>
      <c r="J196" s="59">
        <v>1360.0614031100006</v>
      </c>
      <c r="K196" s="59"/>
      <c r="L196" s="59">
        <f t="shared" si="4"/>
        <v>98.487918547296431</v>
      </c>
      <c r="M196" s="59">
        <f t="shared" si="5"/>
        <v>98.487918547296431</v>
      </c>
      <c r="O196" s="225"/>
      <c r="P196" s="225"/>
      <c r="Q196" s="225"/>
      <c r="R196" s="225"/>
      <c r="S196" s="225"/>
      <c r="T196" s="226"/>
      <c r="U196" s="226"/>
      <c r="V196" s="227"/>
      <c r="W196" s="228"/>
      <c r="X196" s="228"/>
    </row>
    <row r="197" spans="1:24" ht="12.75" customHeight="1">
      <c r="A197" s="60"/>
      <c r="B197" s="60"/>
      <c r="C197" s="56" t="s">
        <v>169</v>
      </c>
      <c r="D197" s="56"/>
      <c r="E197" s="56"/>
      <c r="F197" s="56"/>
      <c r="G197" s="59">
        <v>1368.374288</v>
      </c>
      <c r="H197" s="59">
        <v>1380.9423766600003</v>
      </c>
      <c r="I197" s="59">
        <v>1380.9423766600003</v>
      </c>
      <c r="J197" s="59">
        <v>1360.0614031100006</v>
      </c>
      <c r="K197" s="59"/>
      <c r="L197" s="59">
        <f t="shared" si="4"/>
        <v>98.487918547296431</v>
      </c>
      <c r="M197" s="59">
        <f t="shared" si="5"/>
        <v>98.487918547296431</v>
      </c>
      <c r="O197" s="225"/>
      <c r="P197" s="225"/>
      <c r="Q197" s="225"/>
      <c r="R197" s="225"/>
      <c r="S197" s="225"/>
      <c r="T197" s="226"/>
      <c r="U197" s="226"/>
      <c r="V197" s="227"/>
      <c r="W197" s="228"/>
      <c r="X197" s="228"/>
    </row>
    <row r="198" spans="1:24" ht="12.75" customHeight="1">
      <c r="A198" s="55"/>
      <c r="B198" s="55"/>
      <c r="C198" s="55"/>
      <c r="D198" s="57" t="s">
        <v>311</v>
      </c>
      <c r="E198" s="61"/>
      <c r="F198" s="61"/>
      <c r="G198" s="66">
        <v>1368.374288</v>
      </c>
      <c r="H198" s="66">
        <v>1380.9423766600003</v>
      </c>
      <c r="I198" s="66">
        <v>1380.9423766600003</v>
      </c>
      <c r="J198" s="66">
        <v>1360.0614031100006</v>
      </c>
      <c r="K198" s="66"/>
      <c r="L198" s="66">
        <f t="shared" si="4"/>
        <v>98.487918547296431</v>
      </c>
      <c r="M198" s="66">
        <f t="shared" si="5"/>
        <v>98.487918547296431</v>
      </c>
      <c r="O198" s="225"/>
      <c r="P198" s="225"/>
      <c r="Q198" s="225"/>
      <c r="R198" s="225"/>
      <c r="S198" s="225"/>
      <c r="T198" s="226"/>
      <c r="U198" s="226"/>
      <c r="V198" s="227"/>
      <c r="W198" s="228"/>
      <c r="X198" s="228"/>
    </row>
    <row r="199" spans="1:24" ht="12.75" customHeight="1">
      <c r="A199" s="55"/>
      <c r="B199" s="55"/>
      <c r="C199" s="55"/>
      <c r="D199" s="57"/>
      <c r="E199" s="61" t="s">
        <v>312</v>
      </c>
      <c r="F199" s="61"/>
      <c r="G199" s="67">
        <v>361.32084600000002</v>
      </c>
      <c r="H199" s="62">
        <v>267.1836093</v>
      </c>
      <c r="I199" s="62">
        <v>267.1836093</v>
      </c>
      <c r="J199" s="62">
        <v>247.84980394999999</v>
      </c>
      <c r="K199" s="62"/>
      <c r="L199" s="62">
        <f t="shared" si="4"/>
        <v>92.763850521874062</v>
      </c>
      <c r="M199" s="62">
        <f t="shared" si="5"/>
        <v>92.763850521874062</v>
      </c>
      <c r="O199" s="225"/>
      <c r="P199" s="225"/>
      <c r="Q199" s="225"/>
      <c r="R199" s="225"/>
      <c r="S199" s="225"/>
      <c r="T199" s="226"/>
      <c r="U199" s="226"/>
      <c r="V199" s="227"/>
      <c r="W199" s="228"/>
      <c r="X199" s="228"/>
    </row>
    <row r="200" spans="1:24" ht="12.75" customHeight="1">
      <c r="A200" s="55"/>
      <c r="B200" s="55"/>
      <c r="C200" s="55"/>
      <c r="D200" s="57"/>
      <c r="E200" s="61" t="s">
        <v>313</v>
      </c>
      <c r="F200" s="61"/>
      <c r="G200" s="67">
        <v>660.95886199999995</v>
      </c>
      <c r="H200" s="62">
        <v>831.94095190000007</v>
      </c>
      <c r="I200" s="62">
        <v>831.94095190000007</v>
      </c>
      <c r="J200" s="62">
        <v>831.94095185000003</v>
      </c>
      <c r="K200" s="62"/>
      <c r="L200" s="62">
        <f t="shared" ref="L200:L221" si="6">IFERROR(+J200/H200*100,"n.a")</f>
        <v>99.999999993989945</v>
      </c>
      <c r="M200" s="62">
        <f t="shared" ref="M200:M221" si="7">IFERROR(+J200/I200*100,"n.a.")</f>
        <v>99.999999993989945</v>
      </c>
      <c r="O200" s="225"/>
      <c r="P200" s="225"/>
      <c r="Q200" s="225"/>
      <c r="R200" s="225"/>
      <c r="S200" s="225"/>
      <c r="T200" s="226"/>
      <c r="U200" s="226"/>
      <c r="V200" s="227"/>
      <c r="W200" s="228"/>
      <c r="X200" s="228"/>
    </row>
    <row r="201" spans="1:24" ht="12.75" customHeight="1">
      <c r="A201" s="55"/>
      <c r="B201" s="55"/>
      <c r="C201" s="55"/>
      <c r="D201" s="57"/>
      <c r="E201" s="61" t="s">
        <v>314</v>
      </c>
      <c r="F201" s="61"/>
      <c r="G201" s="67">
        <v>346.09458000000001</v>
      </c>
      <c r="H201" s="62">
        <v>281.81781546000002</v>
      </c>
      <c r="I201" s="62">
        <v>281.81781546000002</v>
      </c>
      <c r="J201" s="62">
        <v>280.27064731000002</v>
      </c>
      <c r="K201" s="62"/>
      <c r="L201" s="62">
        <f t="shared" si="6"/>
        <v>99.451004136316001</v>
      </c>
      <c r="M201" s="62">
        <f t="shared" si="7"/>
        <v>99.451004136316001</v>
      </c>
      <c r="O201" s="225"/>
      <c r="P201" s="225"/>
      <c r="Q201" s="225"/>
      <c r="R201" s="225"/>
      <c r="S201" s="225"/>
      <c r="T201" s="226"/>
      <c r="U201" s="226"/>
      <c r="V201" s="227"/>
      <c r="W201" s="228"/>
      <c r="X201" s="228"/>
    </row>
    <row r="202" spans="1:24" ht="12.75" customHeight="1">
      <c r="A202" s="52" t="s">
        <v>315</v>
      </c>
      <c r="B202" s="52"/>
      <c r="C202" s="52"/>
      <c r="D202" s="52"/>
      <c r="E202" s="52"/>
      <c r="F202" s="52"/>
      <c r="G202" s="51">
        <v>10760.699699000001</v>
      </c>
      <c r="H202" s="51">
        <v>14242.26663981998</v>
      </c>
      <c r="I202" s="51">
        <v>14242.26663981998</v>
      </c>
      <c r="J202" s="51">
        <v>13587.924170610077</v>
      </c>
      <c r="K202" s="51"/>
      <c r="L202" s="51">
        <f t="shared" si="6"/>
        <v>95.405629695343393</v>
      </c>
      <c r="M202" s="51">
        <f t="shared" si="7"/>
        <v>95.405629695343393</v>
      </c>
      <c r="O202" s="225"/>
      <c r="P202" s="225"/>
      <c r="Q202" s="225"/>
      <c r="R202" s="225"/>
      <c r="S202" s="225"/>
      <c r="T202" s="226"/>
      <c r="U202" s="226"/>
      <c r="V202" s="227"/>
      <c r="W202" s="228"/>
      <c r="X202" s="228"/>
    </row>
    <row r="203" spans="1:24" ht="12.75" customHeight="1">
      <c r="A203" s="55"/>
      <c r="B203" s="55" t="s">
        <v>316</v>
      </c>
      <c r="C203" s="55"/>
      <c r="D203" s="55"/>
      <c r="E203" s="56"/>
      <c r="F203" s="56"/>
      <c r="G203" s="59">
        <v>10760.699699000001</v>
      </c>
      <c r="H203" s="59">
        <v>14242.26663981998</v>
      </c>
      <c r="I203" s="59">
        <v>14242.26663981998</v>
      </c>
      <c r="J203" s="59">
        <v>13587.924170610077</v>
      </c>
      <c r="K203" s="59"/>
      <c r="L203" s="59">
        <f t="shared" si="6"/>
        <v>95.405629695343393</v>
      </c>
      <c r="M203" s="59">
        <f t="shared" si="7"/>
        <v>95.405629695343393</v>
      </c>
      <c r="O203" s="225"/>
      <c r="P203" s="225"/>
      <c r="Q203" s="225"/>
      <c r="R203" s="225"/>
      <c r="S203" s="225"/>
      <c r="T203" s="226"/>
      <c r="U203" s="226"/>
      <c r="V203" s="227"/>
      <c r="W203" s="228"/>
      <c r="X203" s="228"/>
    </row>
    <row r="204" spans="1:24" ht="12.75" customHeight="1">
      <c r="A204" s="60"/>
      <c r="B204" s="60"/>
      <c r="C204" s="56" t="s">
        <v>165</v>
      </c>
      <c r="D204" s="56"/>
      <c r="E204" s="56"/>
      <c r="F204" s="56"/>
      <c r="G204" s="59">
        <v>7380.166502</v>
      </c>
      <c r="H204" s="59">
        <v>8123.1685495600059</v>
      </c>
      <c r="I204" s="59">
        <v>8123.1685495600059</v>
      </c>
      <c r="J204" s="59">
        <v>7809.43178395</v>
      </c>
      <c r="K204" s="59"/>
      <c r="L204" s="59">
        <f t="shared" si="6"/>
        <v>96.137753837115696</v>
      </c>
      <c r="M204" s="59">
        <f t="shared" si="7"/>
        <v>96.137753837115696</v>
      </c>
      <c r="O204" s="225"/>
      <c r="P204" s="225"/>
      <c r="Q204" s="225"/>
      <c r="R204" s="225"/>
      <c r="S204" s="225"/>
      <c r="T204" s="226"/>
      <c r="U204" s="226"/>
      <c r="V204" s="227"/>
      <c r="W204" s="228"/>
      <c r="X204" s="228"/>
    </row>
    <row r="205" spans="1:24" ht="12.75" customHeight="1">
      <c r="A205" s="55"/>
      <c r="B205" s="55"/>
      <c r="C205" s="55"/>
      <c r="D205" s="57" t="s">
        <v>317</v>
      </c>
      <c r="E205" s="61"/>
      <c r="F205" s="61"/>
      <c r="G205" s="66">
        <v>274.76179500000001</v>
      </c>
      <c r="H205" s="63">
        <v>262.32444686999986</v>
      </c>
      <c r="I205" s="63">
        <v>262.32444686999986</v>
      </c>
      <c r="J205" s="63">
        <v>242.74071888</v>
      </c>
      <c r="K205" s="63"/>
      <c r="L205" s="63">
        <f t="shared" si="6"/>
        <v>92.534539489678224</v>
      </c>
      <c r="M205" s="63">
        <f t="shared" si="7"/>
        <v>92.534539489678224</v>
      </c>
      <c r="O205" s="225"/>
      <c r="P205" s="225"/>
      <c r="Q205" s="225"/>
      <c r="R205" s="225"/>
      <c r="S205" s="225"/>
      <c r="T205" s="226"/>
      <c r="U205" s="226"/>
      <c r="V205" s="227"/>
      <c r="W205" s="228"/>
      <c r="X205" s="228"/>
    </row>
    <row r="206" spans="1:24" ht="12.75" customHeight="1">
      <c r="A206" s="55"/>
      <c r="B206" s="55"/>
      <c r="C206" s="55"/>
      <c r="D206" s="57" t="s">
        <v>318</v>
      </c>
      <c r="E206" s="61"/>
      <c r="F206" s="61"/>
      <c r="G206" s="66">
        <v>37.307727</v>
      </c>
      <c r="H206" s="63">
        <v>30.806021400000006</v>
      </c>
      <c r="I206" s="63">
        <v>30.806021400000006</v>
      </c>
      <c r="J206" s="63">
        <v>29.043919770000002</v>
      </c>
      <c r="K206" s="63"/>
      <c r="L206" s="63">
        <f t="shared" si="6"/>
        <v>94.280009069915124</v>
      </c>
      <c r="M206" s="63">
        <f t="shared" si="7"/>
        <v>94.280009069915124</v>
      </c>
      <c r="O206" s="225"/>
      <c r="P206" s="225"/>
      <c r="Q206" s="225"/>
      <c r="R206" s="225"/>
      <c r="S206" s="225"/>
      <c r="T206" s="226"/>
      <c r="U206" s="226"/>
      <c r="V206" s="227"/>
      <c r="W206" s="228"/>
      <c r="X206" s="228"/>
    </row>
    <row r="207" spans="1:24" ht="12.75" customHeight="1">
      <c r="A207" s="55"/>
      <c r="B207" s="55"/>
      <c r="C207" s="55"/>
      <c r="D207" s="57" t="s">
        <v>319</v>
      </c>
      <c r="E207" s="61"/>
      <c r="F207" s="61"/>
      <c r="G207" s="66">
        <v>1102.5678760000001</v>
      </c>
      <c r="H207" s="63">
        <v>936.88619475000019</v>
      </c>
      <c r="I207" s="63">
        <v>936.88619475000019</v>
      </c>
      <c r="J207" s="63">
        <v>926.50657719999992</v>
      </c>
      <c r="K207" s="63"/>
      <c r="L207" s="63">
        <f t="shared" si="6"/>
        <v>98.892115434279617</v>
      </c>
      <c r="M207" s="63">
        <f t="shared" si="7"/>
        <v>98.892115434279617</v>
      </c>
      <c r="O207" s="225"/>
      <c r="P207" s="225"/>
      <c r="Q207" s="225"/>
      <c r="R207" s="225"/>
      <c r="S207" s="225"/>
      <c r="T207" s="226"/>
      <c r="U207" s="226"/>
      <c r="V207" s="227"/>
      <c r="W207" s="228"/>
      <c r="X207" s="228"/>
    </row>
    <row r="208" spans="1:24" ht="12.75" customHeight="1">
      <c r="A208" s="55"/>
      <c r="B208" s="55"/>
      <c r="C208" s="55"/>
      <c r="D208" s="57" t="s">
        <v>320</v>
      </c>
      <c r="E208" s="61"/>
      <c r="F208" s="61"/>
      <c r="G208" s="66">
        <v>80.308085000000005</v>
      </c>
      <c r="H208" s="63">
        <v>72.765711620000019</v>
      </c>
      <c r="I208" s="63">
        <v>72.765711620000019</v>
      </c>
      <c r="J208" s="63">
        <v>67.522277050000014</v>
      </c>
      <c r="K208" s="63"/>
      <c r="L208" s="63">
        <f t="shared" si="6"/>
        <v>92.794086042362267</v>
      </c>
      <c r="M208" s="63">
        <f t="shared" si="7"/>
        <v>92.794086042362267</v>
      </c>
      <c r="O208" s="225"/>
      <c r="P208" s="225"/>
      <c r="Q208" s="225"/>
      <c r="R208" s="225"/>
      <c r="S208" s="225"/>
      <c r="T208" s="226"/>
      <c r="U208" s="226"/>
      <c r="V208" s="227"/>
      <c r="W208" s="228"/>
      <c r="X208" s="228"/>
    </row>
    <row r="209" spans="1:24" ht="12.75" customHeight="1">
      <c r="A209" s="55"/>
      <c r="B209" s="55"/>
      <c r="C209" s="55"/>
      <c r="D209" s="57" t="s">
        <v>321</v>
      </c>
      <c r="E209" s="61"/>
      <c r="F209" s="61"/>
      <c r="G209" s="66">
        <v>4297.692771</v>
      </c>
      <c r="H209" s="63">
        <v>4769.9793907300018</v>
      </c>
      <c r="I209" s="63">
        <v>4769.9793907300018</v>
      </c>
      <c r="J209" s="63">
        <v>4533.4526934399983</v>
      </c>
      <c r="K209" s="63"/>
      <c r="L209" s="63">
        <f t="shared" si="6"/>
        <v>95.041347605197828</v>
      </c>
      <c r="M209" s="63">
        <f t="shared" si="7"/>
        <v>95.041347605197828</v>
      </c>
      <c r="O209" s="225"/>
      <c r="P209" s="225"/>
      <c r="Q209" s="225"/>
      <c r="R209" s="225"/>
      <c r="S209" s="225"/>
      <c r="T209" s="226"/>
      <c r="U209" s="226"/>
      <c r="V209" s="227"/>
      <c r="W209" s="228"/>
      <c r="X209" s="228"/>
    </row>
    <row r="210" spans="1:24" ht="12.75" customHeight="1">
      <c r="A210" s="55"/>
      <c r="B210" s="55"/>
      <c r="C210" s="55"/>
      <c r="D210" s="57" t="s">
        <v>322</v>
      </c>
      <c r="E210" s="61"/>
      <c r="F210" s="61"/>
      <c r="G210" s="66">
        <v>158.76304300000001</v>
      </c>
      <c r="H210" s="63">
        <v>159.47482309999998</v>
      </c>
      <c r="I210" s="63">
        <v>159.47482309999998</v>
      </c>
      <c r="J210" s="63">
        <v>159.32014121</v>
      </c>
      <c r="K210" s="63"/>
      <c r="L210" s="63">
        <f t="shared" si="6"/>
        <v>99.903005448137122</v>
      </c>
      <c r="M210" s="63">
        <f t="shared" si="7"/>
        <v>99.903005448137122</v>
      </c>
      <c r="O210" s="225"/>
      <c r="P210" s="225"/>
      <c r="Q210" s="225"/>
      <c r="R210" s="225"/>
      <c r="S210" s="225"/>
      <c r="T210" s="226"/>
      <c r="U210" s="226"/>
      <c r="V210" s="227"/>
      <c r="W210" s="228"/>
      <c r="X210" s="228"/>
    </row>
    <row r="211" spans="1:24" ht="12.75" customHeight="1">
      <c r="A211" s="55"/>
      <c r="B211" s="55"/>
      <c r="C211" s="55"/>
      <c r="D211" s="57" t="s">
        <v>323</v>
      </c>
      <c r="E211" s="61"/>
      <c r="F211" s="61"/>
      <c r="G211" s="66">
        <v>317.21645100000001</v>
      </c>
      <c r="H211" s="63">
        <v>342.13313376999986</v>
      </c>
      <c r="I211" s="63">
        <v>342.13313376999986</v>
      </c>
      <c r="J211" s="63">
        <v>338.36054650999989</v>
      </c>
      <c r="K211" s="63"/>
      <c r="L211" s="63">
        <f t="shared" si="6"/>
        <v>98.897333555967109</v>
      </c>
      <c r="M211" s="63">
        <f t="shared" si="7"/>
        <v>98.897333555967109</v>
      </c>
      <c r="O211" s="225"/>
      <c r="P211" s="225"/>
      <c r="Q211" s="225"/>
      <c r="R211" s="225"/>
      <c r="S211" s="225"/>
      <c r="T211" s="226"/>
      <c r="U211" s="226"/>
      <c r="V211" s="227"/>
      <c r="W211" s="228"/>
      <c r="X211" s="228"/>
    </row>
    <row r="212" spans="1:24" ht="12.75" customHeight="1">
      <c r="A212" s="55"/>
      <c r="B212" s="55"/>
      <c r="C212" s="55"/>
      <c r="D212" s="57" t="s">
        <v>324</v>
      </c>
      <c r="E212" s="61"/>
      <c r="F212" s="61"/>
      <c r="G212" s="66">
        <v>32.986927000000001</v>
      </c>
      <c r="H212" s="63">
        <v>43.67771011</v>
      </c>
      <c r="I212" s="63">
        <v>43.67771011</v>
      </c>
      <c r="J212" s="63">
        <v>43.330736649999999</v>
      </c>
      <c r="K212" s="63"/>
      <c r="L212" s="63">
        <f t="shared" si="6"/>
        <v>99.205605195130047</v>
      </c>
      <c r="M212" s="63">
        <f t="shared" si="7"/>
        <v>99.205605195130047</v>
      </c>
      <c r="O212" s="225"/>
      <c r="P212" s="225"/>
      <c r="Q212" s="225"/>
      <c r="R212" s="225"/>
      <c r="S212" s="225"/>
      <c r="T212" s="226"/>
      <c r="U212" s="226"/>
      <c r="V212" s="227"/>
      <c r="W212" s="228"/>
      <c r="X212" s="228"/>
    </row>
    <row r="213" spans="1:24" s="2" customFormat="1" ht="11.25" customHeight="1">
      <c r="A213" s="55"/>
      <c r="B213" s="55"/>
      <c r="C213" s="55"/>
      <c r="D213" s="57" t="s">
        <v>325</v>
      </c>
      <c r="E213" s="61"/>
      <c r="F213" s="61"/>
      <c r="G213" s="66">
        <v>895.63107500000001</v>
      </c>
      <c r="H213" s="63">
        <v>1318.7333628800004</v>
      </c>
      <c r="I213" s="63">
        <v>1318.7333628800004</v>
      </c>
      <c r="J213" s="63">
        <v>1295.8050969800001</v>
      </c>
      <c r="K213" s="63"/>
      <c r="L213" s="63">
        <f t="shared" si="6"/>
        <v>98.261341788613962</v>
      </c>
      <c r="M213" s="63">
        <f t="shared" si="7"/>
        <v>98.261341788613962</v>
      </c>
      <c r="O213" s="225"/>
      <c r="P213" s="225"/>
      <c r="Q213" s="225"/>
      <c r="R213" s="225"/>
      <c r="S213" s="225"/>
      <c r="T213" s="226"/>
      <c r="U213" s="226"/>
      <c r="V213" s="227"/>
      <c r="W213" s="228"/>
      <c r="X213" s="228"/>
    </row>
    <row r="214" spans="1:24" s="2" customFormat="1">
      <c r="A214" s="55"/>
      <c r="B214" s="55"/>
      <c r="C214" s="55"/>
      <c r="D214" s="57" t="s">
        <v>326</v>
      </c>
      <c r="E214" s="61"/>
      <c r="F214" s="61"/>
      <c r="G214" s="66">
        <v>130.076334</v>
      </c>
      <c r="H214" s="63">
        <v>131.42387794999999</v>
      </c>
      <c r="I214" s="63">
        <v>131.42387794999999</v>
      </c>
      <c r="J214" s="63">
        <v>121.78174208999995</v>
      </c>
      <c r="K214" s="63"/>
      <c r="L214" s="63">
        <f t="shared" si="6"/>
        <v>92.663330278788166</v>
      </c>
      <c r="M214" s="63">
        <f t="shared" si="7"/>
        <v>92.663330278788166</v>
      </c>
      <c r="O214" s="225"/>
      <c r="P214" s="225"/>
      <c r="Q214" s="225"/>
      <c r="R214" s="225"/>
      <c r="S214" s="225"/>
      <c r="T214" s="226"/>
      <c r="U214" s="226"/>
      <c r="V214" s="227"/>
      <c r="W214" s="228"/>
      <c r="X214" s="228"/>
    </row>
    <row r="215" spans="1:24" s="2" customFormat="1">
      <c r="A215" s="55"/>
      <c r="B215" s="55"/>
      <c r="C215" s="55"/>
      <c r="D215" s="57" t="s">
        <v>327</v>
      </c>
      <c r="E215" s="61"/>
      <c r="F215" s="61"/>
      <c r="G215" s="66">
        <v>52.854418000000003</v>
      </c>
      <c r="H215" s="63">
        <v>54.963876379999995</v>
      </c>
      <c r="I215" s="63">
        <v>54.963876379999995</v>
      </c>
      <c r="J215" s="63">
        <v>51.567334169999988</v>
      </c>
      <c r="K215" s="63"/>
      <c r="L215" s="63">
        <f t="shared" si="6"/>
        <v>93.820409997072318</v>
      </c>
      <c r="M215" s="63">
        <f t="shared" si="7"/>
        <v>93.820409997072318</v>
      </c>
      <c r="O215" s="225"/>
      <c r="P215" s="225"/>
      <c r="Q215" s="225"/>
      <c r="R215" s="225"/>
      <c r="S215" s="225"/>
      <c r="T215" s="226"/>
      <c r="U215" s="226"/>
      <c r="V215" s="227"/>
      <c r="W215" s="228"/>
      <c r="X215" s="228"/>
    </row>
    <row r="216" spans="1:24" s="2" customFormat="1">
      <c r="A216" s="60"/>
      <c r="B216" s="60"/>
      <c r="C216" s="56" t="s">
        <v>169</v>
      </c>
      <c r="D216" s="56"/>
      <c r="E216" s="56"/>
      <c r="F216" s="56"/>
      <c r="G216" s="59">
        <v>2340.584746</v>
      </c>
      <c r="H216" s="59">
        <v>5123.141766209993</v>
      </c>
      <c r="I216" s="59">
        <v>5123.141766209993</v>
      </c>
      <c r="J216" s="59">
        <v>4782.5360626099955</v>
      </c>
      <c r="K216" s="59"/>
      <c r="L216" s="59">
        <f t="shared" si="6"/>
        <v>93.351624469061463</v>
      </c>
      <c r="M216" s="59">
        <f t="shared" si="7"/>
        <v>93.351624469061463</v>
      </c>
      <c r="O216" s="225"/>
      <c r="P216" s="225"/>
      <c r="Q216" s="225"/>
      <c r="R216" s="225"/>
      <c r="S216" s="225"/>
      <c r="T216" s="226"/>
      <c r="U216" s="226"/>
      <c r="V216" s="227"/>
      <c r="W216" s="228"/>
      <c r="X216" s="228"/>
    </row>
    <row r="217" spans="1:24" s="2" customFormat="1">
      <c r="A217" s="55"/>
      <c r="B217" s="55"/>
      <c r="C217" s="55"/>
      <c r="D217" s="57" t="s">
        <v>328</v>
      </c>
      <c r="E217" s="61"/>
      <c r="F217" s="61"/>
      <c r="G217" s="66">
        <v>767.92585899999995</v>
      </c>
      <c r="H217" s="63">
        <v>3579.0913898599983</v>
      </c>
      <c r="I217" s="63">
        <v>3579.0913898599983</v>
      </c>
      <c r="J217" s="63">
        <v>3256.2860969599997</v>
      </c>
      <c r="K217" s="63"/>
      <c r="L217" s="63">
        <f t="shared" si="6"/>
        <v>90.980803289501196</v>
      </c>
      <c r="M217" s="63">
        <f t="shared" si="7"/>
        <v>90.980803289501196</v>
      </c>
      <c r="O217" s="225"/>
      <c r="P217" s="225"/>
      <c r="Q217" s="225"/>
      <c r="R217" s="225"/>
      <c r="S217" s="225"/>
      <c r="T217" s="226"/>
      <c r="U217" s="226"/>
      <c r="V217" s="227"/>
      <c r="W217" s="228"/>
      <c r="X217" s="228"/>
    </row>
    <row r="218" spans="1:24" s="2" customFormat="1">
      <c r="A218" s="55"/>
      <c r="B218" s="55"/>
      <c r="C218" s="55"/>
      <c r="D218" s="57" t="s">
        <v>329</v>
      </c>
      <c r="E218" s="61"/>
      <c r="F218" s="61"/>
      <c r="G218" s="66">
        <v>1092.780726</v>
      </c>
      <c r="H218" s="63">
        <v>1039.9217209400003</v>
      </c>
      <c r="I218" s="63">
        <v>1039.9217209400003</v>
      </c>
      <c r="J218" s="63">
        <v>1035.0738034000003</v>
      </c>
      <c r="K218" s="63"/>
      <c r="L218" s="63">
        <f t="shared" si="6"/>
        <v>99.533818994027939</v>
      </c>
      <c r="M218" s="63">
        <f t="shared" si="7"/>
        <v>99.533818994027939</v>
      </c>
      <c r="O218" s="225"/>
      <c r="P218" s="225"/>
      <c r="Q218" s="225"/>
      <c r="R218" s="225"/>
      <c r="S218" s="225"/>
      <c r="T218" s="226"/>
      <c r="U218" s="226"/>
      <c r="V218" s="227"/>
      <c r="W218" s="228"/>
      <c r="X218" s="228"/>
    </row>
    <row r="219" spans="1:24" s="2" customFormat="1">
      <c r="A219" s="55"/>
      <c r="B219" s="55"/>
      <c r="C219" s="55"/>
      <c r="D219" s="57" t="s">
        <v>330</v>
      </c>
      <c r="E219" s="61"/>
      <c r="F219" s="61"/>
      <c r="G219" s="66">
        <v>479.87816099999998</v>
      </c>
      <c r="H219" s="63">
        <v>504.12865541000008</v>
      </c>
      <c r="I219" s="63">
        <v>504.12865541000008</v>
      </c>
      <c r="J219" s="63">
        <v>491.17616225</v>
      </c>
      <c r="K219" s="63"/>
      <c r="L219" s="63">
        <f t="shared" si="6"/>
        <v>97.430716738475027</v>
      </c>
      <c r="M219" s="63">
        <f t="shared" si="7"/>
        <v>97.430716738475027</v>
      </c>
      <c r="O219" s="225"/>
      <c r="P219" s="225"/>
      <c r="Q219" s="225"/>
      <c r="R219" s="225"/>
      <c r="S219" s="225"/>
      <c r="T219" s="226"/>
      <c r="U219" s="226"/>
      <c r="V219" s="227"/>
      <c r="W219" s="228"/>
      <c r="X219" s="228"/>
    </row>
    <row r="220" spans="1:24" s="2" customFormat="1">
      <c r="A220" s="60"/>
      <c r="B220" s="60"/>
      <c r="C220" s="56" t="s">
        <v>331</v>
      </c>
      <c r="D220" s="56"/>
      <c r="E220" s="56"/>
      <c r="F220" s="56"/>
      <c r="G220" s="59">
        <v>1039.948451</v>
      </c>
      <c r="H220" s="59">
        <v>995.95632404999685</v>
      </c>
      <c r="I220" s="59">
        <v>995.95632404999685</v>
      </c>
      <c r="J220" s="59">
        <v>995.95632404999685</v>
      </c>
      <c r="K220" s="59"/>
      <c r="L220" s="59">
        <f t="shared" si="6"/>
        <v>100</v>
      </c>
      <c r="M220" s="59">
        <f t="shared" si="7"/>
        <v>100</v>
      </c>
      <c r="O220" s="225"/>
      <c r="P220" s="225"/>
      <c r="Q220" s="225"/>
      <c r="R220" s="225"/>
      <c r="S220" s="225"/>
      <c r="T220" s="226"/>
      <c r="U220" s="226"/>
      <c r="V220" s="227"/>
      <c r="W220" s="228"/>
      <c r="X220" s="228"/>
    </row>
    <row r="221" spans="1:24" s="2" customFormat="1" ht="12.75" thickBot="1">
      <c r="A221" s="77"/>
      <c r="B221" s="77"/>
      <c r="C221" s="77"/>
      <c r="D221" s="78" t="s">
        <v>331</v>
      </c>
      <c r="E221" s="79"/>
      <c r="F221" s="79"/>
      <c r="G221" s="277">
        <v>1039.948451</v>
      </c>
      <c r="H221" s="80">
        <v>995.95632404999685</v>
      </c>
      <c r="I221" s="80">
        <v>995.95632404999685</v>
      </c>
      <c r="J221" s="80">
        <v>995.95632404999685</v>
      </c>
      <c r="K221" s="80"/>
      <c r="L221" s="80">
        <f t="shared" si="6"/>
        <v>100</v>
      </c>
      <c r="M221" s="80">
        <f t="shared" si="7"/>
        <v>100</v>
      </c>
      <c r="O221" s="225"/>
      <c r="P221" s="225"/>
      <c r="Q221" s="225"/>
      <c r="R221" s="225"/>
      <c r="S221" s="225"/>
      <c r="T221" s="226"/>
      <c r="U221" s="226"/>
      <c r="V221" s="227"/>
      <c r="W221" s="228"/>
      <c r="X221" s="228"/>
    </row>
    <row r="222" spans="1:24" ht="36" customHeight="1">
      <c r="A222" s="309" t="s">
        <v>873</v>
      </c>
      <c r="B222" s="310"/>
      <c r="C222" s="310"/>
      <c r="D222" s="310"/>
      <c r="E222" s="310"/>
      <c r="F222" s="310"/>
      <c r="G222" s="310"/>
      <c r="H222" s="310"/>
      <c r="I222" s="310"/>
      <c r="J222" s="310"/>
      <c r="K222" s="310"/>
      <c r="L222" s="310"/>
      <c r="M222" s="310"/>
    </row>
    <row r="223" spans="1:24" ht="12.75" customHeight="1">
      <c r="A223" s="308"/>
      <c r="B223" s="308"/>
      <c r="C223" s="308"/>
      <c r="D223" s="308"/>
      <c r="E223" s="308"/>
      <c r="F223" s="308"/>
      <c r="G223" s="308"/>
      <c r="H223" s="308"/>
      <c r="I223" s="308"/>
      <c r="J223" s="308"/>
      <c r="K223" s="308"/>
      <c r="L223" s="308"/>
      <c r="M223" s="308"/>
    </row>
    <row r="224" spans="1:24" ht="12.75" customHeight="1">
      <c r="A224" s="311"/>
      <c r="B224" s="311"/>
      <c r="C224" s="311"/>
      <c r="D224" s="311"/>
      <c r="E224" s="311"/>
      <c r="F224" s="311"/>
      <c r="G224" s="311"/>
      <c r="H224" s="311"/>
      <c r="I224" s="311"/>
      <c r="J224" s="311"/>
      <c r="K224" s="311"/>
      <c r="L224" s="311"/>
      <c r="M224" s="311"/>
    </row>
    <row r="225" spans="1:16" ht="12.75" customHeight="1">
      <c r="A225" s="311"/>
      <c r="B225" s="311"/>
      <c r="C225" s="311"/>
      <c r="D225" s="311"/>
      <c r="E225" s="311"/>
      <c r="F225" s="311"/>
      <c r="G225" s="311"/>
      <c r="H225" s="311"/>
      <c r="I225" s="311"/>
      <c r="J225" s="311"/>
      <c r="K225" s="311"/>
      <c r="L225" s="311"/>
      <c r="M225" s="311"/>
    </row>
    <row r="226" spans="1:16" ht="12.75" customHeight="1">
      <c r="A226" s="81"/>
      <c r="B226" s="82"/>
      <c r="C226" s="82"/>
      <c r="D226" s="82"/>
      <c r="E226" s="82"/>
      <c r="F226" s="82"/>
      <c r="G226" s="83"/>
      <c r="H226" s="83"/>
      <c r="I226" s="83"/>
      <c r="J226" s="83"/>
      <c r="K226" s="84"/>
      <c r="L226" s="85"/>
      <c r="M226" s="85"/>
    </row>
    <row r="227" spans="1:16" ht="12.75" customHeight="1"/>
    <row r="228" spans="1:16" ht="12.75" customHeight="1"/>
    <row r="230" spans="1:16" ht="15">
      <c r="G230"/>
      <c r="H230"/>
      <c r="I230"/>
      <c r="J230"/>
    </row>
    <row r="231" spans="1:16" ht="15">
      <c r="G231" s="297"/>
      <c r="H231" s="297"/>
      <c r="I231" s="297"/>
      <c r="J231" s="297"/>
      <c r="L231" s="3"/>
      <c r="M231" s="3"/>
      <c r="N231" s="3"/>
      <c r="O231" s="3"/>
      <c r="P231" s="3"/>
    </row>
    <row r="232" spans="1:16" ht="15">
      <c r="G232" s="297"/>
      <c r="H232" s="297"/>
      <c r="I232" s="297"/>
      <c r="J232" s="297"/>
      <c r="L232" s="3"/>
      <c r="M232" s="3"/>
      <c r="N232" s="3"/>
      <c r="O232" s="3"/>
      <c r="P232" s="3"/>
    </row>
    <row r="233" spans="1:16" ht="15">
      <c r="G233" s="297"/>
      <c r="H233" s="297"/>
      <c r="I233" s="297"/>
      <c r="J233" s="297"/>
      <c r="L233" s="3"/>
      <c r="M233" s="3"/>
      <c r="N233" s="3"/>
      <c r="O233" s="3"/>
      <c r="P233" s="3"/>
    </row>
    <row r="234" spans="1:16" ht="15">
      <c r="G234" s="297"/>
      <c r="H234" s="297"/>
      <c r="I234" s="297"/>
      <c r="J234" s="297"/>
      <c r="L234" s="3"/>
      <c r="M234" s="3"/>
      <c r="N234" s="3"/>
      <c r="O234" s="3"/>
      <c r="P234" s="3"/>
    </row>
    <row r="235" spans="1:16" ht="15">
      <c r="G235" s="297"/>
      <c r="H235" s="297"/>
      <c r="I235" s="297"/>
      <c r="J235" s="297"/>
      <c r="L235" s="3"/>
      <c r="M235" s="3"/>
      <c r="N235" s="3"/>
      <c r="O235" s="3"/>
      <c r="P235" s="3"/>
    </row>
    <row r="236" spans="1:16" ht="15">
      <c r="G236" s="297"/>
      <c r="H236" s="297"/>
      <c r="I236" s="297"/>
      <c r="J236" s="297"/>
      <c r="L236" s="3"/>
      <c r="M236" s="3"/>
      <c r="N236" s="3"/>
      <c r="O236" s="3"/>
      <c r="P236" s="3"/>
    </row>
    <row r="237" spans="1:16" ht="15">
      <c r="G237" s="297"/>
      <c r="H237" s="297"/>
      <c r="I237" s="297"/>
      <c r="J237" s="297"/>
      <c r="L237" s="3"/>
      <c r="M237" s="3"/>
      <c r="N237" s="3"/>
      <c r="O237" s="3"/>
      <c r="P237" s="3"/>
    </row>
    <row r="238" spans="1:16" ht="15">
      <c r="G238" s="297"/>
      <c r="H238" s="297"/>
      <c r="I238" s="297"/>
      <c r="J238" s="297"/>
      <c r="L238" s="3"/>
      <c r="M238" s="3"/>
      <c r="N238" s="3"/>
      <c r="O238" s="3"/>
      <c r="P238" s="3"/>
    </row>
    <row r="239" spans="1:16" ht="15">
      <c r="G239" s="297"/>
      <c r="H239" s="297"/>
      <c r="I239" s="297"/>
      <c r="J239" s="297"/>
      <c r="L239" s="3"/>
      <c r="M239" s="3"/>
      <c r="N239" s="3"/>
      <c r="O239" s="3"/>
      <c r="P239" s="3"/>
    </row>
    <row r="240" spans="1:16" ht="15">
      <c r="G240" s="297"/>
      <c r="H240" s="297"/>
      <c r="I240" s="297"/>
      <c r="J240" s="297"/>
      <c r="L240" s="3"/>
      <c r="M240" s="3"/>
      <c r="N240" s="3"/>
      <c r="O240" s="3"/>
      <c r="P240" s="3"/>
    </row>
    <row r="241" spans="7:16" ht="15">
      <c r="G241" s="297"/>
      <c r="H241" s="297"/>
      <c r="I241" s="297"/>
      <c r="J241" s="297"/>
      <c r="L241" s="3"/>
      <c r="M241" s="3"/>
      <c r="N241" s="3"/>
      <c r="O241" s="3"/>
      <c r="P241" s="3"/>
    </row>
  </sheetData>
  <mergeCells count="13">
    <mergeCell ref="A1:G1"/>
    <mergeCell ref="A223:M223"/>
    <mergeCell ref="A222:M222"/>
    <mergeCell ref="A224:M224"/>
    <mergeCell ref="A225:M225"/>
    <mergeCell ref="A3:M3"/>
    <mergeCell ref="I4:J4"/>
    <mergeCell ref="L4:M5"/>
    <mergeCell ref="G5:G6"/>
    <mergeCell ref="H5:H6"/>
    <mergeCell ref="I5:I6"/>
    <mergeCell ref="A4:B7"/>
    <mergeCell ref="C4:F7"/>
  </mergeCells>
  <conditionalFormatting sqref="X8">
    <cfRule type="cellIs" dxfId="139" priority="9" operator="greaterThan">
      <formula>0.1</formula>
    </cfRule>
    <cfRule type="cellIs" dxfId="138" priority="10" operator="greaterThan">
      <formula>1</formula>
    </cfRule>
  </conditionalFormatting>
  <conditionalFormatting sqref="W8">
    <cfRule type="cellIs" dxfId="137" priority="15" operator="greaterThan">
      <formula>0</formula>
    </cfRule>
    <cfRule type="cellIs" dxfId="136" priority="16" operator="greaterThan">
      <formula>1</formula>
    </cfRule>
  </conditionalFormatting>
  <conditionalFormatting sqref="W8">
    <cfRule type="cellIs" dxfId="135" priority="13" operator="greaterThan">
      <formula>0.1</formula>
    </cfRule>
    <cfRule type="cellIs" dxfId="134" priority="14" operator="greaterThan">
      <formula>1</formula>
    </cfRule>
  </conditionalFormatting>
  <conditionalFormatting sqref="X8">
    <cfRule type="cellIs" dxfId="133" priority="11" operator="greaterThan">
      <formula>0</formula>
    </cfRule>
    <cfRule type="cellIs" dxfId="132" priority="12" operator="greaterThan">
      <formula>1</formula>
    </cfRule>
  </conditionalFormatting>
  <conditionalFormatting sqref="X9:X221">
    <cfRule type="cellIs" dxfId="131" priority="1" operator="greaterThan">
      <formula>0.1</formula>
    </cfRule>
    <cfRule type="cellIs" dxfId="130" priority="2" operator="greaterThan">
      <formula>1</formula>
    </cfRule>
  </conditionalFormatting>
  <conditionalFormatting sqref="W9:W221">
    <cfRule type="cellIs" dxfId="129" priority="7" operator="greaterThan">
      <formula>0</formula>
    </cfRule>
    <cfRule type="cellIs" dxfId="128" priority="8" operator="greaterThan">
      <formula>1</formula>
    </cfRule>
  </conditionalFormatting>
  <conditionalFormatting sqref="W9:W221">
    <cfRule type="cellIs" dxfId="127" priority="5" operator="greaterThan">
      <formula>0.1</formula>
    </cfRule>
    <cfRule type="cellIs" dxfId="126" priority="6" operator="greaterThan">
      <formula>1</formula>
    </cfRule>
  </conditionalFormatting>
  <conditionalFormatting sqref="X9:X221">
    <cfRule type="cellIs" dxfId="125" priority="3" operator="greaterThan">
      <formula>0</formula>
    </cfRule>
    <cfRule type="cellIs" dxfId="124" priority="4" operator="greaterThan">
      <formula>1</formula>
    </cfRule>
  </conditionalFormatting>
  <pageMargins left="0" right="0" top="0" bottom="0" header="0.31496062992125984" footer="0.39370078740157483"/>
  <pageSetup scale="99"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T151"/>
  <sheetViews>
    <sheetView showGridLines="0" topLeftCell="A109" zoomScale="145" zoomScaleNormal="145" workbookViewId="0">
      <selection sqref="A1:C1"/>
    </sheetView>
  </sheetViews>
  <sheetFormatPr baseColWidth="10" defaultRowHeight="12"/>
  <cols>
    <col min="1" max="1" width="4.7109375" style="34" customWidth="1"/>
    <col min="2" max="2" width="51.7109375" style="1" customWidth="1"/>
    <col min="3" max="3" width="13.7109375" style="3" customWidth="1"/>
    <col min="4" max="6" width="13.7109375" style="1" customWidth="1"/>
    <col min="7" max="7" width="0.85546875" style="4" customWidth="1"/>
    <col min="8" max="9" width="9.7109375" style="1" customWidth="1"/>
    <col min="10" max="10" width="8.85546875" style="2" customWidth="1"/>
    <col min="11" max="14" width="4" style="2" customWidth="1"/>
    <col min="15" max="15" width="1.85546875" style="2" customWidth="1"/>
    <col min="16" max="17" width="5.5703125" style="2" bestFit="1" customWidth="1"/>
    <col min="18" max="18" width="1.7109375" style="2" customWidth="1"/>
    <col min="19" max="20" width="9.7109375" style="2" customWidth="1"/>
    <col min="21" max="16384" width="11.42578125" style="2"/>
  </cols>
  <sheetData>
    <row r="1" spans="1:20" s="86" customFormat="1" ht="42" customHeight="1">
      <c r="A1" s="316" t="s">
        <v>0</v>
      </c>
      <c r="B1" s="316"/>
      <c r="C1" s="316"/>
      <c r="D1" s="39" t="s">
        <v>150</v>
      </c>
      <c r="E1" s="47"/>
      <c r="F1" s="47"/>
      <c r="G1" s="48"/>
      <c r="H1" s="47"/>
      <c r="I1" s="47"/>
    </row>
    <row r="2" spans="1:20" ht="13.5" customHeight="1">
      <c r="C2" s="1"/>
    </row>
    <row r="3" spans="1:20" s="87" customFormat="1" ht="57.95" customHeight="1">
      <c r="A3" s="301" t="s">
        <v>866</v>
      </c>
      <c r="B3" s="301"/>
      <c r="C3" s="301"/>
      <c r="D3" s="301"/>
      <c r="E3" s="301"/>
      <c r="F3" s="301"/>
      <c r="G3" s="301"/>
      <c r="H3" s="301"/>
      <c r="I3" s="301"/>
    </row>
    <row r="4" spans="1:20" ht="12.75" customHeight="1">
      <c r="A4" s="302" t="s">
        <v>6</v>
      </c>
      <c r="B4" s="304" t="s">
        <v>439</v>
      </c>
      <c r="C4" s="22"/>
      <c r="D4" s="22"/>
      <c r="E4" s="306" t="s">
        <v>1</v>
      </c>
      <c r="F4" s="306"/>
      <c r="G4" s="21"/>
      <c r="H4" s="304" t="s">
        <v>5</v>
      </c>
      <c r="I4" s="304"/>
    </row>
    <row r="5" spans="1:20" ht="12.75" customHeight="1">
      <c r="A5" s="302"/>
      <c r="B5" s="304"/>
      <c r="C5" s="307" t="s">
        <v>2</v>
      </c>
      <c r="D5" s="307" t="s">
        <v>3</v>
      </c>
      <c r="E5" s="307" t="s">
        <v>4</v>
      </c>
      <c r="F5" s="50" t="s">
        <v>53</v>
      </c>
      <c r="G5" s="42"/>
      <c r="H5" s="305"/>
      <c r="I5" s="305"/>
    </row>
    <row r="6" spans="1:20" ht="18" customHeight="1">
      <c r="A6" s="302"/>
      <c r="B6" s="304"/>
      <c r="C6" s="307"/>
      <c r="D6" s="307"/>
      <c r="E6" s="307"/>
      <c r="F6" s="41" t="s">
        <v>151</v>
      </c>
      <c r="G6" s="41"/>
      <c r="H6" s="42" t="s">
        <v>3</v>
      </c>
      <c r="I6" s="42" t="s">
        <v>7</v>
      </c>
    </row>
    <row r="7" spans="1:20" ht="12.75" customHeight="1">
      <c r="A7" s="303"/>
      <c r="B7" s="305"/>
      <c r="C7" s="28" t="s">
        <v>8</v>
      </c>
      <c r="D7" s="28" t="s">
        <v>9</v>
      </c>
      <c r="E7" s="28" t="s">
        <v>10</v>
      </c>
      <c r="F7" s="29" t="s">
        <v>11</v>
      </c>
      <c r="G7" s="29"/>
      <c r="H7" s="29" t="s">
        <v>147</v>
      </c>
      <c r="I7" s="29" t="s">
        <v>146</v>
      </c>
    </row>
    <row r="8" spans="1:20" ht="12.75" customHeight="1">
      <c r="A8" s="5" t="s">
        <v>12</v>
      </c>
      <c r="B8" s="5"/>
      <c r="C8" s="10">
        <f>+C9+C11+C13+C20+C23+C31+C46+C75+C77+C82+C84+C89+C91+C93+C122+C124</f>
        <v>88026878228</v>
      </c>
      <c r="D8" s="10">
        <f>+D9+D11+D13+D20+D23+D31+D46+D75+D77+D82+D84+D89+D91+D93+D122+D124</f>
        <v>83375094368.230408</v>
      </c>
      <c r="E8" s="10">
        <f>+E9+E11+E13+E20+E23+E31+E46+E75+E77+E82+E84+E89+E91+E93+E122+E124</f>
        <v>83279211039.620392</v>
      </c>
      <c r="F8" s="10">
        <f>+F9+F11+F13+F20+F23+F31+F46+F75+F77+F82+F84+F89+F91+F93+F122+F124</f>
        <v>81902182061.220016</v>
      </c>
      <c r="G8" s="10"/>
      <c r="H8" s="272">
        <f t="shared" ref="H8:H39" si="0">IFERROR(+F8/D8*100,"n.a")</f>
        <v>98.23339053686081</v>
      </c>
      <c r="I8" s="272">
        <f t="shared" ref="I8:I39" si="1">IFERROR(+F8/E8*100,"n.a")</f>
        <v>98.346491325734036</v>
      </c>
      <c r="K8" s="244"/>
      <c r="L8" s="244"/>
      <c r="M8" s="244"/>
      <c r="N8" s="244"/>
      <c r="O8" s="244"/>
      <c r="P8" s="245"/>
      <c r="Q8" s="245"/>
      <c r="R8" s="246"/>
      <c r="S8" s="247"/>
      <c r="T8" s="247"/>
    </row>
    <row r="9" spans="1:20" ht="12.75" customHeight="1">
      <c r="A9" s="23" t="s">
        <v>133</v>
      </c>
      <c r="B9" s="23"/>
      <c r="C9" s="24">
        <v>86697921</v>
      </c>
      <c r="D9" s="24">
        <v>84955572.439999998</v>
      </c>
      <c r="E9" s="24">
        <v>84955572.439999998</v>
      </c>
      <c r="F9" s="24">
        <v>77347101.37000002</v>
      </c>
      <c r="G9" s="24"/>
      <c r="H9" s="273">
        <f t="shared" si="0"/>
        <v>91.044176560197414</v>
      </c>
      <c r="I9" s="273">
        <f t="shared" si="1"/>
        <v>91.044176560197414</v>
      </c>
      <c r="K9" s="225"/>
      <c r="L9" s="225"/>
      <c r="M9" s="225"/>
      <c r="N9" s="225"/>
      <c r="O9" s="225"/>
      <c r="P9" s="226"/>
      <c r="Q9" s="226"/>
      <c r="R9" s="227"/>
      <c r="S9" s="228"/>
      <c r="T9" s="228"/>
    </row>
    <row r="10" spans="1:20" s="1" customFormat="1" ht="12.75" customHeight="1">
      <c r="A10" s="43"/>
      <c r="B10" s="6" t="s">
        <v>438</v>
      </c>
      <c r="C10" s="12">
        <v>86697921</v>
      </c>
      <c r="D10" s="12">
        <v>84955572.439999998</v>
      </c>
      <c r="E10" s="12">
        <v>84955572.439999998</v>
      </c>
      <c r="F10" s="12">
        <v>77347101.37000002</v>
      </c>
      <c r="G10" s="12"/>
      <c r="H10" s="274">
        <f t="shared" si="0"/>
        <v>91.044176560197414</v>
      </c>
      <c r="I10" s="274">
        <f t="shared" si="1"/>
        <v>91.044176560197414</v>
      </c>
      <c r="K10" s="225"/>
      <c r="L10" s="225"/>
      <c r="M10" s="225"/>
      <c r="N10" s="225"/>
      <c r="O10" s="225"/>
      <c r="P10" s="226"/>
      <c r="Q10" s="226"/>
      <c r="R10" s="227"/>
      <c r="S10" s="228"/>
      <c r="T10" s="228"/>
    </row>
    <row r="11" spans="1:20" ht="12.75" customHeight="1">
      <c r="A11" s="23" t="s">
        <v>437</v>
      </c>
      <c r="B11" s="23"/>
      <c r="C11" s="26">
        <v>5300000</v>
      </c>
      <c r="D11" s="26">
        <v>5300000</v>
      </c>
      <c r="E11" s="26">
        <v>5300000</v>
      </c>
      <c r="F11" s="26">
        <v>5300000</v>
      </c>
      <c r="G11" s="26"/>
      <c r="H11" s="273">
        <f t="shared" si="0"/>
        <v>100</v>
      </c>
      <c r="I11" s="273">
        <f t="shared" si="1"/>
        <v>100</v>
      </c>
      <c r="K11" s="225"/>
      <c r="L11" s="225"/>
      <c r="M11" s="225"/>
      <c r="N11" s="225"/>
      <c r="O11" s="225"/>
      <c r="P11" s="226"/>
      <c r="Q11" s="226"/>
      <c r="R11" s="227"/>
      <c r="S11" s="228"/>
      <c r="T11" s="228"/>
    </row>
    <row r="12" spans="1:20" s="1" customFormat="1" ht="12.75" customHeight="1">
      <c r="A12" s="43"/>
      <c r="B12" s="6" t="s">
        <v>436</v>
      </c>
      <c r="C12" s="12">
        <v>5300000</v>
      </c>
      <c r="D12" s="12">
        <v>5300000</v>
      </c>
      <c r="E12" s="12">
        <v>5300000</v>
      </c>
      <c r="F12" s="12">
        <v>5300000</v>
      </c>
      <c r="G12" s="12"/>
      <c r="H12" s="274">
        <f t="shared" si="0"/>
        <v>100</v>
      </c>
      <c r="I12" s="274">
        <f t="shared" si="1"/>
        <v>100</v>
      </c>
      <c r="K12" s="225"/>
      <c r="L12" s="225"/>
      <c r="M12" s="225"/>
      <c r="N12" s="225"/>
      <c r="O12" s="225"/>
      <c r="P12" s="226"/>
      <c r="Q12" s="226"/>
      <c r="R12" s="227"/>
      <c r="S12" s="228"/>
      <c r="T12" s="228"/>
    </row>
    <row r="13" spans="1:20" ht="12.75" customHeight="1">
      <c r="A13" s="23" t="s">
        <v>435</v>
      </c>
      <c r="B13" s="93"/>
      <c r="C13" s="26">
        <v>7008034825</v>
      </c>
      <c r="D13" s="26">
        <v>6719381875.8200006</v>
      </c>
      <c r="E13" s="26">
        <v>6685881875.8200006</v>
      </c>
      <c r="F13" s="26">
        <v>6627163069.6700001</v>
      </c>
      <c r="G13" s="26"/>
      <c r="H13" s="273">
        <f t="shared" si="0"/>
        <v>98.627570097156493</v>
      </c>
      <c r="I13" s="273">
        <f t="shared" si="1"/>
        <v>99.121749273459926</v>
      </c>
      <c r="K13" s="225"/>
      <c r="L13" s="225"/>
      <c r="M13" s="225"/>
      <c r="N13" s="225"/>
      <c r="O13" s="225"/>
      <c r="P13" s="226"/>
      <c r="Q13" s="226"/>
      <c r="R13" s="227"/>
      <c r="S13" s="228"/>
      <c r="T13" s="228"/>
    </row>
    <row r="14" spans="1:20" s="1" customFormat="1" ht="12.75" customHeight="1">
      <c r="A14" s="5"/>
      <c r="B14" s="92" t="s">
        <v>434</v>
      </c>
      <c r="C14" s="12">
        <v>794015625</v>
      </c>
      <c r="D14" s="12">
        <v>896190850.18000007</v>
      </c>
      <c r="E14" s="12">
        <v>896190850.18000007</v>
      </c>
      <c r="F14" s="12">
        <v>896084060.24000001</v>
      </c>
      <c r="G14" s="90"/>
      <c r="H14" s="274">
        <f t="shared" si="0"/>
        <v>99.98808401804385</v>
      </c>
      <c r="I14" s="274">
        <f t="shared" si="1"/>
        <v>99.98808401804385</v>
      </c>
      <c r="K14" s="225"/>
      <c r="L14" s="225"/>
      <c r="M14" s="225"/>
      <c r="N14" s="225"/>
      <c r="O14" s="225"/>
      <c r="P14" s="226"/>
      <c r="Q14" s="226"/>
      <c r="R14" s="227"/>
      <c r="S14" s="228"/>
      <c r="T14" s="228"/>
    </row>
    <row r="15" spans="1:20" s="1" customFormat="1" ht="12.75" customHeight="1">
      <c r="A15" s="91"/>
      <c r="B15" s="6" t="s">
        <v>433</v>
      </c>
      <c r="C15" s="14">
        <v>253828418</v>
      </c>
      <c r="D15" s="14">
        <v>216733677.19</v>
      </c>
      <c r="E15" s="14">
        <v>216733677.19</v>
      </c>
      <c r="F15" s="14">
        <v>215731480.04000002</v>
      </c>
      <c r="G15" s="10"/>
      <c r="H15" s="274">
        <f t="shared" si="0"/>
        <v>99.537590482940317</v>
      </c>
      <c r="I15" s="274">
        <f t="shared" si="1"/>
        <v>99.537590482940317</v>
      </c>
      <c r="K15" s="225"/>
      <c r="L15" s="225"/>
      <c r="M15" s="225"/>
      <c r="N15" s="225"/>
      <c r="O15" s="225"/>
      <c r="P15" s="226"/>
      <c r="Q15" s="226"/>
      <c r="R15" s="227"/>
      <c r="S15" s="228"/>
      <c r="T15" s="228"/>
    </row>
    <row r="16" spans="1:20" s="1" customFormat="1" ht="12.75" customHeight="1">
      <c r="A16" s="5"/>
      <c r="B16" s="6" t="s">
        <v>258</v>
      </c>
      <c r="C16" s="14">
        <v>2392906349</v>
      </c>
      <c r="D16" s="14">
        <v>2425941592.98</v>
      </c>
      <c r="E16" s="14">
        <v>2425941592.98</v>
      </c>
      <c r="F16" s="14">
        <v>2423683005.4400001</v>
      </c>
      <c r="G16" s="10"/>
      <c r="H16" s="274">
        <f t="shared" si="0"/>
        <v>99.906898519464121</v>
      </c>
      <c r="I16" s="274">
        <f t="shared" si="1"/>
        <v>99.906898519464121</v>
      </c>
      <c r="K16" s="225"/>
      <c r="L16" s="225"/>
      <c r="M16" s="225"/>
      <c r="N16" s="225"/>
      <c r="O16" s="225"/>
      <c r="P16" s="226"/>
      <c r="Q16" s="226"/>
      <c r="R16" s="227"/>
      <c r="S16" s="228"/>
      <c r="T16" s="228"/>
    </row>
    <row r="17" spans="1:20" s="1" customFormat="1" ht="12.75" customHeight="1">
      <c r="A17" s="43"/>
      <c r="B17" s="6" t="s">
        <v>254</v>
      </c>
      <c r="C17" s="12">
        <v>1229029083</v>
      </c>
      <c r="D17" s="12">
        <v>1249454779.6100001</v>
      </c>
      <c r="E17" s="12">
        <v>1238454779.6100001</v>
      </c>
      <c r="F17" s="12">
        <v>1231380910.26</v>
      </c>
      <c r="G17" s="12"/>
      <c r="H17" s="274">
        <f t="shared" si="0"/>
        <v>98.553459505301859</v>
      </c>
      <c r="I17" s="274">
        <f t="shared" si="1"/>
        <v>99.428814885576372</v>
      </c>
      <c r="K17" s="225"/>
      <c r="L17" s="225"/>
      <c r="M17" s="225"/>
      <c r="N17" s="225"/>
      <c r="O17" s="225"/>
      <c r="P17" s="226"/>
      <c r="Q17" s="226"/>
      <c r="R17" s="227"/>
      <c r="S17" s="228"/>
      <c r="T17" s="228"/>
    </row>
    <row r="18" spans="1:20" s="1" customFormat="1" ht="12.75" customHeight="1">
      <c r="A18" s="5"/>
      <c r="B18" s="6" t="s">
        <v>432</v>
      </c>
      <c r="C18" s="12">
        <v>1617251898</v>
      </c>
      <c r="D18" s="12">
        <v>1569424053.6600001</v>
      </c>
      <c r="E18" s="12">
        <v>1569424053.6600001</v>
      </c>
      <c r="F18" s="12">
        <v>1533367296.3300002</v>
      </c>
      <c r="G18" s="90"/>
      <c r="H18" s="274">
        <f t="shared" si="0"/>
        <v>97.702548444704078</v>
      </c>
      <c r="I18" s="274">
        <f t="shared" si="1"/>
        <v>97.702548444704078</v>
      </c>
      <c r="K18" s="225"/>
      <c r="L18" s="225"/>
      <c r="M18" s="225"/>
      <c r="N18" s="225"/>
      <c r="O18" s="225"/>
      <c r="P18" s="226"/>
      <c r="Q18" s="226"/>
      <c r="R18" s="227"/>
      <c r="S18" s="228"/>
      <c r="T18" s="228"/>
    </row>
    <row r="19" spans="1:20" s="1" customFormat="1" ht="12.75" customHeight="1">
      <c r="A19" s="43"/>
      <c r="B19" s="6" t="s">
        <v>431</v>
      </c>
      <c r="C19" s="12">
        <v>721003452</v>
      </c>
      <c r="D19" s="12">
        <v>361636922.20000005</v>
      </c>
      <c r="E19" s="12">
        <v>339136922.19999999</v>
      </c>
      <c r="F19" s="12">
        <v>326916317.36000001</v>
      </c>
      <c r="G19" s="12"/>
      <c r="H19" s="274">
        <f t="shared" si="0"/>
        <v>90.399043153896187</v>
      </c>
      <c r="I19" s="274">
        <f t="shared" si="1"/>
        <v>96.396557248699366</v>
      </c>
      <c r="K19" s="225"/>
      <c r="L19" s="225"/>
      <c r="M19" s="225"/>
      <c r="N19" s="225"/>
      <c r="O19" s="225"/>
      <c r="P19" s="226"/>
      <c r="Q19" s="226"/>
      <c r="R19" s="227"/>
      <c r="S19" s="228"/>
      <c r="T19" s="228"/>
    </row>
    <row r="20" spans="1:20" ht="12.75" customHeight="1">
      <c r="A20" s="23" t="s">
        <v>16</v>
      </c>
      <c r="B20" s="93"/>
      <c r="C20" s="26">
        <v>289949477</v>
      </c>
      <c r="D20" s="26">
        <v>305391273.26999998</v>
      </c>
      <c r="E20" s="26">
        <v>305391273.26999998</v>
      </c>
      <c r="F20" s="26">
        <v>305351417.26999998</v>
      </c>
      <c r="G20" s="26"/>
      <c r="H20" s="273">
        <f t="shared" si="0"/>
        <v>99.98694920140538</v>
      </c>
      <c r="I20" s="273">
        <f t="shared" si="1"/>
        <v>99.98694920140538</v>
      </c>
      <c r="K20" s="225"/>
      <c r="L20" s="225"/>
      <c r="M20" s="225"/>
      <c r="N20" s="225"/>
      <c r="O20" s="225"/>
      <c r="P20" s="226"/>
      <c r="Q20" s="226"/>
      <c r="R20" s="227"/>
      <c r="S20" s="228"/>
      <c r="T20" s="228"/>
    </row>
    <row r="21" spans="1:20" s="1" customFormat="1" ht="12.75" customHeight="1">
      <c r="A21" s="5"/>
      <c r="B21" s="92" t="s">
        <v>430</v>
      </c>
      <c r="C21" s="12">
        <v>177966277</v>
      </c>
      <c r="D21" s="12">
        <v>200353666.49000004</v>
      </c>
      <c r="E21" s="12">
        <v>200353666.49000004</v>
      </c>
      <c r="F21" s="12">
        <v>200353666.49000004</v>
      </c>
      <c r="G21" s="90"/>
      <c r="H21" s="274">
        <f t="shared" si="0"/>
        <v>100</v>
      </c>
      <c r="I21" s="274">
        <f t="shared" si="1"/>
        <v>100</v>
      </c>
      <c r="K21" s="225"/>
      <c r="L21" s="225"/>
      <c r="M21" s="225"/>
      <c r="N21" s="225"/>
      <c r="O21" s="225"/>
      <c r="P21" s="226"/>
      <c r="Q21" s="226"/>
      <c r="R21" s="227"/>
      <c r="S21" s="228"/>
      <c r="T21" s="228"/>
    </row>
    <row r="22" spans="1:20" s="1" customFormat="1" ht="12.75" customHeight="1">
      <c r="A22" s="91"/>
      <c r="B22" s="6" t="s">
        <v>429</v>
      </c>
      <c r="C22" s="14">
        <v>111983200</v>
      </c>
      <c r="D22" s="14">
        <v>105037606.77999996</v>
      </c>
      <c r="E22" s="14">
        <v>105037606.77999996</v>
      </c>
      <c r="F22" s="14">
        <v>104997750.77999996</v>
      </c>
      <c r="G22" s="10"/>
      <c r="H22" s="274">
        <f t="shared" si="0"/>
        <v>99.962055494958605</v>
      </c>
      <c r="I22" s="274">
        <f t="shared" si="1"/>
        <v>99.962055494958605</v>
      </c>
      <c r="K22" s="225"/>
      <c r="L22" s="225"/>
      <c r="M22" s="225"/>
      <c r="N22" s="225"/>
      <c r="O22" s="225"/>
      <c r="P22" s="226"/>
      <c r="Q22" s="226"/>
      <c r="R22" s="227"/>
      <c r="S22" s="228"/>
      <c r="T22" s="228"/>
    </row>
    <row r="23" spans="1:20" ht="12.75" customHeight="1">
      <c r="A23" s="23" t="s">
        <v>19</v>
      </c>
      <c r="B23" s="23"/>
      <c r="C23" s="24">
        <v>2466855666</v>
      </c>
      <c r="D23" s="24">
        <v>2068654386.1599998</v>
      </c>
      <c r="E23" s="24">
        <v>2068654386.1599998</v>
      </c>
      <c r="F23" s="24">
        <v>1933998275.0999999</v>
      </c>
      <c r="G23" s="24"/>
      <c r="H23" s="273">
        <f t="shared" si="0"/>
        <v>93.490642421426458</v>
      </c>
      <c r="I23" s="273">
        <f t="shared" si="1"/>
        <v>93.490642421426458</v>
      </c>
      <c r="K23" s="225"/>
      <c r="L23" s="225"/>
      <c r="M23" s="225"/>
      <c r="N23" s="225"/>
      <c r="O23" s="225"/>
      <c r="P23" s="226"/>
      <c r="Q23" s="226"/>
      <c r="R23" s="227"/>
      <c r="S23" s="228"/>
      <c r="T23" s="228"/>
    </row>
    <row r="24" spans="1:20" s="1" customFormat="1" ht="12.75" customHeight="1">
      <c r="A24" s="43"/>
      <c r="B24" s="6" t="s">
        <v>428</v>
      </c>
      <c r="C24" s="12">
        <v>3586200</v>
      </c>
      <c r="D24" s="12">
        <v>13036767.77</v>
      </c>
      <c r="E24" s="12">
        <v>13036767.77</v>
      </c>
      <c r="F24" s="12">
        <v>13036767.77</v>
      </c>
      <c r="G24" s="12"/>
      <c r="H24" s="274">
        <f t="shared" si="0"/>
        <v>100</v>
      </c>
      <c r="I24" s="274">
        <f t="shared" si="1"/>
        <v>100</v>
      </c>
      <c r="K24" s="225"/>
      <c r="L24" s="225"/>
      <c r="M24" s="225"/>
      <c r="N24" s="225"/>
      <c r="O24" s="225"/>
      <c r="P24" s="226"/>
      <c r="Q24" s="226"/>
      <c r="R24" s="227"/>
      <c r="S24" s="228"/>
      <c r="T24" s="228"/>
    </row>
    <row r="25" spans="1:20" s="1" customFormat="1" ht="12.75" customHeight="1">
      <c r="A25" s="5"/>
      <c r="B25" s="6" t="s">
        <v>427</v>
      </c>
      <c r="C25" s="12">
        <v>1130151796</v>
      </c>
      <c r="D25" s="12">
        <v>870157970.89999998</v>
      </c>
      <c r="E25" s="12">
        <v>870157970.89999998</v>
      </c>
      <c r="F25" s="12">
        <v>870156566.25</v>
      </c>
      <c r="G25" s="90"/>
      <c r="H25" s="274">
        <f t="shared" si="0"/>
        <v>99.999838575287825</v>
      </c>
      <c r="I25" s="274">
        <f t="shared" si="1"/>
        <v>99.999838575287825</v>
      </c>
      <c r="K25" s="225"/>
      <c r="L25" s="225"/>
      <c r="M25" s="225"/>
      <c r="N25" s="225"/>
      <c r="O25" s="225"/>
      <c r="P25" s="226"/>
      <c r="Q25" s="226"/>
      <c r="R25" s="227"/>
      <c r="S25" s="228"/>
      <c r="T25" s="228"/>
    </row>
    <row r="26" spans="1:20" s="1" customFormat="1" ht="12.75" customHeight="1">
      <c r="A26" s="43"/>
      <c r="B26" s="6" t="s">
        <v>426</v>
      </c>
      <c r="C26" s="12">
        <v>5000000</v>
      </c>
      <c r="D26" s="12">
        <v>5000000</v>
      </c>
      <c r="E26" s="12">
        <v>5000000</v>
      </c>
      <c r="F26" s="12">
        <v>5000000</v>
      </c>
      <c r="G26" s="12"/>
      <c r="H26" s="274">
        <f t="shared" si="0"/>
        <v>100</v>
      </c>
      <c r="I26" s="274">
        <f t="shared" si="1"/>
        <v>100</v>
      </c>
      <c r="K26" s="225"/>
      <c r="L26" s="225"/>
      <c r="M26" s="225"/>
      <c r="N26" s="225"/>
      <c r="O26" s="225"/>
      <c r="P26" s="226"/>
      <c r="Q26" s="226"/>
      <c r="R26" s="227"/>
      <c r="S26" s="228"/>
      <c r="T26" s="228"/>
    </row>
    <row r="27" spans="1:20" s="1" customFormat="1" ht="12.75" customHeight="1">
      <c r="A27" s="43"/>
      <c r="B27" s="9" t="s">
        <v>425</v>
      </c>
      <c r="C27" s="12">
        <v>112247617</v>
      </c>
      <c r="D27" s="12">
        <v>97247617</v>
      </c>
      <c r="E27" s="12">
        <v>97247617</v>
      </c>
      <c r="F27" s="12">
        <v>97247617</v>
      </c>
      <c r="G27" s="12"/>
      <c r="H27" s="274">
        <f t="shared" si="0"/>
        <v>100</v>
      </c>
      <c r="I27" s="274">
        <f t="shared" si="1"/>
        <v>100</v>
      </c>
      <c r="K27" s="225"/>
      <c r="L27" s="225"/>
      <c r="M27" s="225"/>
      <c r="N27" s="225"/>
      <c r="O27" s="225"/>
      <c r="P27" s="226"/>
      <c r="Q27" s="226"/>
      <c r="R27" s="227"/>
      <c r="S27" s="228"/>
      <c r="T27" s="228"/>
    </row>
    <row r="28" spans="1:20" s="1" customFormat="1" ht="12.75" customHeight="1">
      <c r="A28" s="5"/>
      <c r="B28" s="92" t="s">
        <v>424</v>
      </c>
      <c r="C28" s="12">
        <v>398233530</v>
      </c>
      <c r="D28" s="12">
        <v>293096676.53000009</v>
      </c>
      <c r="E28" s="12">
        <v>293096676.53000009</v>
      </c>
      <c r="F28" s="12">
        <v>260031758.90000007</v>
      </c>
      <c r="G28" s="90"/>
      <c r="H28" s="274">
        <f t="shared" si="0"/>
        <v>88.718767465582076</v>
      </c>
      <c r="I28" s="274">
        <f t="shared" si="1"/>
        <v>88.718767465582076</v>
      </c>
      <c r="K28" s="225"/>
      <c r="L28" s="225"/>
      <c r="M28" s="225"/>
      <c r="N28" s="225"/>
      <c r="O28" s="225"/>
      <c r="P28" s="226"/>
      <c r="Q28" s="226"/>
      <c r="R28" s="227"/>
      <c r="S28" s="228"/>
      <c r="T28" s="228"/>
    </row>
    <row r="29" spans="1:20" s="1" customFormat="1" ht="12.75" customHeight="1">
      <c r="A29" s="91"/>
      <c r="B29" s="6" t="s">
        <v>423</v>
      </c>
      <c r="C29" s="14">
        <v>148914876</v>
      </c>
      <c r="D29" s="14">
        <v>139654439.13</v>
      </c>
      <c r="E29" s="14">
        <v>139654439.13</v>
      </c>
      <c r="F29" s="14">
        <v>129868682.59000002</v>
      </c>
      <c r="G29" s="10"/>
      <c r="H29" s="274">
        <f t="shared" si="0"/>
        <v>92.992878278011119</v>
      </c>
      <c r="I29" s="274">
        <f t="shared" si="1"/>
        <v>92.992878278011119</v>
      </c>
      <c r="K29" s="225"/>
      <c r="L29" s="225"/>
      <c r="M29" s="225"/>
      <c r="N29" s="225"/>
      <c r="O29" s="225"/>
      <c r="P29" s="226"/>
      <c r="Q29" s="226"/>
      <c r="R29" s="227"/>
      <c r="S29" s="228"/>
      <c r="T29" s="228"/>
    </row>
    <row r="30" spans="1:20" s="1" customFormat="1" ht="12.75" customHeight="1">
      <c r="A30" s="5"/>
      <c r="B30" s="6" t="s">
        <v>422</v>
      </c>
      <c r="C30" s="14">
        <v>668721647</v>
      </c>
      <c r="D30" s="14">
        <v>650460914.83000004</v>
      </c>
      <c r="E30" s="14">
        <v>650460914.83000004</v>
      </c>
      <c r="F30" s="14">
        <v>558656882.59000003</v>
      </c>
      <c r="G30" s="10"/>
      <c r="H30" s="274">
        <f t="shared" si="0"/>
        <v>85.886310745666677</v>
      </c>
      <c r="I30" s="274">
        <f t="shared" si="1"/>
        <v>85.886310745666677</v>
      </c>
      <c r="K30" s="225"/>
      <c r="L30" s="225"/>
      <c r="M30" s="225"/>
      <c r="N30" s="225"/>
      <c r="O30" s="225"/>
      <c r="P30" s="226"/>
      <c r="Q30" s="226"/>
      <c r="R30" s="227"/>
      <c r="S30" s="228"/>
      <c r="T30" s="228"/>
    </row>
    <row r="31" spans="1:20" ht="12.75" customHeight="1">
      <c r="A31" s="23" t="s">
        <v>21</v>
      </c>
      <c r="B31" s="89"/>
      <c r="C31" s="26">
        <v>20099687955</v>
      </c>
      <c r="D31" s="26">
        <v>20611328584.929996</v>
      </c>
      <c r="E31" s="26">
        <v>20548945256.319996</v>
      </c>
      <c r="F31" s="26">
        <v>19973787185.149994</v>
      </c>
      <c r="G31" s="88"/>
      <c r="H31" s="273">
        <f t="shared" si="0"/>
        <v>96.906839861617939</v>
      </c>
      <c r="I31" s="273">
        <f t="shared" si="1"/>
        <v>97.201033610262272</v>
      </c>
      <c r="K31" s="225"/>
      <c r="L31" s="225"/>
      <c r="M31" s="225"/>
      <c r="N31" s="225"/>
      <c r="O31" s="225"/>
      <c r="P31" s="226"/>
      <c r="Q31" s="226"/>
      <c r="R31" s="227"/>
      <c r="S31" s="228"/>
      <c r="T31" s="228"/>
    </row>
    <row r="32" spans="1:20" s="1" customFormat="1" ht="12.75" customHeight="1">
      <c r="A32" s="5"/>
      <c r="B32" s="6" t="s">
        <v>421</v>
      </c>
      <c r="C32" s="12">
        <v>2430000</v>
      </c>
      <c r="D32" s="12">
        <v>2430000</v>
      </c>
      <c r="E32" s="12">
        <v>2430000</v>
      </c>
      <c r="F32" s="12">
        <v>2430000</v>
      </c>
      <c r="G32" s="90"/>
      <c r="H32" s="274">
        <f t="shared" si="0"/>
        <v>100</v>
      </c>
      <c r="I32" s="274">
        <f t="shared" si="1"/>
        <v>100</v>
      </c>
      <c r="K32" s="225"/>
      <c r="L32" s="225"/>
      <c r="M32" s="225"/>
      <c r="N32" s="225"/>
      <c r="O32" s="225"/>
      <c r="P32" s="226"/>
      <c r="Q32" s="226"/>
      <c r="R32" s="227"/>
      <c r="S32" s="228"/>
      <c r="T32" s="228"/>
    </row>
    <row r="33" spans="1:20" s="1" customFormat="1" ht="12.75" customHeight="1">
      <c r="A33" s="43"/>
      <c r="B33" s="6" t="s">
        <v>420</v>
      </c>
      <c r="C33" s="12">
        <v>270004500</v>
      </c>
      <c r="D33" s="12">
        <v>270004500</v>
      </c>
      <c r="E33" s="12">
        <v>270004500</v>
      </c>
      <c r="F33" s="12">
        <v>270004500</v>
      </c>
      <c r="G33" s="12"/>
      <c r="H33" s="274">
        <f t="shared" si="0"/>
        <v>100</v>
      </c>
      <c r="I33" s="274">
        <f t="shared" si="1"/>
        <v>100</v>
      </c>
      <c r="K33" s="225"/>
      <c r="L33" s="225"/>
      <c r="M33" s="225"/>
      <c r="N33" s="225"/>
      <c r="O33" s="225"/>
      <c r="P33" s="226"/>
      <c r="Q33" s="226"/>
      <c r="R33" s="227"/>
      <c r="S33" s="228"/>
      <c r="T33" s="228"/>
    </row>
    <row r="34" spans="1:20" s="1" customFormat="1" ht="12.75" customHeight="1">
      <c r="A34" s="43"/>
      <c r="B34" s="9" t="s">
        <v>419</v>
      </c>
      <c r="C34" s="12">
        <v>7276975</v>
      </c>
      <c r="D34" s="12">
        <v>7276973.7000000002</v>
      </c>
      <c r="E34" s="12">
        <v>7276973.7000000002</v>
      </c>
      <c r="F34" s="12">
        <v>7276973.7000000002</v>
      </c>
      <c r="G34" s="12"/>
      <c r="H34" s="274">
        <f t="shared" si="0"/>
        <v>100</v>
      </c>
      <c r="I34" s="274">
        <f t="shared" si="1"/>
        <v>100</v>
      </c>
      <c r="K34" s="225"/>
      <c r="L34" s="225"/>
      <c r="M34" s="225"/>
      <c r="N34" s="225"/>
      <c r="O34" s="225"/>
      <c r="P34" s="226"/>
      <c r="Q34" s="226"/>
      <c r="R34" s="227"/>
      <c r="S34" s="228"/>
      <c r="T34" s="228"/>
    </row>
    <row r="35" spans="1:20" s="1" customFormat="1" ht="12.75" customHeight="1">
      <c r="A35" s="5"/>
      <c r="B35" s="92" t="s">
        <v>418</v>
      </c>
      <c r="C35" s="12">
        <v>39304672</v>
      </c>
      <c r="D35" s="12">
        <v>44448951.57</v>
      </c>
      <c r="E35" s="12">
        <v>44448951.57</v>
      </c>
      <c r="F35" s="12">
        <v>44437397.060000002</v>
      </c>
      <c r="G35" s="90"/>
      <c r="H35" s="274">
        <f t="shared" si="0"/>
        <v>99.974004988662557</v>
      </c>
      <c r="I35" s="274">
        <f t="shared" si="1"/>
        <v>99.974004988662557</v>
      </c>
      <c r="K35" s="225"/>
      <c r="L35" s="225"/>
      <c r="M35" s="225"/>
      <c r="N35" s="225"/>
      <c r="O35" s="225"/>
      <c r="P35" s="226"/>
      <c r="Q35" s="226"/>
      <c r="R35" s="227"/>
      <c r="S35" s="228"/>
      <c r="T35" s="228"/>
    </row>
    <row r="36" spans="1:20" s="1" customFormat="1" ht="12.75" customHeight="1">
      <c r="A36" s="91"/>
      <c r="B36" s="6" t="s">
        <v>417</v>
      </c>
      <c r="C36" s="14">
        <v>2155630315</v>
      </c>
      <c r="D36" s="14">
        <v>2184191938</v>
      </c>
      <c r="E36" s="14">
        <v>2184191938</v>
      </c>
      <c r="F36" s="14">
        <v>2184191938</v>
      </c>
      <c r="G36" s="10"/>
      <c r="H36" s="274">
        <f t="shared" si="0"/>
        <v>100</v>
      </c>
      <c r="I36" s="274">
        <f t="shared" si="1"/>
        <v>100</v>
      </c>
      <c r="K36" s="225"/>
      <c r="L36" s="225"/>
      <c r="M36" s="225"/>
      <c r="N36" s="225"/>
      <c r="O36" s="225"/>
      <c r="P36" s="226"/>
      <c r="Q36" s="226"/>
      <c r="R36" s="227"/>
      <c r="S36" s="228"/>
      <c r="T36" s="228"/>
    </row>
    <row r="37" spans="1:20" s="1" customFormat="1" ht="12.75" customHeight="1">
      <c r="A37" s="5"/>
      <c r="B37" s="6" t="s">
        <v>416</v>
      </c>
      <c r="C37" s="14">
        <v>10223573200</v>
      </c>
      <c r="D37" s="14">
        <v>10553606194.199999</v>
      </c>
      <c r="E37" s="14">
        <v>10491364655.589998</v>
      </c>
      <c r="F37" s="14">
        <v>10491364655.589998</v>
      </c>
      <c r="G37" s="10"/>
      <c r="H37" s="274">
        <f t="shared" si="0"/>
        <v>99.410234402680217</v>
      </c>
      <c r="I37" s="274">
        <f t="shared" si="1"/>
        <v>100</v>
      </c>
      <c r="K37" s="225"/>
      <c r="L37" s="225"/>
      <c r="M37" s="225"/>
      <c r="N37" s="225"/>
      <c r="O37" s="225"/>
      <c r="P37" s="226"/>
      <c r="Q37" s="226"/>
      <c r="R37" s="227"/>
      <c r="S37" s="228"/>
      <c r="T37" s="228"/>
    </row>
    <row r="38" spans="1:20" s="1" customFormat="1" ht="12.75" customHeight="1">
      <c r="A38" s="43"/>
      <c r="B38" s="6" t="s">
        <v>415</v>
      </c>
      <c r="C38" s="12">
        <v>2867860161</v>
      </c>
      <c r="D38" s="12">
        <v>2847754087.5900006</v>
      </c>
      <c r="E38" s="12">
        <v>2847754087.5900006</v>
      </c>
      <c r="F38" s="12">
        <v>2841269005.5200009</v>
      </c>
      <c r="G38" s="12"/>
      <c r="H38" s="274">
        <f t="shared" si="0"/>
        <v>99.772273803476907</v>
      </c>
      <c r="I38" s="274">
        <f t="shared" si="1"/>
        <v>99.772273803476907</v>
      </c>
      <c r="K38" s="225"/>
      <c r="L38" s="225"/>
      <c r="M38" s="225"/>
      <c r="N38" s="225"/>
      <c r="O38" s="225"/>
      <c r="P38" s="226"/>
      <c r="Q38" s="226"/>
      <c r="R38" s="227"/>
      <c r="S38" s="228"/>
      <c r="T38" s="228"/>
    </row>
    <row r="39" spans="1:20" s="1" customFormat="1" ht="12.75" customHeight="1">
      <c r="A39" s="5"/>
      <c r="B39" s="6" t="s">
        <v>414</v>
      </c>
      <c r="C39" s="12">
        <v>250093227</v>
      </c>
      <c r="D39" s="12">
        <v>262709677.63</v>
      </c>
      <c r="E39" s="12">
        <v>262709677.63</v>
      </c>
      <c r="F39" s="12">
        <v>262681721.99999997</v>
      </c>
      <c r="G39" s="90"/>
      <c r="H39" s="274">
        <f t="shared" si="0"/>
        <v>99.989358736133283</v>
      </c>
      <c r="I39" s="274">
        <f t="shared" si="1"/>
        <v>99.989358736133283</v>
      </c>
      <c r="K39" s="225"/>
      <c r="L39" s="225"/>
      <c r="M39" s="225"/>
      <c r="N39" s="225"/>
      <c r="O39" s="225"/>
      <c r="P39" s="226"/>
      <c r="Q39" s="226"/>
      <c r="R39" s="227"/>
      <c r="S39" s="228"/>
      <c r="T39" s="228"/>
    </row>
    <row r="40" spans="1:20" s="1" customFormat="1" ht="12.75" customHeight="1">
      <c r="A40" s="43"/>
      <c r="B40" s="6" t="s">
        <v>413</v>
      </c>
      <c r="C40" s="12">
        <v>2783675</v>
      </c>
      <c r="D40" s="12">
        <v>1926559.13</v>
      </c>
      <c r="E40" s="12">
        <v>1926559.13</v>
      </c>
      <c r="F40" s="12">
        <v>1926559.13</v>
      </c>
      <c r="G40" s="12"/>
      <c r="H40" s="274">
        <f t="shared" ref="H40:H71" si="2">IFERROR(+F40/D40*100,"n.a")</f>
        <v>100</v>
      </c>
      <c r="I40" s="274">
        <f t="shared" ref="I40:I71" si="3">IFERROR(+F40/E40*100,"n.a")</f>
        <v>100</v>
      </c>
      <c r="K40" s="225"/>
      <c r="L40" s="225"/>
      <c r="M40" s="225"/>
      <c r="N40" s="225"/>
      <c r="O40" s="225"/>
      <c r="P40" s="226"/>
      <c r="Q40" s="226"/>
      <c r="R40" s="227"/>
      <c r="S40" s="228"/>
      <c r="T40" s="228"/>
    </row>
    <row r="41" spans="1:20" s="1" customFormat="1" ht="12.75" customHeight="1">
      <c r="A41" s="43"/>
      <c r="B41" s="9" t="s">
        <v>412</v>
      </c>
      <c r="C41" s="12">
        <v>3076573847</v>
      </c>
      <c r="D41" s="12">
        <v>3154684104.8699999</v>
      </c>
      <c r="E41" s="12">
        <v>3154684104.8699999</v>
      </c>
      <c r="F41" s="12">
        <v>2661132604.2099991</v>
      </c>
      <c r="G41" s="12"/>
      <c r="H41" s="274">
        <f t="shared" si="2"/>
        <v>84.354962834532699</v>
      </c>
      <c r="I41" s="274">
        <f t="shared" si="3"/>
        <v>84.354962834532699</v>
      </c>
      <c r="K41" s="225"/>
      <c r="L41" s="225"/>
      <c r="M41" s="225"/>
      <c r="N41" s="225"/>
      <c r="O41" s="225"/>
      <c r="P41" s="226"/>
      <c r="Q41" s="226"/>
      <c r="R41" s="227"/>
      <c r="S41" s="228"/>
      <c r="T41" s="228"/>
    </row>
    <row r="42" spans="1:20" s="1" customFormat="1" ht="12.75" customHeight="1">
      <c r="A42" s="5"/>
      <c r="B42" s="92" t="s">
        <v>411</v>
      </c>
      <c r="C42" s="12">
        <v>137119317</v>
      </c>
      <c r="D42" s="12">
        <v>162191646.97000003</v>
      </c>
      <c r="E42" s="12">
        <v>162049856.97000003</v>
      </c>
      <c r="F42" s="12">
        <v>150789713.10000002</v>
      </c>
      <c r="G42" s="90"/>
      <c r="H42" s="274">
        <f t="shared" si="2"/>
        <v>92.970085646821886</v>
      </c>
      <c r="I42" s="274">
        <f t="shared" si="3"/>
        <v>93.051432392140541</v>
      </c>
      <c r="K42" s="225"/>
      <c r="L42" s="225"/>
      <c r="M42" s="225"/>
      <c r="N42" s="225"/>
      <c r="O42" s="225"/>
      <c r="P42" s="226"/>
      <c r="Q42" s="226"/>
      <c r="R42" s="227"/>
      <c r="S42" s="228"/>
      <c r="T42" s="228"/>
    </row>
    <row r="43" spans="1:20" s="1" customFormat="1" ht="12.75" customHeight="1">
      <c r="A43" s="91"/>
      <c r="B43" s="6" t="s">
        <v>410</v>
      </c>
      <c r="C43" s="14">
        <v>675754777</v>
      </c>
      <c r="D43" s="14">
        <v>733947834.02999973</v>
      </c>
      <c r="E43" s="14">
        <v>733947834.02999973</v>
      </c>
      <c r="F43" s="14">
        <v>677485926.54999971</v>
      </c>
      <c r="G43" s="10"/>
      <c r="H43" s="274">
        <f t="shared" si="2"/>
        <v>92.30709529177625</v>
      </c>
      <c r="I43" s="274">
        <f t="shared" si="3"/>
        <v>92.30709529177625</v>
      </c>
      <c r="K43" s="225"/>
      <c r="L43" s="225"/>
      <c r="M43" s="225"/>
      <c r="N43" s="225"/>
      <c r="O43" s="225"/>
      <c r="P43" s="226"/>
      <c r="Q43" s="226"/>
      <c r="R43" s="227"/>
      <c r="S43" s="228"/>
      <c r="T43" s="228"/>
    </row>
    <row r="44" spans="1:20" s="1" customFormat="1" ht="12.75" customHeight="1">
      <c r="A44" s="5"/>
      <c r="B44" s="6" t="s">
        <v>409</v>
      </c>
      <c r="C44" s="14">
        <v>200118321</v>
      </c>
      <c r="D44" s="14">
        <v>195025114.64000002</v>
      </c>
      <c r="E44" s="14">
        <v>195025114.64000002</v>
      </c>
      <c r="F44" s="14">
        <v>187665187.69</v>
      </c>
      <c r="G44" s="10"/>
      <c r="H44" s="274">
        <f t="shared" si="2"/>
        <v>96.22616453086782</v>
      </c>
      <c r="I44" s="274">
        <f t="shared" si="3"/>
        <v>96.22616453086782</v>
      </c>
      <c r="K44" s="225"/>
      <c r="L44" s="225"/>
      <c r="M44" s="225"/>
      <c r="N44" s="225"/>
      <c r="O44" s="225"/>
      <c r="P44" s="226"/>
      <c r="Q44" s="226"/>
      <c r="R44" s="227"/>
      <c r="S44" s="228"/>
      <c r="T44" s="228"/>
    </row>
    <row r="45" spans="1:20" s="1" customFormat="1" ht="12.75" customHeight="1">
      <c r="A45" s="43"/>
      <c r="B45" s="6" t="s">
        <v>265</v>
      </c>
      <c r="C45" s="12">
        <v>191164968</v>
      </c>
      <c r="D45" s="12">
        <v>191131002.59999999</v>
      </c>
      <c r="E45" s="12">
        <v>191131002.59999999</v>
      </c>
      <c r="F45" s="12">
        <v>191131002.59999999</v>
      </c>
      <c r="G45" s="12"/>
      <c r="H45" s="274">
        <f t="shared" si="2"/>
        <v>100</v>
      </c>
      <c r="I45" s="274">
        <f t="shared" si="3"/>
        <v>100</v>
      </c>
      <c r="K45" s="225"/>
      <c r="L45" s="225"/>
      <c r="M45" s="225"/>
      <c r="N45" s="225"/>
      <c r="O45" s="225"/>
      <c r="P45" s="226"/>
      <c r="Q45" s="226"/>
      <c r="R45" s="227"/>
      <c r="S45" s="228"/>
      <c r="T45" s="228"/>
    </row>
    <row r="46" spans="1:20" ht="12.75" customHeight="1">
      <c r="A46" s="23" t="s">
        <v>26</v>
      </c>
      <c r="B46" s="23"/>
      <c r="C46" s="26">
        <v>6218200830</v>
      </c>
      <c r="D46" s="26">
        <v>5589680794.9000006</v>
      </c>
      <c r="E46" s="26">
        <v>5589680794.9000006</v>
      </c>
      <c r="F46" s="26">
        <v>5277647524.5</v>
      </c>
      <c r="G46" s="26"/>
      <c r="H46" s="273">
        <f t="shared" si="2"/>
        <v>94.417690708122393</v>
      </c>
      <c r="I46" s="273">
        <f t="shared" si="3"/>
        <v>94.417690708122393</v>
      </c>
      <c r="K46" s="225"/>
      <c r="L46" s="225"/>
      <c r="M46" s="225"/>
      <c r="N46" s="225"/>
      <c r="O46" s="225"/>
      <c r="P46" s="226"/>
      <c r="Q46" s="226"/>
      <c r="R46" s="227"/>
      <c r="S46" s="228"/>
      <c r="T46" s="228"/>
    </row>
    <row r="47" spans="1:20" s="1" customFormat="1" ht="12.75" customHeight="1">
      <c r="A47" s="43"/>
      <c r="B47" s="32" t="s">
        <v>408</v>
      </c>
      <c r="C47" s="12">
        <v>2590560</v>
      </c>
      <c r="D47" s="12">
        <v>2425572.3199999998</v>
      </c>
      <c r="E47" s="12">
        <v>2425572.3199999998</v>
      </c>
      <c r="F47" s="12">
        <v>2425572.3199999998</v>
      </c>
      <c r="G47" s="12"/>
      <c r="H47" s="274">
        <f t="shared" si="2"/>
        <v>100</v>
      </c>
      <c r="I47" s="274">
        <f t="shared" si="3"/>
        <v>100</v>
      </c>
      <c r="K47" s="225"/>
      <c r="L47" s="225"/>
      <c r="M47" s="225"/>
      <c r="N47" s="225"/>
      <c r="O47" s="225"/>
      <c r="P47" s="226"/>
      <c r="Q47" s="226"/>
      <c r="R47" s="227"/>
      <c r="S47" s="228"/>
      <c r="T47" s="228"/>
    </row>
    <row r="48" spans="1:20" s="1" customFormat="1">
      <c r="A48" s="43"/>
      <c r="B48" s="9" t="s">
        <v>407</v>
      </c>
      <c r="C48" s="12">
        <v>2910084258</v>
      </c>
      <c r="D48" s="12">
        <v>2398984777.4699998</v>
      </c>
      <c r="E48" s="12">
        <v>2398984777.4699998</v>
      </c>
      <c r="F48" s="12">
        <v>2312144149.8499999</v>
      </c>
      <c r="G48" s="12"/>
      <c r="H48" s="274">
        <f t="shared" si="2"/>
        <v>96.380109268072005</v>
      </c>
      <c r="I48" s="274">
        <f t="shared" si="3"/>
        <v>96.380109268072005</v>
      </c>
      <c r="K48" s="225"/>
      <c r="L48" s="225"/>
      <c r="M48" s="225"/>
      <c r="N48" s="225"/>
      <c r="O48" s="225"/>
      <c r="P48" s="226"/>
      <c r="Q48" s="226"/>
      <c r="R48" s="227"/>
      <c r="S48" s="228"/>
      <c r="T48" s="228"/>
    </row>
    <row r="49" spans="1:20" s="1" customFormat="1" ht="12.75" customHeight="1">
      <c r="A49" s="5"/>
      <c r="B49" s="92" t="s">
        <v>406</v>
      </c>
      <c r="C49" s="12">
        <v>11584010</v>
      </c>
      <c r="D49" s="12">
        <v>7050322.3499999996</v>
      </c>
      <c r="E49" s="12">
        <v>7050322.3499999996</v>
      </c>
      <c r="F49" s="12">
        <v>6814945.7300000004</v>
      </c>
      <c r="G49" s="90"/>
      <c r="H49" s="274">
        <f t="shared" si="2"/>
        <v>96.661477187635271</v>
      </c>
      <c r="I49" s="274">
        <f t="shared" si="3"/>
        <v>96.661477187635271</v>
      </c>
      <c r="K49" s="225"/>
      <c r="L49" s="225"/>
      <c r="M49" s="225"/>
      <c r="N49" s="225"/>
      <c r="O49" s="225"/>
      <c r="P49" s="226"/>
      <c r="Q49" s="226"/>
      <c r="R49" s="227"/>
      <c r="S49" s="228"/>
      <c r="T49" s="228"/>
    </row>
    <row r="50" spans="1:20" s="1" customFormat="1" ht="12.75" customHeight="1">
      <c r="A50" s="91"/>
      <c r="B50" s="6" t="s">
        <v>405</v>
      </c>
      <c r="C50" s="14">
        <v>131659791.00000001</v>
      </c>
      <c r="D50" s="14">
        <v>164685095.7899999</v>
      </c>
      <c r="E50" s="14">
        <v>164685095.7899999</v>
      </c>
      <c r="F50" s="14">
        <v>162219057.02000001</v>
      </c>
      <c r="G50" s="10"/>
      <c r="H50" s="274">
        <f t="shared" si="2"/>
        <v>98.502573193906699</v>
      </c>
      <c r="I50" s="274">
        <f t="shared" si="3"/>
        <v>98.502573193906699</v>
      </c>
      <c r="K50" s="225"/>
      <c r="L50" s="225"/>
      <c r="M50" s="225"/>
      <c r="N50" s="225"/>
      <c r="O50" s="225"/>
      <c r="P50" s="226"/>
      <c r="Q50" s="226"/>
      <c r="R50" s="227"/>
      <c r="S50" s="228"/>
      <c r="T50" s="228"/>
    </row>
    <row r="51" spans="1:20" s="1" customFormat="1" ht="12.75" customHeight="1">
      <c r="A51" s="5"/>
      <c r="B51" s="6" t="s">
        <v>404</v>
      </c>
      <c r="C51" s="14">
        <v>10591977</v>
      </c>
      <c r="D51" s="14">
        <v>9090693.1300000008</v>
      </c>
      <c r="E51" s="14">
        <v>9090693.1300000008</v>
      </c>
      <c r="F51" s="14">
        <v>9064687.0200000014</v>
      </c>
      <c r="G51" s="10"/>
      <c r="H51" s="274">
        <f t="shared" si="2"/>
        <v>99.713925994111747</v>
      </c>
      <c r="I51" s="274">
        <f t="shared" si="3"/>
        <v>99.713925994111747</v>
      </c>
      <c r="K51" s="225"/>
      <c r="L51" s="225"/>
      <c r="M51" s="225"/>
      <c r="N51" s="225"/>
      <c r="O51" s="225"/>
      <c r="P51" s="226"/>
      <c r="Q51" s="226"/>
      <c r="R51" s="227"/>
      <c r="S51" s="228"/>
      <c r="T51" s="228"/>
    </row>
    <row r="52" spans="1:20" s="1" customFormat="1" ht="12.75" customHeight="1">
      <c r="A52" s="43"/>
      <c r="B52" s="6" t="s">
        <v>403</v>
      </c>
      <c r="C52" s="12">
        <v>390000</v>
      </c>
      <c r="D52" s="12">
        <v>242971.74</v>
      </c>
      <c r="E52" s="12">
        <v>242971.74</v>
      </c>
      <c r="F52" s="12">
        <v>242971.74</v>
      </c>
      <c r="G52" s="12"/>
      <c r="H52" s="274">
        <f t="shared" si="2"/>
        <v>100</v>
      </c>
      <c r="I52" s="274">
        <f t="shared" si="3"/>
        <v>100</v>
      </c>
      <c r="K52" s="225"/>
      <c r="L52" s="225"/>
      <c r="M52" s="225"/>
      <c r="N52" s="225"/>
      <c r="O52" s="225"/>
      <c r="P52" s="226"/>
      <c r="Q52" s="226"/>
      <c r="R52" s="227"/>
      <c r="S52" s="228"/>
      <c r="T52" s="228"/>
    </row>
    <row r="53" spans="1:20" s="1" customFormat="1" ht="12.75" customHeight="1">
      <c r="A53" s="5"/>
      <c r="B53" s="6" t="s">
        <v>402</v>
      </c>
      <c r="C53" s="12">
        <v>180514898</v>
      </c>
      <c r="D53" s="12">
        <v>85361144.74000001</v>
      </c>
      <c r="E53" s="12">
        <v>85361144.74000001</v>
      </c>
      <c r="F53" s="12">
        <v>85361144.74000001</v>
      </c>
      <c r="G53" s="90"/>
      <c r="H53" s="274">
        <f t="shared" si="2"/>
        <v>100</v>
      </c>
      <c r="I53" s="274">
        <f t="shared" si="3"/>
        <v>100</v>
      </c>
      <c r="K53" s="225"/>
      <c r="L53" s="225"/>
      <c r="M53" s="225"/>
      <c r="N53" s="225"/>
      <c r="O53" s="225"/>
      <c r="P53" s="226"/>
      <c r="Q53" s="226"/>
      <c r="R53" s="227"/>
      <c r="S53" s="228"/>
      <c r="T53" s="228"/>
    </row>
    <row r="54" spans="1:20" s="1" customFormat="1" ht="12.75" customHeight="1">
      <c r="A54" s="43"/>
      <c r="B54" s="6" t="s">
        <v>401</v>
      </c>
      <c r="C54" s="12">
        <v>84382053</v>
      </c>
      <c r="D54" s="12">
        <v>82419205.810000002</v>
      </c>
      <c r="E54" s="12">
        <v>82419205.810000002</v>
      </c>
      <c r="F54" s="12">
        <v>81469411.250000015</v>
      </c>
      <c r="G54" s="12"/>
      <c r="H54" s="274">
        <f t="shared" si="2"/>
        <v>98.847605299437674</v>
      </c>
      <c r="I54" s="274">
        <f t="shared" si="3"/>
        <v>98.847605299437674</v>
      </c>
      <c r="K54" s="225"/>
      <c r="L54" s="225"/>
      <c r="M54" s="225"/>
      <c r="N54" s="225"/>
      <c r="O54" s="225"/>
      <c r="P54" s="226"/>
      <c r="Q54" s="226"/>
      <c r="R54" s="227"/>
      <c r="S54" s="228"/>
      <c r="T54" s="228"/>
    </row>
    <row r="55" spans="1:20" s="1" customFormat="1" ht="12.75" customHeight="1">
      <c r="A55" s="43"/>
      <c r="B55" s="9" t="s">
        <v>400</v>
      </c>
      <c r="C55" s="12">
        <v>136727683</v>
      </c>
      <c r="D55" s="12">
        <v>123711175.05999999</v>
      </c>
      <c r="E55" s="12">
        <v>123711175.05999999</v>
      </c>
      <c r="F55" s="12">
        <v>122991939.53999998</v>
      </c>
      <c r="G55" s="12"/>
      <c r="H55" s="274">
        <f t="shared" si="2"/>
        <v>99.418617178560325</v>
      </c>
      <c r="I55" s="274">
        <f t="shared" si="3"/>
        <v>99.418617178560325</v>
      </c>
      <c r="K55" s="225"/>
      <c r="L55" s="225"/>
      <c r="M55" s="225"/>
      <c r="N55" s="225"/>
      <c r="O55" s="225"/>
      <c r="P55" s="226"/>
      <c r="Q55" s="226"/>
      <c r="R55" s="227"/>
      <c r="S55" s="228"/>
      <c r="T55" s="228"/>
    </row>
    <row r="56" spans="1:20" s="1" customFormat="1" ht="12.75" customHeight="1">
      <c r="A56" s="5"/>
      <c r="B56" s="92" t="s">
        <v>399</v>
      </c>
      <c r="C56" s="12">
        <v>174414547</v>
      </c>
      <c r="D56" s="12">
        <v>176811329.70000002</v>
      </c>
      <c r="E56" s="12">
        <v>176811329.70000002</v>
      </c>
      <c r="F56" s="12">
        <v>176485695.34999999</v>
      </c>
      <c r="G56" s="90"/>
      <c r="H56" s="274">
        <f t="shared" si="2"/>
        <v>99.815829477357283</v>
      </c>
      <c r="I56" s="274">
        <f t="shared" si="3"/>
        <v>99.815829477357283</v>
      </c>
      <c r="K56" s="225"/>
      <c r="L56" s="225"/>
      <c r="M56" s="225"/>
      <c r="N56" s="225"/>
      <c r="O56" s="225"/>
      <c r="P56" s="226"/>
      <c r="Q56" s="226"/>
      <c r="R56" s="227"/>
      <c r="S56" s="228"/>
      <c r="T56" s="228"/>
    </row>
    <row r="57" spans="1:20" s="1" customFormat="1" ht="12.75" customHeight="1">
      <c r="A57" s="91"/>
      <c r="B57" s="6" t="s">
        <v>398</v>
      </c>
      <c r="C57" s="14">
        <v>26406312</v>
      </c>
      <c r="D57" s="14">
        <v>17631062.399999999</v>
      </c>
      <c r="E57" s="14">
        <v>17631062.399999999</v>
      </c>
      <c r="F57" s="14">
        <v>7171117.1699999999</v>
      </c>
      <c r="G57" s="10"/>
      <c r="H57" s="274">
        <f t="shared" si="2"/>
        <v>40.673199421039996</v>
      </c>
      <c r="I57" s="274">
        <f t="shared" si="3"/>
        <v>40.673199421039996</v>
      </c>
      <c r="K57" s="225"/>
      <c r="L57" s="225"/>
      <c r="M57" s="225"/>
      <c r="N57" s="225"/>
      <c r="O57" s="225"/>
      <c r="P57" s="226"/>
      <c r="Q57" s="226"/>
      <c r="R57" s="227"/>
      <c r="S57" s="228"/>
      <c r="T57" s="228"/>
    </row>
    <row r="58" spans="1:20" s="1" customFormat="1" ht="12.75" customHeight="1">
      <c r="A58" s="5"/>
      <c r="B58" s="6" t="s">
        <v>397</v>
      </c>
      <c r="C58" s="14">
        <v>5727899</v>
      </c>
      <c r="D58" s="14">
        <v>4796580.7699999996</v>
      </c>
      <c r="E58" s="14">
        <v>4796580.7699999996</v>
      </c>
      <c r="F58" s="14">
        <v>3991310.7699999996</v>
      </c>
      <c r="G58" s="10"/>
      <c r="H58" s="274">
        <f t="shared" si="2"/>
        <v>83.21158261241996</v>
      </c>
      <c r="I58" s="274">
        <f t="shared" si="3"/>
        <v>83.21158261241996</v>
      </c>
      <c r="K58" s="225"/>
      <c r="L58" s="225"/>
      <c r="M58" s="225"/>
      <c r="N58" s="225"/>
      <c r="O58" s="225"/>
      <c r="P58" s="226"/>
      <c r="Q58" s="226"/>
      <c r="R58" s="227"/>
      <c r="S58" s="228"/>
      <c r="T58" s="228"/>
    </row>
    <row r="59" spans="1:20" s="1" customFormat="1" ht="12.75" customHeight="1">
      <c r="A59" s="43"/>
      <c r="B59" s="6" t="s">
        <v>396</v>
      </c>
      <c r="C59" s="12">
        <v>6990464</v>
      </c>
      <c r="D59" s="12">
        <v>6390439.7199999997</v>
      </c>
      <c r="E59" s="12">
        <v>6390439.7199999997</v>
      </c>
      <c r="F59" s="12">
        <v>6340014.2000000002</v>
      </c>
      <c r="G59" s="12"/>
      <c r="H59" s="274">
        <f t="shared" si="2"/>
        <v>99.210922531008563</v>
      </c>
      <c r="I59" s="274">
        <f t="shared" si="3"/>
        <v>99.210922531008563</v>
      </c>
      <c r="K59" s="225"/>
      <c r="L59" s="225"/>
      <c r="M59" s="225"/>
      <c r="N59" s="225"/>
      <c r="O59" s="225"/>
      <c r="P59" s="226"/>
      <c r="Q59" s="226"/>
      <c r="R59" s="227"/>
      <c r="S59" s="228"/>
      <c r="T59" s="228"/>
    </row>
    <row r="60" spans="1:20" s="1" customFormat="1" ht="12.75" customHeight="1">
      <c r="A60" s="5"/>
      <c r="B60" s="6" t="s">
        <v>395</v>
      </c>
      <c r="C60" s="12">
        <v>97341923</v>
      </c>
      <c r="D60" s="12">
        <v>90526455.090000004</v>
      </c>
      <c r="E60" s="12">
        <v>90526455.090000004</v>
      </c>
      <c r="F60" s="12">
        <v>90526455.090000004</v>
      </c>
      <c r="G60" s="90"/>
      <c r="H60" s="274">
        <f t="shared" si="2"/>
        <v>100</v>
      </c>
      <c r="I60" s="274">
        <f t="shared" si="3"/>
        <v>100</v>
      </c>
      <c r="K60" s="225"/>
      <c r="L60" s="225"/>
      <c r="M60" s="225"/>
      <c r="N60" s="225"/>
      <c r="O60" s="225"/>
      <c r="P60" s="226"/>
      <c r="Q60" s="226"/>
      <c r="R60" s="227"/>
      <c r="S60" s="228"/>
      <c r="T60" s="228"/>
    </row>
    <row r="61" spans="1:20" s="1" customFormat="1" ht="12.75" customHeight="1">
      <c r="A61" s="43"/>
      <c r="B61" s="6" t="s">
        <v>394</v>
      </c>
      <c r="C61" s="12">
        <v>2233343</v>
      </c>
      <c r="D61" s="12">
        <v>2197157.4699999997</v>
      </c>
      <c r="E61" s="12">
        <v>2197157.4699999997</v>
      </c>
      <c r="F61" s="12">
        <v>1882072.47</v>
      </c>
      <c r="G61" s="12"/>
      <c r="H61" s="274">
        <f t="shared" si="2"/>
        <v>85.659425676030409</v>
      </c>
      <c r="I61" s="274">
        <f t="shared" si="3"/>
        <v>85.659425676030409</v>
      </c>
      <c r="K61" s="225"/>
      <c r="L61" s="225"/>
      <c r="M61" s="225"/>
      <c r="N61" s="225"/>
      <c r="O61" s="225"/>
      <c r="P61" s="226"/>
      <c r="Q61" s="226"/>
      <c r="R61" s="227"/>
      <c r="S61" s="228"/>
      <c r="T61" s="228"/>
    </row>
    <row r="62" spans="1:20" s="1" customFormat="1" ht="12.75" customHeight="1">
      <c r="A62" s="43"/>
      <c r="B62" s="9" t="s">
        <v>393</v>
      </c>
      <c r="C62" s="12">
        <v>132249129.00000001</v>
      </c>
      <c r="D62" s="12">
        <v>127906776.66</v>
      </c>
      <c r="E62" s="12">
        <v>127906776.66</v>
      </c>
      <c r="F62" s="12">
        <v>121050156.73999998</v>
      </c>
      <c r="G62" s="12"/>
      <c r="H62" s="274">
        <f t="shared" si="2"/>
        <v>94.639361495109682</v>
      </c>
      <c r="I62" s="274">
        <f t="shared" si="3"/>
        <v>94.639361495109682</v>
      </c>
      <c r="K62" s="225"/>
      <c r="L62" s="225"/>
      <c r="M62" s="225"/>
      <c r="N62" s="225"/>
      <c r="O62" s="225"/>
      <c r="P62" s="226"/>
      <c r="Q62" s="226"/>
      <c r="R62" s="227"/>
      <c r="S62" s="228"/>
      <c r="T62" s="228"/>
    </row>
    <row r="63" spans="1:20" s="1" customFormat="1" ht="12.75" customHeight="1">
      <c r="A63" s="5"/>
      <c r="B63" s="92" t="s">
        <v>392</v>
      </c>
      <c r="C63" s="12">
        <v>138943564</v>
      </c>
      <c r="D63" s="12">
        <v>136674344.84999996</v>
      </c>
      <c r="E63" s="12">
        <v>136674344.84999996</v>
      </c>
      <c r="F63" s="12">
        <v>136674344.84999996</v>
      </c>
      <c r="G63" s="90"/>
      <c r="H63" s="274">
        <f t="shared" si="2"/>
        <v>100</v>
      </c>
      <c r="I63" s="274">
        <f t="shared" si="3"/>
        <v>100</v>
      </c>
      <c r="K63" s="225"/>
      <c r="L63" s="225"/>
      <c r="M63" s="225"/>
      <c r="N63" s="225"/>
      <c r="O63" s="225"/>
      <c r="P63" s="226"/>
      <c r="Q63" s="226"/>
      <c r="R63" s="227"/>
      <c r="S63" s="228"/>
      <c r="T63" s="228"/>
    </row>
    <row r="64" spans="1:20" s="1" customFormat="1" ht="12.75" customHeight="1">
      <c r="A64" s="91"/>
      <c r="B64" s="6" t="s">
        <v>391</v>
      </c>
      <c r="C64" s="14">
        <v>215258531</v>
      </c>
      <c r="D64" s="14">
        <v>205574223.4300001</v>
      </c>
      <c r="E64" s="14">
        <v>205574223.4300001</v>
      </c>
      <c r="F64" s="14">
        <v>205574223.42000008</v>
      </c>
      <c r="G64" s="10"/>
      <c r="H64" s="274">
        <f t="shared" si="2"/>
        <v>99.999999995135568</v>
      </c>
      <c r="I64" s="274">
        <f t="shared" si="3"/>
        <v>99.999999995135568</v>
      </c>
      <c r="K64" s="225"/>
      <c r="L64" s="225"/>
      <c r="M64" s="225"/>
      <c r="N64" s="225"/>
      <c r="O64" s="225"/>
      <c r="P64" s="226"/>
      <c r="Q64" s="226"/>
      <c r="R64" s="227"/>
      <c r="S64" s="228"/>
      <c r="T64" s="228"/>
    </row>
    <row r="65" spans="1:20" s="1" customFormat="1" ht="12.75" customHeight="1">
      <c r="A65" s="5"/>
      <c r="B65" s="6" t="s">
        <v>390</v>
      </c>
      <c r="C65" s="14">
        <v>51487197</v>
      </c>
      <c r="D65" s="14">
        <v>42104035.199999996</v>
      </c>
      <c r="E65" s="14">
        <v>42104035.199999996</v>
      </c>
      <c r="F65" s="14">
        <v>38977696.689999998</v>
      </c>
      <c r="G65" s="10"/>
      <c r="H65" s="274">
        <f t="shared" si="2"/>
        <v>92.574729488160798</v>
      </c>
      <c r="I65" s="274">
        <f t="shared" si="3"/>
        <v>92.574729488160798</v>
      </c>
      <c r="K65" s="225"/>
      <c r="L65" s="225"/>
      <c r="M65" s="225"/>
      <c r="N65" s="225"/>
      <c r="O65" s="225"/>
      <c r="P65" s="226"/>
      <c r="Q65" s="226"/>
      <c r="R65" s="227"/>
      <c r="S65" s="228"/>
      <c r="T65" s="228"/>
    </row>
    <row r="66" spans="1:20" s="1" customFormat="1" ht="12.75" customHeight="1">
      <c r="A66" s="43"/>
      <c r="B66" s="6" t="s">
        <v>389</v>
      </c>
      <c r="C66" s="12">
        <v>367918365</v>
      </c>
      <c r="D66" s="12">
        <v>372838615.65000004</v>
      </c>
      <c r="E66" s="12">
        <v>372838615.65000004</v>
      </c>
      <c r="F66" s="12">
        <v>372837519.62</v>
      </c>
      <c r="G66" s="12"/>
      <c r="H66" s="274">
        <f t="shared" si="2"/>
        <v>99.999706030986587</v>
      </c>
      <c r="I66" s="274">
        <f t="shared" si="3"/>
        <v>99.999706030986587</v>
      </c>
      <c r="K66" s="225"/>
      <c r="L66" s="225"/>
      <c r="M66" s="225"/>
      <c r="N66" s="225"/>
      <c r="O66" s="225"/>
      <c r="P66" s="226"/>
      <c r="Q66" s="226"/>
      <c r="R66" s="227"/>
      <c r="S66" s="228"/>
      <c r="T66" s="228"/>
    </row>
    <row r="67" spans="1:20" s="1" customFormat="1" ht="12.75" customHeight="1">
      <c r="A67" s="5"/>
      <c r="B67" s="6" t="s">
        <v>388</v>
      </c>
      <c r="C67" s="12">
        <v>199816210</v>
      </c>
      <c r="D67" s="12">
        <v>190862503.84000009</v>
      </c>
      <c r="E67" s="12">
        <v>190862503.84000009</v>
      </c>
      <c r="F67" s="12">
        <v>186363246.98000005</v>
      </c>
      <c r="G67" s="90"/>
      <c r="H67" s="274">
        <f t="shared" si="2"/>
        <v>97.642671153590356</v>
      </c>
      <c r="I67" s="274">
        <f t="shared" si="3"/>
        <v>97.642671153590356</v>
      </c>
      <c r="K67" s="225"/>
      <c r="L67" s="225"/>
      <c r="M67" s="225"/>
      <c r="N67" s="225"/>
      <c r="O67" s="225"/>
      <c r="P67" s="226"/>
      <c r="Q67" s="226"/>
      <c r="R67" s="227"/>
      <c r="S67" s="228"/>
      <c r="T67" s="228"/>
    </row>
    <row r="68" spans="1:20" s="1" customFormat="1" ht="12.75" customHeight="1">
      <c r="A68" s="43"/>
      <c r="B68" s="6" t="s">
        <v>387</v>
      </c>
      <c r="C68" s="12">
        <v>124972871</v>
      </c>
      <c r="D68" s="12">
        <v>124777170.56000002</v>
      </c>
      <c r="E68" s="12">
        <v>124777170.56000002</v>
      </c>
      <c r="F68" s="12">
        <v>122061996.56000002</v>
      </c>
      <c r="G68" s="12"/>
      <c r="H68" s="274">
        <f t="shared" si="2"/>
        <v>97.823981752579982</v>
      </c>
      <c r="I68" s="274">
        <f t="shared" si="3"/>
        <v>97.823981752579982</v>
      </c>
      <c r="K68" s="225"/>
      <c r="L68" s="225"/>
      <c r="M68" s="225"/>
      <c r="N68" s="225"/>
      <c r="O68" s="225"/>
      <c r="P68" s="226"/>
      <c r="Q68" s="226"/>
      <c r="R68" s="227"/>
      <c r="S68" s="228"/>
      <c r="T68" s="228"/>
    </row>
    <row r="69" spans="1:20" s="1" customFormat="1" ht="12.75" customHeight="1">
      <c r="A69" s="43"/>
      <c r="B69" s="9" t="s">
        <v>386</v>
      </c>
      <c r="C69" s="12">
        <v>210287294</v>
      </c>
      <c r="D69" s="12">
        <v>206954571.31000003</v>
      </c>
      <c r="E69" s="12">
        <v>206954571.31000003</v>
      </c>
      <c r="F69" s="12">
        <v>206842385.99000004</v>
      </c>
      <c r="G69" s="12"/>
      <c r="H69" s="274">
        <f t="shared" si="2"/>
        <v>99.945792296691067</v>
      </c>
      <c r="I69" s="274">
        <f t="shared" si="3"/>
        <v>99.945792296691067</v>
      </c>
      <c r="K69" s="225"/>
      <c r="L69" s="225"/>
      <c r="M69" s="225"/>
      <c r="N69" s="225"/>
      <c r="O69" s="225"/>
      <c r="P69" s="226"/>
      <c r="Q69" s="226"/>
      <c r="R69" s="227"/>
      <c r="S69" s="228"/>
      <c r="T69" s="228"/>
    </row>
    <row r="70" spans="1:20" s="1" customFormat="1" ht="12.75" customHeight="1">
      <c r="A70" s="5"/>
      <c r="B70" s="92" t="s">
        <v>385</v>
      </c>
      <c r="C70" s="12">
        <v>264883853</v>
      </c>
      <c r="D70" s="12">
        <v>244515864.88999993</v>
      </c>
      <c r="E70" s="12">
        <v>244515864.88999993</v>
      </c>
      <c r="F70" s="12">
        <v>218765852.54999995</v>
      </c>
      <c r="G70" s="90"/>
      <c r="H70" s="274">
        <f t="shared" si="2"/>
        <v>89.468980938482616</v>
      </c>
      <c r="I70" s="274">
        <f t="shared" si="3"/>
        <v>89.468980938482616</v>
      </c>
      <c r="K70" s="225"/>
      <c r="L70" s="225"/>
      <c r="M70" s="225"/>
      <c r="N70" s="225"/>
      <c r="O70" s="225"/>
      <c r="P70" s="226"/>
      <c r="Q70" s="226"/>
      <c r="R70" s="227"/>
      <c r="S70" s="228"/>
      <c r="T70" s="228"/>
    </row>
    <row r="71" spans="1:20" s="1" customFormat="1" ht="12.75" customHeight="1">
      <c r="A71" s="91"/>
      <c r="B71" s="6" t="s">
        <v>384</v>
      </c>
      <c r="C71" s="14">
        <v>122589965</v>
      </c>
      <c r="D71" s="14">
        <v>122856248.08</v>
      </c>
      <c r="E71" s="14">
        <v>122856248.08</v>
      </c>
      <c r="F71" s="14">
        <v>122107321.58999999</v>
      </c>
      <c r="G71" s="10"/>
      <c r="H71" s="274">
        <f t="shared" si="2"/>
        <v>99.390404231201714</v>
      </c>
      <c r="I71" s="274">
        <f t="shared" si="3"/>
        <v>99.390404231201714</v>
      </c>
      <c r="K71" s="225"/>
      <c r="L71" s="225"/>
      <c r="M71" s="225"/>
      <c r="N71" s="225"/>
      <c r="O71" s="225"/>
      <c r="P71" s="226"/>
      <c r="Q71" s="226"/>
      <c r="R71" s="227"/>
      <c r="S71" s="228"/>
      <c r="T71" s="228"/>
    </row>
    <row r="72" spans="1:20" s="1" customFormat="1" ht="12.75" customHeight="1">
      <c r="A72" s="5"/>
      <c r="B72" s="6" t="s">
        <v>383</v>
      </c>
      <c r="C72" s="14">
        <v>516210426</v>
      </c>
      <c r="D72" s="14">
        <v>548697828.18000007</v>
      </c>
      <c r="E72" s="14">
        <v>548697828.18000007</v>
      </c>
      <c r="F72" s="14">
        <v>409081609.24999994</v>
      </c>
      <c r="G72" s="10"/>
      <c r="H72" s="274">
        <f t="shared" ref="H72:H103" si="4">IFERROR(+F72/D72*100,"n.a")</f>
        <v>74.55498969385404</v>
      </c>
      <c r="I72" s="274">
        <f t="shared" ref="I72:I103" si="5">IFERROR(+F72/E72*100,"n.a")</f>
        <v>74.55498969385404</v>
      </c>
      <c r="K72" s="225"/>
      <c r="L72" s="225"/>
      <c r="M72" s="225"/>
      <c r="N72" s="225"/>
      <c r="O72" s="225"/>
      <c r="P72" s="226"/>
      <c r="Q72" s="226"/>
      <c r="R72" s="227"/>
      <c r="S72" s="228"/>
      <c r="T72" s="228"/>
    </row>
    <row r="73" spans="1:20" s="1" customFormat="1" ht="12.75" customHeight="1">
      <c r="A73" s="43"/>
      <c r="B73" s="6" t="s">
        <v>382</v>
      </c>
      <c r="C73" s="12">
        <v>42582788</v>
      </c>
      <c r="D73" s="12">
        <v>42582788</v>
      </c>
      <c r="E73" s="12">
        <v>42582788</v>
      </c>
      <c r="F73" s="12">
        <v>17168844.32</v>
      </c>
      <c r="G73" s="12"/>
      <c r="H73" s="274">
        <f t="shared" si="4"/>
        <v>40.318741741381523</v>
      </c>
      <c r="I73" s="274">
        <f t="shared" si="5"/>
        <v>40.318741741381523</v>
      </c>
      <c r="K73" s="225"/>
      <c r="L73" s="225"/>
      <c r="M73" s="225"/>
      <c r="N73" s="225"/>
      <c r="O73" s="225"/>
      <c r="P73" s="226"/>
      <c r="Q73" s="226"/>
      <c r="R73" s="227"/>
      <c r="S73" s="228"/>
      <c r="T73" s="228"/>
    </row>
    <row r="74" spans="1:20" s="1" customFormat="1" ht="12.75" customHeight="1">
      <c r="A74" s="5"/>
      <c r="B74" s="6" t="s">
        <v>381</v>
      </c>
      <c r="C74" s="12">
        <v>49360919</v>
      </c>
      <c r="D74" s="12">
        <v>51011840.69000002</v>
      </c>
      <c r="E74" s="12">
        <v>51011840.69000002</v>
      </c>
      <c r="F74" s="12">
        <v>51011781.680000022</v>
      </c>
      <c r="G74" s="90"/>
      <c r="H74" s="274">
        <f t="shared" si="4"/>
        <v>99.9998843209749</v>
      </c>
      <c r="I74" s="274">
        <f t="shared" si="5"/>
        <v>99.9998843209749</v>
      </c>
      <c r="K74" s="225"/>
      <c r="L74" s="225"/>
      <c r="M74" s="225"/>
      <c r="N74" s="225"/>
      <c r="O74" s="225"/>
      <c r="P74" s="226"/>
      <c r="Q74" s="226"/>
      <c r="R74" s="227"/>
      <c r="S74" s="228"/>
      <c r="T74" s="228"/>
    </row>
    <row r="75" spans="1:20" ht="12.75" customHeight="1">
      <c r="A75" s="23" t="s">
        <v>380</v>
      </c>
      <c r="B75" s="89"/>
      <c r="C75" s="26">
        <v>15000000</v>
      </c>
      <c r="D75" s="26">
        <v>0</v>
      </c>
      <c r="E75" s="26">
        <v>0</v>
      </c>
      <c r="F75" s="26">
        <v>0</v>
      </c>
      <c r="G75" s="88"/>
      <c r="H75" s="273" t="str">
        <f t="shared" si="4"/>
        <v>n.a</v>
      </c>
      <c r="I75" s="273" t="str">
        <f t="shared" si="5"/>
        <v>n.a</v>
      </c>
      <c r="K75" s="225"/>
      <c r="L75" s="225"/>
      <c r="M75" s="225"/>
      <c r="N75" s="225"/>
      <c r="O75" s="225"/>
      <c r="P75" s="226"/>
      <c r="Q75" s="226"/>
      <c r="R75" s="227"/>
      <c r="S75" s="228"/>
      <c r="T75" s="228"/>
    </row>
    <row r="76" spans="1:20" s="1" customFormat="1" ht="12.75" customHeight="1">
      <c r="A76" s="43"/>
      <c r="B76" s="9" t="s">
        <v>379</v>
      </c>
      <c r="C76" s="12">
        <v>15000000</v>
      </c>
      <c r="D76" s="12">
        <v>0</v>
      </c>
      <c r="E76" s="12">
        <v>0</v>
      </c>
      <c r="F76" s="12">
        <v>0</v>
      </c>
      <c r="G76" s="12"/>
      <c r="H76" s="274" t="str">
        <f t="shared" si="4"/>
        <v>n.a</v>
      </c>
      <c r="I76" s="274" t="str">
        <f t="shared" si="5"/>
        <v>n.a</v>
      </c>
      <c r="K76" s="225"/>
      <c r="L76" s="225"/>
      <c r="M76" s="225"/>
      <c r="N76" s="225"/>
      <c r="O76" s="225"/>
      <c r="P76" s="226"/>
      <c r="Q76" s="226"/>
      <c r="R76" s="227"/>
      <c r="S76" s="228"/>
      <c r="T76" s="228"/>
    </row>
    <row r="77" spans="1:20" ht="12.75" customHeight="1">
      <c r="A77" s="23" t="s">
        <v>32</v>
      </c>
      <c r="B77" s="27"/>
      <c r="C77" s="26">
        <v>797978225</v>
      </c>
      <c r="D77" s="26">
        <v>802001795.37000024</v>
      </c>
      <c r="E77" s="26">
        <v>802001795.37000024</v>
      </c>
      <c r="F77" s="26">
        <v>793318782.68000007</v>
      </c>
      <c r="G77" s="26"/>
      <c r="H77" s="273">
        <f t="shared" si="4"/>
        <v>98.917332512205363</v>
      </c>
      <c r="I77" s="273">
        <f t="shared" si="5"/>
        <v>98.917332512205363</v>
      </c>
      <c r="K77" s="225"/>
      <c r="L77" s="225"/>
      <c r="M77" s="225"/>
      <c r="N77" s="225"/>
      <c r="O77" s="225"/>
      <c r="P77" s="226"/>
      <c r="Q77" s="226"/>
      <c r="R77" s="227"/>
      <c r="S77" s="228"/>
      <c r="T77" s="228"/>
    </row>
    <row r="78" spans="1:20" s="1" customFormat="1" ht="12.75" customHeight="1">
      <c r="A78" s="91"/>
      <c r="B78" s="6" t="s">
        <v>378</v>
      </c>
      <c r="C78" s="14">
        <v>11400000</v>
      </c>
      <c r="D78" s="14">
        <v>11400000</v>
      </c>
      <c r="E78" s="14">
        <v>11400000</v>
      </c>
      <c r="F78" s="14">
        <v>11400000</v>
      </c>
      <c r="G78" s="10"/>
      <c r="H78" s="274">
        <f t="shared" si="4"/>
        <v>100</v>
      </c>
      <c r="I78" s="274">
        <f t="shared" si="5"/>
        <v>100</v>
      </c>
      <c r="K78" s="225"/>
      <c r="L78" s="225"/>
      <c r="M78" s="225"/>
      <c r="N78" s="225"/>
      <c r="O78" s="225"/>
      <c r="P78" s="226"/>
      <c r="Q78" s="226"/>
      <c r="R78" s="227"/>
      <c r="S78" s="228"/>
      <c r="T78" s="228"/>
    </row>
    <row r="79" spans="1:20" s="1" customFormat="1" ht="12.75" customHeight="1">
      <c r="A79" s="5"/>
      <c r="B79" s="6" t="s">
        <v>377</v>
      </c>
      <c r="C79" s="14">
        <v>7400000</v>
      </c>
      <c r="D79" s="14">
        <v>27400000</v>
      </c>
      <c r="E79" s="14">
        <v>27400000</v>
      </c>
      <c r="F79" s="14">
        <v>27400000</v>
      </c>
      <c r="G79" s="10"/>
      <c r="H79" s="274">
        <f t="shared" si="4"/>
        <v>100</v>
      </c>
      <c r="I79" s="274">
        <f t="shared" si="5"/>
        <v>100</v>
      </c>
      <c r="K79" s="225"/>
      <c r="L79" s="225"/>
      <c r="M79" s="225"/>
      <c r="N79" s="225"/>
      <c r="O79" s="225"/>
      <c r="P79" s="226"/>
      <c r="Q79" s="226"/>
      <c r="R79" s="227"/>
      <c r="S79" s="228"/>
      <c r="T79" s="228"/>
    </row>
    <row r="80" spans="1:20" s="1" customFormat="1" ht="12.75" customHeight="1">
      <c r="A80" s="43"/>
      <c r="B80" s="6" t="s">
        <v>376</v>
      </c>
      <c r="C80" s="12">
        <v>521555209</v>
      </c>
      <c r="D80" s="12">
        <v>542839039.9200002</v>
      </c>
      <c r="E80" s="12">
        <v>542839039.9200002</v>
      </c>
      <c r="F80" s="12">
        <v>538472807.51999998</v>
      </c>
      <c r="G80" s="12"/>
      <c r="H80" s="274">
        <f t="shared" si="4"/>
        <v>99.195667209078465</v>
      </c>
      <c r="I80" s="274">
        <f t="shared" si="5"/>
        <v>99.195667209078465</v>
      </c>
      <c r="K80" s="225"/>
      <c r="L80" s="225"/>
      <c r="M80" s="225"/>
      <c r="N80" s="225"/>
      <c r="O80" s="225"/>
      <c r="P80" s="226"/>
      <c r="Q80" s="226"/>
      <c r="R80" s="227"/>
      <c r="S80" s="228"/>
      <c r="T80" s="228"/>
    </row>
    <row r="81" spans="1:20" s="1" customFormat="1" ht="12.75" customHeight="1">
      <c r="A81" s="5"/>
      <c r="B81" s="6" t="s">
        <v>375</v>
      </c>
      <c r="C81" s="12">
        <v>257623016</v>
      </c>
      <c r="D81" s="12">
        <v>220362755.45000002</v>
      </c>
      <c r="E81" s="12">
        <v>220362755.45000002</v>
      </c>
      <c r="F81" s="12">
        <v>216045975.16000006</v>
      </c>
      <c r="G81" s="90"/>
      <c r="H81" s="274">
        <f t="shared" si="4"/>
        <v>98.041057218954847</v>
      </c>
      <c r="I81" s="274">
        <f t="shared" si="5"/>
        <v>98.041057218954847</v>
      </c>
      <c r="K81" s="225"/>
      <c r="L81" s="225"/>
      <c r="M81" s="225"/>
      <c r="N81" s="225"/>
      <c r="O81" s="225"/>
      <c r="P81" s="226"/>
      <c r="Q81" s="226"/>
      <c r="R81" s="227"/>
      <c r="S81" s="228"/>
      <c r="T81" s="228"/>
    </row>
    <row r="82" spans="1:20" ht="12.75" customHeight="1">
      <c r="A82" s="23" t="s">
        <v>374</v>
      </c>
      <c r="B82" s="89"/>
      <c r="C82" s="26">
        <v>198419381</v>
      </c>
      <c r="D82" s="26">
        <v>213100698.48000002</v>
      </c>
      <c r="E82" s="26">
        <v>213100698.48000002</v>
      </c>
      <c r="F82" s="26">
        <v>181149404.24000004</v>
      </c>
      <c r="G82" s="88"/>
      <c r="H82" s="273">
        <f t="shared" si="4"/>
        <v>85.006480753980881</v>
      </c>
      <c r="I82" s="273">
        <f t="shared" si="5"/>
        <v>85.006480753980881</v>
      </c>
      <c r="K82" s="225"/>
      <c r="L82" s="225"/>
      <c r="M82" s="225"/>
      <c r="N82" s="225"/>
      <c r="O82" s="225"/>
      <c r="P82" s="226"/>
      <c r="Q82" s="226"/>
      <c r="R82" s="227"/>
      <c r="S82" s="228"/>
      <c r="T82" s="228"/>
    </row>
    <row r="83" spans="1:20" s="1" customFormat="1" ht="12.75" customHeight="1">
      <c r="A83" s="43"/>
      <c r="B83" s="9" t="s">
        <v>373</v>
      </c>
      <c r="C83" s="12">
        <v>198419381</v>
      </c>
      <c r="D83" s="12">
        <v>213100698.48000002</v>
      </c>
      <c r="E83" s="12">
        <v>213100698.48000002</v>
      </c>
      <c r="F83" s="12">
        <v>181149404.24000004</v>
      </c>
      <c r="G83" s="12"/>
      <c r="H83" s="274">
        <f t="shared" si="4"/>
        <v>85.006480753980881</v>
      </c>
      <c r="I83" s="274">
        <f t="shared" si="5"/>
        <v>85.006480753980881</v>
      </c>
      <c r="K83" s="225"/>
      <c r="L83" s="225"/>
      <c r="M83" s="225"/>
      <c r="N83" s="225"/>
      <c r="O83" s="225"/>
      <c r="P83" s="226"/>
      <c r="Q83" s="226"/>
      <c r="R83" s="227"/>
      <c r="S83" s="228"/>
      <c r="T83" s="228"/>
    </row>
    <row r="84" spans="1:20" ht="12.75" customHeight="1">
      <c r="A84" s="23" t="s">
        <v>372</v>
      </c>
      <c r="B84" s="27"/>
      <c r="C84" s="26">
        <v>8164192177</v>
      </c>
      <c r="D84" s="26">
        <v>10556619282.74</v>
      </c>
      <c r="E84" s="26">
        <v>10556619282.74</v>
      </c>
      <c r="F84" s="26">
        <v>10375749820.340006</v>
      </c>
      <c r="G84" s="26"/>
      <c r="H84" s="273">
        <f t="shared" si="4"/>
        <v>98.28667248902579</v>
      </c>
      <c r="I84" s="273">
        <f t="shared" si="5"/>
        <v>98.28667248902579</v>
      </c>
      <c r="K84" s="225"/>
      <c r="L84" s="225"/>
      <c r="M84" s="225"/>
      <c r="N84" s="225"/>
      <c r="O84" s="225"/>
      <c r="P84" s="226"/>
      <c r="Q84" s="226"/>
      <c r="R84" s="227"/>
      <c r="S84" s="228"/>
      <c r="T84" s="228"/>
    </row>
    <row r="85" spans="1:20" s="1" customFormat="1" ht="12.75" customHeight="1">
      <c r="A85" s="91"/>
      <c r="B85" s="6" t="s">
        <v>371</v>
      </c>
      <c r="C85" s="14">
        <v>0</v>
      </c>
      <c r="D85" s="14">
        <v>4177448633</v>
      </c>
      <c r="E85" s="14">
        <v>4177448633</v>
      </c>
      <c r="F85" s="14">
        <v>4177448633</v>
      </c>
      <c r="G85" s="10"/>
      <c r="H85" s="274">
        <f t="shared" si="4"/>
        <v>100</v>
      </c>
      <c r="I85" s="274">
        <f t="shared" si="5"/>
        <v>100</v>
      </c>
      <c r="K85" s="225"/>
      <c r="L85" s="225"/>
      <c r="M85" s="225"/>
      <c r="N85" s="225"/>
      <c r="O85" s="225"/>
      <c r="P85" s="226"/>
      <c r="Q85" s="226"/>
      <c r="R85" s="227"/>
      <c r="S85" s="228"/>
      <c r="T85" s="228"/>
    </row>
    <row r="86" spans="1:20" s="1" customFormat="1" ht="12.75" customHeight="1">
      <c r="A86" s="5"/>
      <c r="B86" s="6" t="s">
        <v>370</v>
      </c>
      <c r="C86" s="14">
        <v>957886249</v>
      </c>
      <c r="D86" s="14">
        <v>957886248.74000001</v>
      </c>
      <c r="E86" s="14">
        <v>957886248.74000001</v>
      </c>
      <c r="F86" s="14">
        <v>890382815.25000012</v>
      </c>
      <c r="G86" s="10"/>
      <c r="H86" s="274">
        <f t="shared" si="4"/>
        <v>92.952875816017439</v>
      </c>
      <c r="I86" s="274">
        <f t="shared" si="5"/>
        <v>92.952875816017439</v>
      </c>
      <c r="K86" s="225"/>
      <c r="L86" s="225"/>
      <c r="M86" s="225"/>
      <c r="N86" s="225"/>
      <c r="O86" s="225"/>
      <c r="P86" s="226"/>
      <c r="Q86" s="226"/>
      <c r="R86" s="227"/>
      <c r="S86" s="228"/>
      <c r="T86" s="228"/>
    </row>
    <row r="87" spans="1:20" s="1" customFormat="1" ht="12.75" customHeight="1">
      <c r="A87" s="43"/>
      <c r="B87" s="6" t="s">
        <v>369</v>
      </c>
      <c r="C87" s="12">
        <v>6439880736</v>
      </c>
      <c r="D87" s="12">
        <v>4647028013</v>
      </c>
      <c r="E87" s="12">
        <v>4647028013</v>
      </c>
      <c r="F87" s="12">
        <v>4533661984.0900059</v>
      </c>
      <c r="G87" s="12"/>
      <c r="H87" s="274">
        <f t="shared" si="4"/>
        <v>97.560461684481908</v>
      </c>
      <c r="I87" s="274">
        <f t="shared" si="5"/>
        <v>97.560461684481908</v>
      </c>
      <c r="K87" s="225"/>
      <c r="L87" s="225"/>
      <c r="M87" s="225"/>
      <c r="N87" s="225"/>
      <c r="O87" s="225"/>
      <c r="P87" s="226"/>
      <c r="Q87" s="226"/>
      <c r="R87" s="227"/>
      <c r="S87" s="228"/>
      <c r="T87" s="228"/>
    </row>
    <row r="88" spans="1:20" s="1" customFormat="1" ht="12.75" customHeight="1">
      <c r="A88" s="5"/>
      <c r="B88" s="6" t="s">
        <v>368</v>
      </c>
      <c r="C88" s="12">
        <v>766425192</v>
      </c>
      <c r="D88" s="12">
        <v>774256388</v>
      </c>
      <c r="E88" s="12">
        <v>774256388</v>
      </c>
      <c r="F88" s="12">
        <v>774256388</v>
      </c>
      <c r="G88" s="90"/>
      <c r="H88" s="274">
        <f t="shared" si="4"/>
        <v>100</v>
      </c>
      <c r="I88" s="274">
        <f t="shared" si="5"/>
        <v>100</v>
      </c>
      <c r="K88" s="225"/>
      <c r="L88" s="225"/>
      <c r="M88" s="225"/>
      <c r="N88" s="225"/>
      <c r="O88" s="225"/>
      <c r="P88" s="226"/>
      <c r="Q88" s="226"/>
      <c r="R88" s="227"/>
      <c r="S88" s="228"/>
      <c r="T88" s="228"/>
    </row>
    <row r="89" spans="1:20" ht="12.75" customHeight="1">
      <c r="A89" s="23" t="s">
        <v>367</v>
      </c>
      <c r="B89" s="89"/>
      <c r="C89" s="26">
        <v>30810460</v>
      </c>
      <c r="D89" s="26">
        <v>29643965.359999996</v>
      </c>
      <c r="E89" s="26">
        <v>29643965.359999996</v>
      </c>
      <c r="F89" s="26">
        <v>27263397.229999997</v>
      </c>
      <c r="G89" s="88"/>
      <c r="H89" s="273">
        <f t="shared" si="4"/>
        <v>91.96946798078433</v>
      </c>
      <c r="I89" s="273">
        <f t="shared" si="5"/>
        <v>91.96946798078433</v>
      </c>
      <c r="K89" s="225"/>
      <c r="L89" s="225"/>
      <c r="M89" s="225"/>
      <c r="N89" s="225"/>
      <c r="O89" s="225"/>
      <c r="P89" s="226"/>
      <c r="Q89" s="226"/>
      <c r="R89" s="227"/>
      <c r="S89" s="228"/>
      <c r="T89" s="228"/>
    </row>
    <row r="90" spans="1:20" s="1" customFormat="1" ht="12.75" customHeight="1">
      <c r="A90" s="43"/>
      <c r="B90" s="9" t="s">
        <v>366</v>
      </c>
      <c r="C90" s="12">
        <v>30810460</v>
      </c>
      <c r="D90" s="12">
        <v>29643965.359999996</v>
      </c>
      <c r="E90" s="12">
        <v>29643965.359999996</v>
      </c>
      <c r="F90" s="12">
        <v>27263397.229999997</v>
      </c>
      <c r="G90" s="12"/>
      <c r="H90" s="274">
        <f t="shared" si="4"/>
        <v>91.96946798078433</v>
      </c>
      <c r="I90" s="274">
        <f t="shared" si="5"/>
        <v>91.96946798078433</v>
      </c>
      <c r="K90" s="225"/>
      <c r="L90" s="225"/>
      <c r="M90" s="225"/>
      <c r="N90" s="225"/>
      <c r="O90" s="225"/>
      <c r="P90" s="226"/>
      <c r="Q90" s="226"/>
      <c r="R90" s="227"/>
      <c r="S90" s="228"/>
      <c r="T90" s="228"/>
    </row>
    <row r="91" spans="1:20" ht="12.75" customHeight="1">
      <c r="A91" s="23" t="s">
        <v>45</v>
      </c>
      <c r="B91" s="27"/>
      <c r="C91" s="26">
        <v>4886200000</v>
      </c>
      <c r="D91" s="26">
        <v>0</v>
      </c>
      <c r="E91" s="26">
        <v>0</v>
      </c>
      <c r="F91" s="26">
        <v>0</v>
      </c>
      <c r="G91" s="26"/>
      <c r="H91" s="273" t="str">
        <f t="shared" si="4"/>
        <v>n.a</v>
      </c>
      <c r="I91" s="273" t="str">
        <f t="shared" si="5"/>
        <v>n.a</v>
      </c>
      <c r="K91" s="225"/>
      <c r="L91" s="225"/>
      <c r="M91" s="225"/>
      <c r="N91" s="225"/>
      <c r="O91" s="225"/>
      <c r="P91" s="226"/>
      <c r="Q91" s="226"/>
      <c r="R91" s="227"/>
      <c r="S91" s="228"/>
      <c r="T91" s="228"/>
    </row>
    <row r="92" spans="1:20" s="1" customFormat="1" ht="12.75" customHeight="1">
      <c r="A92" s="91"/>
      <c r="B92" s="6" t="s">
        <v>365</v>
      </c>
      <c r="C92" s="14">
        <v>4886200000</v>
      </c>
      <c r="D92" s="14">
        <v>0</v>
      </c>
      <c r="E92" s="14">
        <v>0</v>
      </c>
      <c r="F92" s="14">
        <v>0</v>
      </c>
      <c r="G92" s="10"/>
      <c r="H92" s="274" t="str">
        <f t="shared" si="4"/>
        <v>n.a</v>
      </c>
      <c r="I92" s="274" t="str">
        <f t="shared" si="5"/>
        <v>n.a</v>
      </c>
      <c r="K92" s="225"/>
      <c r="L92" s="225"/>
      <c r="M92" s="225"/>
      <c r="N92" s="225"/>
      <c r="O92" s="225"/>
      <c r="P92" s="226"/>
      <c r="Q92" s="226"/>
      <c r="R92" s="227"/>
      <c r="S92" s="228"/>
      <c r="T92" s="228"/>
    </row>
    <row r="93" spans="1:20" ht="12.75" customHeight="1">
      <c r="A93" s="23" t="s">
        <v>51</v>
      </c>
      <c r="B93" s="23"/>
      <c r="C93" s="24">
        <v>37117775682.999992</v>
      </c>
      <c r="D93" s="24">
        <v>35574177863.400017</v>
      </c>
      <c r="E93" s="24">
        <v>35574177863.400017</v>
      </c>
      <c r="F93" s="24">
        <v>35557471889.570015</v>
      </c>
      <c r="G93" s="24"/>
      <c r="H93" s="273">
        <f t="shared" si="4"/>
        <v>99.953039044516643</v>
      </c>
      <c r="I93" s="273">
        <f t="shared" si="5"/>
        <v>99.953039044516643</v>
      </c>
      <c r="K93" s="225"/>
      <c r="L93" s="225"/>
      <c r="M93" s="225"/>
      <c r="N93" s="225"/>
      <c r="O93" s="225"/>
      <c r="P93" s="226"/>
      <c r="Q93" s="226"/>
      <c r="R93" s="227"/>
      <c r="S93" s="228"/>
      <c r="T93" s="228"/>
    </row>
    <row r="94" spans="1:20" s="1" customFormat="1" ht="12.75" customHeight="1">
      <c r="A94" s="43"/>
      <c r="B94" s="6" t="s">
        <v>364</v>
      </c>
      <c r="C94" s="12">
        <v>75104134</v>
      </c>
      <c r="D94" s="12">
        <v>75845283.629999995</v>
      </c>
      <c r="E94" s="12">
        <v>75845283.629999995</v>
      </c>
      <c r="F94" s="12">
        <v>75719556.629999995</v>
      </c>
      <c r="G94" s="12"/>
      <c r="H94" s="274">
        <f t="shared" si="4"/>
        <v>99.83423227657326</v>
      </c>
      <c r="I94" s="274">
        <f t="shared" si="5"/>
        <v>99.83423227657326</v>
      </c>
      <c r="K94" s="225"/>
      <c r="L94" s="225"/>
      <c r="M94" s="225"/>
      <c r="N94" s="225"/>
      <c r="O94" s="225"/>
      <c r="P94" s="226"/>
      <c r="Q94" s="226"/>
      <c r="R94" s="227"/>
      <c r="S94" s="228"/>
      <c r="T94" s="228"/>
    </row>
    <row r="95" spans="1:20" s="1" customFormat="1" ht="12.75" customHeight="1">
      <c r="A95" s="5"/>
      <c r="B95" s="6" t="s">
        <v>363</v>
      </c>
      <c r="C95" s="12">
        <v>253443886</v>
      </c>
      <c r="D95" s="12">
        <v>251268166.38999999</v>
      </c>
      <c r="E95" s="12">
        <v>251268166.38999999</v>
      </c>
      <c r="F95" s="12">
        <v>250794404.38999999</v>
      </c>
      <c r="G95" s="90"/>
      <c r="H95" s="274">
        <f t="shared" si="4"/>
        <v>99.811451642758172</v>
      </c>
      <c r="I95" s="274">
        <f t="shared" si="5"/>
        <v>99.811451642758172</v>
      </c>
      <c r="K95" s="225"/>
      <c r="L95" s="225"/>
      <c r="M95" s="225"/>
      <c r="N95" s="225"/>
      <c r="O95" s="225"/>
      <c r="P95" s="226"/>
      <c r="Q95" s="226"/>
      <c r="R95" s="227"/>
      <c r="S95" s="228"/>
      <c r="T95" s="228"/>
    </row>
    <row r="96" spans="1:20" s="1" customFormat="1" ht="12.75" customHeight="1">
      <c r="A96" s="43"/>
      <c r="B96" s="6" t="s">
        <v>362</v>
      </c>
      <c r="C96" s="12">
        <v>228901313</v>
      </c>
      <c r="D96" s="12">
        <v>275178925.14999998</v>
      </c>
      <c r="E96" s="12">
        <v>275178925.14999998</v>
      </c>
      <c r="F96" s="12">
        <v>274798609.14999998</v>
      </c>
      <c r="G96" s="12"/>
      <c r="H96" s="274">
        <f t="shared" si="4"/>
        <v>99.861793195175579</v>
      </c>
      <c r="I96" s="274">
        <f t="shared" si="5"/>
        <v>99.861793195175579</v>
      </c>
      <c r="K96" s="225"/>
      <c r="L96" s="225"/>
      <c r="M96" s="225"/>
      <c r="N96" s="225"/>
      <c r="O96" s="225"/>
      <c r="P96" s="226"/>
      <c r="Q96" s="226"/>
      <c r="R96" s="227"/>
      <c r="S96" s="228"/>
      <c r="T96" s="228"/>
    </row>
    <row r="97" spans="1:20" s="1" customFormat="1" ht="12.75" customHeight="1">
      <c r="A97" s="43"/>
      <c r="B97" s="9" t="s">
        <v>361</v>
      </c>
      <c r="C97" s="12">
        <v>289524739</v>
      </c>
      <c r="D97" s="12">
        <v>321202346.67000002</v>
      </c>
      <c r="E97" s="12">
        <v>321202346.67000002</v>
      </c>
      <c r="F97" s="12">
        <v>320716076.67000002</v>
      </c>
      <c r="G97" s="12"/>
      <c r="H97" s="274">
        <f t="shared" si="4"/>
        <v>99.848609449762336</v>
      </c>
      <c r="I97" s="274">
        <f t="shared" si="5"/>
        <v>99.848609449762336</v>
      </c>
      <c r="K97" s="225"/>
      <c r="L97" s="225"/>
      <c r="M97" s="225"/>
      <c r="N97" s="225"/>
      <c r="O97" s="225"/>
      <c r="P97" s="226"/>
      <c r="Q97" s="226"/>
      <c r="R97" s="227"/>
      <c r="S97" s="228"/>
      <c r="T97" s="228"/>
    </row>
    <row r="98" spans="1:20" s="1" customFormat="1" ht="12.75" customHeight="1">
      <c r="A98" s="5"/>
      <c r="B98" s="92" t="s">
        <v>360</v>
      </c>
      <c r="C98" s="12">
        <v>233077239</v>
      </c>
      <c r="D98" s="12">
        <v>267861743.5</v>
      </c>
      <c r="E98" s="12">
        <v>267861743.5</v>
      </c>
      <c r="F98" s="12">
        <v>267506528.5</v>
      </c>
      <c r="G98" s="90"/>
      <c r="H98" s="274">
        <f t="shared" si="4"/>
        <v>99.867388677696709</v>
      </c>
      <c r="I98" s="274">
        <f t="shared" si="5"/>
        <v>99.867388677696709</v>
      </c>
      <c r="K98" s="225"/>
      <c r="L98" s="225"/>
      <c r="M98" s="225"/>
      <c r="N98" s="225"/>
      <c r="O98" s="225"/>
      <c r="P98" s="226"/>
      <c r="Q98" s="226"/>
      <c r="R98" s="227"/>
      <c r="S98" s="228"/>
      <c r="T98" s="228"/>
    </row>
    <row r="99" spans="1:20" s="1" customFormat="1" ht="12.75" customHeight="1">
      <c r="A99" s="91"/>
      <c r="B99" s="6" t="s">
        <v>359</v>
      </c>
      <c r="C99" s="14">
        <v>201618173</v>
      </c>
      <c r="D99" s="14">
        <v>203365038.13999999</v>
      </c>
      <c r="E99" s="14">
        <v>203365038.13999999</v>
      </c>
      <c r="F99" s="14">
        <v>203077995.13999999</v>
      </c>
      <c r="G99" s="10"/>
      <c r="H99" s="274">
        <f t="shared" si="4"/>
        <v>99.858853319810862</v>
      </c>
      <c r="I99" s="274">
        <f t="shared" si="5"/>
        <v>99.858853319810862</v>
      </c>
      <c r="K99" s="225"/>
      <c r="L99" s="225"/>
      <c r="M99" s="225"/>
      <c r="N99" s="225"/>
      <c r="O99" s="225"/>
      <c r="P99" s="226"/>
      <c r="Q99" s="226"/>
      <c r="R99" s="227"/>
      <c r="S99" s="228"/>
      <c r="T99" s="228"/>
    </row>
    <row r="100" spans="1:20" s="1" customFormat="1" ht="12.75" customHeight="1">
      <c r="A100" s="5"/>
      <c r="B100" s="6" t="s">
        <v>358</v>
      </c>
      <c r="C100" s="14">
        <v>545673655</v>
      </c>
      <c r="D100" s="14">
        <v>452433540</v>
      </c>
      <c r="E100" s="14">
        <v>452433540</v>
      </c>
      <c r="F100" s="14">
        <v>451542603</v>
      </c>
      <c r="G100" s="10"/>
      <c r="H100" s="274">
        <f t="shared" si="4"/>
        <v>99.803078922928663</v>
      </c>
      <c r="I100" s="274">
        <f t="shared" si="5"/>
        <v>99.803078922928663</v>
      </c>
      <c r="K100" s="225"/>
      <c r="L100" s="225"/>
      <c r="M100" s="225"/>
      <c r="N100" s="225"/>
      <c r="O100" s="225"/>
      <c r="P100" s="226"/>
      <c r="Q100" s="226"/>
      <c r="R100" s="227"/>
      <c r="S100" s="228"/>
      <c r="T100" s="228"/>
    </row>
    <row r="101" spans="1:20" s="1" customFormat="1" ht="12.75" customHeight="1">
      <c r="A101" s="43"/>
      <c r="B101" s="6" t="s">
        <v>357</v>
      </c>
      <c r="C101" s="12">
        <v>452334402</v>
      </c>
      <c r="D101" s="12">
        <v>474328015.62999994</v>
      </c>
      <c r="E101" s="12">
        <v>474328015.62999994</v>
      </c>
      <c r="F101" s="12">
        <v>473333857.62999994</v>
      </c>
      <c r="G101" s="12"/>
      <c r="H101" s="274">
        <f t="shared" si="4"/>
        <v>99.790407066999919</v>
      </c>
      <c r="I101" s="274">
        <f t="shared" si="5"/>
        <v>99.790407066999919</v>
      </c>
      <c r="K101" s="225"/>
      <c r="L101" s="225"/>
      <c r="M101" s="225"/>
      <c r="N101" s="225"/>
      <c r="O101" s="225"/>
      <c r="P101" s="226"/>
      <c r="Q101" s="226"/>
      <c r="R101" s="227"/>
      <c r="S101" s="228"/>
      <c r="T101" s="228"/>
    </row>
    <row r="102" spans="1:20" s="1" customFormat="1" ht="12.75" customHeight="1">
      <c r="A102" s="5"/>
      <c r="B102" s="6" t="s">
        <v>356</v>
      </c>
      <c r="C102" s="12">
        <v>273902382</v>
      </c>
      <c r="D102" s="12">
        <v>278196988.52000004</v>
      </c>
      <c r="E102" s="12">
        <v>278196988.52000004</v>
      </c>
      <c r="F102" s="12">
        <v>277324879.52000004</v>
      </c>
      <c r="G102" s="90"/>
      <c r="H102" s="274">
        <f t="shared" si="4"/>
        <v>99.686513860326244</v>
      </c>
      <c r="I102" s="274">
        <f t="shared" si="5"/>
        <v>99.686513860326244</v>
      </c>
      <c r="K102" s="225"/>
      <c r="L102" s="225"/>
      <c r="M102" s="225"/>
      <c r="N102" s="225"/>
      <c r="O102" s="225"/>
      <c r="P102" s="226"/>
      <c r="Q102" s="226"/>
      <c r="R102" s="227"/>
      <c r="S102" s="228"/>
      <c r="T102" s="228"/>
    </row>
    <row r="103" spans="1:20" s="1" customFormat="1" ht="12.75" customHeight="1">
      <c r="A103" s="43"/>
      <c r="B103" s="6" t="s">
        <v>355</v>
      </c>
      <c r="C103" s="12">
        <v>215801414</v>
      </c>
      <c r="D103" s="12">
        <v>256230071.12</v>
      </c>
      <c r="E103" s="12">
        <v>256230071.12</v>
      </c>
      <c r="F103" s="12">
        <v>255624089.12</v>
      </c>
      <c r="G103" s="12"/>
      <c r="H103" s="274">
        <f t="shared" si="4"/>
        <v>99.763500826678452</v>
      </c>
      <c r="I103" s="274">
        <f t="shared" si="5"/>
        <v>99.763500826678452</v>
      </c>
      <c r="K103" s="225"/>
      <c r="L103" s="225"/>
      <c r="M103" s="225"/>
      <c r="N103" s="225"/>
      <c r="O103" s="225"/>
      <c r="P103" s="226"/>
      <c r="Q103" s="226"/>
      <c r="R103" s="227"/>
      <c r="S103" s="228"/>
      <c r="T103" s="228"/>
    </row>
    <row r="104" spans="1:20" s="1" customFormat="1" ht="12.75" customHeight="1">
      <c r="A104" s="43"/>
      <c r="B104" s="9" t="s">
        <v>354</v>
      </c>
      <c r="C104" s="12">
        <v>243697400</v>
      </c>
      <c r="D104" s="12">
        <v>236243105.25</v>
      </c>
      <c r="E104" s="12">
        <v>236243105.25</v>
      </c>
      <c r="F104" s="12">
        <v>235771112.25</v>
      </c>
      <c r="G104" s="12"/>
      <c r="H104" s="274">
        <f t="shared" ref="H104:H125" si="6">IFERROR(+F104/D104*100,"n.a")</f>
        <v>99.800208772442048</v>
      </c>
      <c r="I104" s="274">
        <f t="shared" ref="I104:I125" si="7">IFERROR(+F104/E104*100,"n.a")</f>
        <v>99.800208772442048</v>
      </c>
      <c r="K104" s="225"/>
      <c r="L104" s="225"/>
      <c r="M104" s="225"/>
      <c r="N104" s="225"/>
      <c r="O104" s="225"/>
      <c r="P104" s="226"/>
      <c r="Q104" s="226"/>
      <c r="R104" s="227"/>
      <c r="S104" s="228"/>
      <c r="T104" s="228"/>
    </row>
    <row r="105" spans="1:20" s="1" customFormat="1" ht="12.75" customHeight="1">
      <c r="A105" s="5"/>
      <c r="B105" s="92" t="s">
        <v>353</v>
      </c>
      <c r="C105" s="12">
        <v>302139454</v>
      </c>
      <c r="D105" s="12">
        <v>305790460.64999998</v>
      </c>
      <c r="E105" s="12">
        <v>305790460.64999998</v>
      </c>
      <c r="F105" s="12">
        <v>305151886.64999998</v>
      </c>
      <c r="G105" s="90"/>
      <c r="H105" s="274">
        <f t="shared" si="6"/>
        <v>99.79117268778019</v>
      </c>
      <c r="I105" s="274">
        <f t="shared" si="7"/>
        <v>99.79117268778019</v>
      </c>
      <c r="K105" s="225"/>
      <c r="L105" s="225"/>
      <c r="M105" s="225"/>
      <c r="N105" s="225"/>
      <c r="O105" s="225"/>
      <c r="P105" s="226"/>
      <c r="Q105" s="226"/>
      <c r="R105" s="227"/>
      <c r="S105" s="228"/>
      <c r="T105" s="228"/>
    </row>
    <row r="106" spans="1:20" s="1" customFormat="1" ht="12.75" customHeight="1">
      <c r="A106" s="91"/>
      <c r="B106" s="6" t="s">
        <v>352</v>
      </c>
      <c r="C106" s="14">
        <v>27142678974</v>
      </c>
      <c r="D106" s="14">
        <v>25292136919.030014</v>
      </c>
      <c r="E106" s="14">
        <v>25292136919.030014</v>
      </c>
      <c r="F106" s="14">
        <v>25289903662.370014</v>
      </c>
      <c r="G106" s="10"/>
      <c r="H106" s="274">
        <f t="shared" si="6"/>
        <v>99.991170154316549</v>
      </c>
      <c r="I106" s="274">
        <f t="shared" si="7"/>
        <v>99.991170154316549</v>
      </c>
      <c r="K106" s="225"/>
      <c r="L106" s="225"/>
      <c r="M106" s="225"/>
      <c r="N106" s="225"/>
      <c r="O106" s="225"/>
      <c r="P106" s="226"/>
      <c r="Q106" s="226"/>
      <c r="R106" s="227"/>
      <c r="S106" s="228"/>
      <c r="T106" s="228"/>
    </row>
    <row r="107" spans="1:20" s="1" customFormat="1" ht="12.75" customHeight="1">
      <c r="A107" s="5"/>
      <c r="B107" s="6" t="s">
        <v>351</v>
      </c>
      <c r="C107" s="14">
        <v>626363102</v>
      </c>
      <c r="D107" s="14">
        <v>630021195.29999995</v>
      </c>
      <c r="E107" s="14">
        <v>630021195.29999995</v>
      </c>
      <c r="F107" s="14">
        <v>629507130.29999995</v>
      </c>
      <c r="G107" s="10"/>
      <c r="H107" s="274">
        <f t="shared" si="6"/>
        <v>99.918405126075925</v>
      </c>
      <c r="I107" s="274">
        <f t="shared" si="7"/>
        <v>99.918405126075925</v>
      </c>
      <c r="K107" s="225"/>
      <c r="L107" s="225"/>
      <c r="M107" s="225"/>
      <c r="N107" s="225"/>
      <c r="O107" s="225"/>
      <c r="P107" s="226"/>
      <c r="Q107" s="226"/>
      <c r="R107" s="227"/>
      <c r="S107" s="228"/>
      <c r="T107" s="228"/>
    </row>
    <row r="108" spans="1:20" s="1" customFormat="1" ht="12.75" customHeight="1">
      <c r="A108" s="43"/>
      <c r="B108" s="6" t="s">
        <v>350</v>
      </c>
      <c r="C108" s="12">
        <v>990870817</v>
      </c>
      <c r="D108" s="12">
        <v>941833662</v>
      </c>
      <c r="E108" s="12">
        <v>941833662</v>
      </c>
      <c r="F108" s="12">
        <v>941833662</v>
      </c>
      <c r="G108" s="12"/>
      <c r="H108" s="274">
        <f t="shared" si="6"/>
        <v>100</v>
      </c>
      <c r="I108" s="274">
        <f t="shared" si="7"/>
        <v>100</v>
      </c>
      <c r="K108" s="225"/>
      <c r="L108" s="225"/>
      <c r="M108" s="225"/>
      <c r="N108" s="225"/>
      <c r="O108" s="225"/>
      <c r="P108" s="226"/>
      <c r="Q108" s="226"/>
      <c r="R108" s="227"/>
      <c r="S108" s="228"/>
      <c r="T108" s="228"/>
    </row>
    <row r="109" spans="1:20" s="1" customFormat="1" ht="12.75" customHeight="1">
      <c r="A109" s="5"/>
      <c r="B109" s="6" t="s">
        <v>349</v>
      </c>
      <c r="C109" s="12">
        <v>353732033</v>
      </c>
      <c r="D109" s="12">
        <v>352436246.85000002</v>
      </c>
      <c r="E109" s="12">
        <v>352436246.85000002</v>
      </c>
      <c r="F109" s="12">
        <v>351710852.85000002</v>
      </c>
      <c r="G109" s="90"/>
      <c r="H109" s="274">
        <f t="shared" si="6"/>
        <v>99.794177242981277</v>
      </c>
      <c r="I109" s="274">
        <f t="shared" si="7"/>
        <v>99.794177242981277</v>
      </c>
      <c r="K109" s="225"/>
      <c r="L109" s="225"/>
      <c r="M109" s="225"/>
      <c r="N109" s="225"/>
      <c r="O109" s="225"/>
      <c r="P109" s="226"/>
      <c r="Q109" s="226"/>
      <c r="R109" s="227"/>
      <c r="S109" s="228"/>
      <c r="T109" s="228"/>
    </row>
    <row r="110" spans="1:20" s="1" customFormat="1" ht="12.75" customHeight="1">
      <c r="A110" s="43"/>
      <c r="B110" s="6" t="s">
        <v>348</v>
      </c>
      <c r="C110" s="12">
        <v>394204020</v>
      </c>
      <c r="D110" s="12">
        <v>396447075.76999998</v>
      </c>
      <c r="E110" s="12">
        <v>396447075.76999998</v>
      </c>
      <c r="F110" s="12">
        <v>395603163.97000003</v>
      </c>
      <c r="G110" s="12"/>
      <c r="H110" s="274">
        <f t="shared" si="6"/>
        <v>99.787131283952377</v>
      </c>
      <c r="I110" s="274">
        <f t="shared" si="7"/>
        <v>99.787131283952377</v>
      </c>
      <c r="K110" s="225"/>
      <c r="L110" s="225"/>
      <c r="M110" s="225"/>
      <c r="N110" s="225"/>
      <c r="O110" s="225"/>
      <c r="P110" s="226"/>
      <c r="Q110" s="226"/>
      <c r="R110" s="227"/>
      <c r="S110" s="228"/>
      <c r="T110" s="228"/>
    </row>
    <row r="111" spans="1:20" s="1" customFormat="1" ht="12.75" customHeight="1">
      <c r="A111" s="43"/>
      <c r="B111" s="9" t="s">
        <v>347</v>
      </c>
      <c r="C111" s="12">
        <v>164710542</v>
      </c>
      <c r="D111" s="12">
        <v>159967155.41</v>
      </c>
      <c r="E111" s="12">
        <v>159967155.41</v>
      </c>
      <c r="F111" s="12">
        <v>159452052.41</v>
      </c>
      <c r="G111" s="12"/>
      <c r="H111" s="274">
        <f t="shared" si="6"/>
        <v>99.677994524138541</v>
      </c>
      <c r="I111" s="274">
        <f t="shared" si="7"/>
        <v>99.677994524138541</v>
      </c>
      <c r="K111" s="225"/>
      <c r="L111" s="225"/>
      <c r="M111" s="225"/>
      <c r="N111" s="225"/>
      <c r="O111" s="225"/>
      <c r="P111" s="226"/>
      <c r="Q111" s="226"/>
      <c r="R111" s="227"/>
      <c r="S111" s="228"/>
      <c r="T111" s="228"/>
    </row>
    <row r="112" spans="1:20" s="1" customFormat="1" ht="12.75" customHeight="1">
      <c r="A112" s="5"/>
      <c r="B112" s="92" t="s">
        <v>346</v>
      </c>
      <c r="C112" s="12">
        <v>119811165</v>
      </c>
      <c r="D112" s="12">
        <v>118188316.56999999</v>
      </c>
      <c r="E112" s="12">
        <v>118188316.56999999</v>
      </c>
      <c r="F112" s="12">
        <v>117832354.56999999</v>
      </c>
      <c r="G112" s="90"/>
      <c r="H112" s="274">
        <f t="shared" si="6"/>
        <v>99.69881794552073</v>
      </c>
      <c r="I112" s="274">
        <f t="shared" si="7"/>
        <v>99.69881794552073</v>
      </c>
      <c r="K112" s="225"/>
      <c r="L112" s="225"/>
      <c r="M112" s="225"/>
      <c r="N112" s="225"/>
      <c r="O112" s="225"/>
      <c r="P112" s="226"/>
      <c r="Q112" s="226"/>
      <c r="R112" s="227"/>
      <c r="S112" s="228"/>
      <c r="T112" s="228"/>
    </row>
    <row r="113" spans="1:20" s="1" customFormat="1" ht="12.75" customHeight="1">
      <c r="A113" s="91"/>
      <c r="B113" s="6" t="s">
        <v>345</v>
      </c>
      <c r="C113" s="14">
        <v>974859538</v>
      </c>
      <c r="D113" s="14">
        <v>960848722</v>
      </c>
      <c r="E113" s="14">
        <v>960848722</v>
      </c>
      <c r="F113" s="14">
        <v>960848722</v>
      </c>
      <c r="G113" s="10"/>
      <c r="H113" s="274">
        <f t="shared" si="6"/>
        <v>100</v>
      </c>
      <c r="I113" s="274">
        <f t="shared" si="7"/>
        <v>100</v>
      </c>
      <c r="K113" s="225"/>
      <c r="L113" s="225"/>
      <c r="M113" s="225"/>
      <c r="N113" s="225"/>
      <c r="O113" s="225"/>
      <c r="P113" s="226"/>
      <c r="Q113" s="226"/>
      <c r="R113" s="227"/>
      <c r="S113" s="228"/>
      <c r="T113" s="228"/>
    </row>
    <row r="114" spans="1:20" s="1" customFormat="1" ht="12.75" customHeight="1">
      <c r="A114" s="5"/>
      <c r="B114" s="6" t="s">
        <v>344</v>
      </c>
      <c r="C114" s="14">
        <v>203491460</v>
      </c>
      <c r="D114" s="14">
        <v>203491460</v>
      </c>
      <c r="E114" s="14">
        <v>203491460</v>
      </c>
      <c r="F114" s="14">
        <v>203491460</v>
      </c>
      <c r="G114" s="10"/>
      <c r="H114" s="274">
        <f t="shared" si="6"/>
        <v>100</v>
      </c>
      <c r="I114" s="274">
        <f t="shared" si="7"/>
        <v>100</v>
      </c>
      <c r="K114" s="225"/>
      <c r="L114" s="225"/>
      <c r="M114" s="225"/>
      <c r="N114" s="225"/>
      <c r="O114" s="225"/>
      <c r="P114" s="226"/>
      <c r="Q114" s="226"/>
      <c r="R114" s="227"/>
      <c r="S114" s="228"/>
      <c r="T114" s="228"/>
    </row>
    <row r="115" spans="1:20" s="1" customFormat="1" ht="12.75" customHeight="1">
      <c r="A115" s="43"/>
      <c r="B115" s="6" t="s">
        <v>343</v>
      </c>
      <c r="C115" s="12">
        <v>329534913</v>
      </c>
      <c r="D115" s="12">
        <v>331014047.44999999</v>
      </c>
      <c r="E115" s="12">
        <v>331014047.44999999</v>
      </c>
      <c r="F115" s="12">
        <v>330533110.35000002</v>
      </c>
      <c r="G115" s="12"/>
      <c r="H115" s="274">
        <f t="shared" si="6"/>
        <v>99.854707948588612</v>
      </c>
      <c r="I115" s="274">
        <f t="shared" si="7"/>
        <v>99.854707948588612</v>
      </c>
      <c r="K115" s="225"/>
      <c r="L115" s="225"/>
      <c r="M115" s="225"/>
      <c r="N115" s="225"/>
      <c r="O115" s="225"/>
      <c r="P115" s="226"/>
      <c r="Q115" s="226"/>
      <c r="R115" s="227"/>
      <c r="S115" s="228"/>
      <c r="T115" s="228"/>
    </row>
    <row r="116" spans="1:20" s="1" customFormat="1" ht="12.75" customHeight="1">
      <c r="A116" s="5"/>
      <c r="B116" s="6" t="s">
        <v>342</v>
      </c>
      <c r="C116" s="12">
        <v>210415484</v>
      </c>
      <c r="D116" s="12">
        <v>239103398.98999998</v>
      </c>
      <c r="E116" s="12">
        <v>239103398.98999998</v>
      </c>
      <c r="F116" s="12">
        <v>238677869.98999998</v>
      </c>
      <c r="G116" s="90"/>
      <c r="H116" s="274">
        <f t="shared" si="6"/>
        <v>99.822031388178729</v>
      </c>
      <c r="I116" s="274">
        <f t="shared" si="7"/>
        <v>99.822031388178729</v>
      </c>
      <c r="K116" s="225"/>
      <c r="L116" s="225"/>
      <c r="M116" s="225"/>
      <c r="N116" s="225"/>
      <c r="O116" s="225"/>
      <c r="P116" s="226"/>
      <c r="Q116" s="226"/>
      <c r="R116" s="227"/>
      <c r="S116" s="228"/>
      <c r="T116" s="228"/>
    </row>
    <row r="117" spans="1:20" s="1" customFormat="1" ht="12.75" customHeight="1">
      <c r="A117" s="43"/>
      <c r="B117" s="6" t="s">
        <v>341</v>
      </c>
      <c r="C117" s="12">
        <v>461788655</v>
      </c>
      <c r="D117" s="12">
        <v>444879576.51000005</v>
      </c>
      <c r="E117" s="12">
        <v>444879576.51000005</v>
      </c>
      <c r="F117" s="12">
        <v>444155442.51000005</v>
      </c>
      <c r="G117" s="12"/>
      <c r="H117" s="274">
        <f t="shared" si="6"/>
        <v>99.837229210277371</v>
      </c>
      <c r="I117" s="274">
        <f t="shared" si="7"/>
        <v>99.837229210277371</v>
      </c>
      <c r="K117" s="225"/>
      <c r="L117" s="225"/>
      <c r="M117" s="225"/>
      <c r="N117" s="225"/>
      <c r="O117" s="225"/>
      <c r="P117" s="226"/>
      <c r="Q117" s="226"/>
      <c r="R117" s="227"/>
      <c r="S117" s="228"/>
      <c r="T117" s="228"/>
    </row>
    <row r="118" spans="1:20" s="1" customFormat="1" ht="12.75" customHeight="1">
      <c r="A118" s="43"/>
      <c r="B118" s="9" t="s">
        <v>340</v>
      </c>
      <c r="C118" s="12">
        <v>222250027</v>
      </c>
      <c r="D118" s="12">
        <v>390207688.69999999</v>
      </c>
      <c r="E118" s="12">
        <v>390207688.69999999</v>
      </c>
      <c r="F118" s="12">
        <v>389890915.69999999</v>
      </c>
      <c r="G118" s="12"/>
      <c r="H118" s="274">
        <f t="shared" si="6"/>
        <v>99.918819385375173</v>
      </c>
      <c r="I118" s="274">
        <f t="shared" si="7"/>
        <v>99.918819385375173</v>
      </c>
      <c r="K118" s="225"/>
      <c r="L118" s="225"/>
      <c r="M118" s="225"/>
      <c r="N118" s="225"/>
      <c r="O118" s="225"/>
      <c r="P118" s="226"/>
      <c r="Q118" s="226"/>
      <c r="R118" s="227"/>
      <c r="S118" s="228"/>
      <c r="T118" s="228"/>
    </row>
    <row r="119" spans="1:20" s="1" customFormat="1" ht="12.75" customHeight="1">
      <c r="A119" s="5"/>
      <c r="B119" s="92" t="s">
        <v>339</v>
      </c>
      <c r="C119" s="12">
        <v>613125433</v>
      </c>
      <c r="D119" s="12">
        <v>720514628.51999998</v>
      </c>
      <c r="E119" s="12">
        <v>720514628.51999998</v>
      </c>
      <c r="F119" s="12">
        <v>719830475.51999998</v>
      </c>
      <c r="G119" s="90"/>
      <c r="H119" s="274">
        <f t="shared" si="6"/>
        <v>99.905046619052655</v>
      </c>
      <c r="I119" s="274">
        <f t="shared" si="7"/>
        <v>99.905046619052655</v>
      </c>
      <c r="K119" s="225"/>
      <c r="L119" s="225"/>
      <c r="M119" s="225"/>
      <c r="N119" s="225"/>
      <c r="O119" s="225"/>
      <c r="P119" s="226"/>
      <c r="Q119" s="226"/>
      <c r="R119" s="227"/>
      <c r="S119" s="228"/>
      <c r="T119" s="228"/>
    </row>
    <row r="120" spans="1:20" s="1" customFormat="1" ht="12.75" customHeight="1">
      <c r="A120" s="91"/>
      <c r="B120" s="6" t="s">
        <v>338</v>
      </c>
      <c r="C120" s="14">
        <v>574792453</v>
      </c>
      <c r="D120" s="14">
        <v>586704017.94000006</v>
      </c>
      <c r="E120" s="14">
        <v>586704017.94000006</v>
      </c>
      <c r="F120" s="14">
        <v>585652832.94000006</v>
      </c>
      <c r="G120" s="10"/>
      <c r="H120" s="274">
        <f t="shared" si="6"/>
        <v>99.820832145705964</v>
      </c>
      <c r="I120" s="274">
        <f t="shared" si="7"/>
        <v>99.820832145705964</v>
      </c>
      <c r="K120" s="225"/>
      <c r="L120" s="225"/>
      <c r="M120" s="225"/>
      <c r="N120" s="225"/>
      <c r="O120" s="225"/>
      <c r="P120" s="226"/>
      <c r="Q120" s="226"/>
      <c r="R120" s="227"/>
      <c r="S120" s="228"/>
      <c r="T120" s="228"/>
    </row>
    <row r="121" spans="1:20" s="1" customFormat="1" ht="12.75" customHeight="1">
      <c r="A121" s="5"/>
      <c r="B121" s="6" t="s">
        <v>337</v>
      </c>
      <c r="C121" s="14">
        <v>419928876</v>
      </c>
      <c r="D121" s="14">
        <v>408440067.70999998</v>
      </c>
      <c r="E121" s="14">
        <v>408440067.70999998</v>
      </c>
      <c r="F121" s="14">
        <v>407186583.44</v>
      </c>
      <c r="G121" s="10"/>
      <c r="H121" s="274">
        <f t="shared" si="6"/>
        <v>99.693104479923349</v>
      </c>
      <c r="I121" s="274">
        <f t="shared" si="7"/>
        <v>99.693104479923349</v>
      </c>
      <c r="K121" s="225"/>
      <c r="L121" s="225"/>
      <c r="M121" s="225"/>
      <c r="N121" s="225"/>
      <c r="O121" s="225"/>
      <c r="P121" s="226"/>
      <c r="Q121" s="226"/>
      <c r="R121" s="227"/>
      <c r="S121" s="228"/>
      <c r="T121" s="228"/>
    </row>
    <row r="122" spans="1:20" ht="12.75" customHeight="1">
      <c r="A122" s="23" t="s">
        <v>336</v>
      </c>
      <c r="B122" s="89"/>
      <c r="C122" s="26">
        <v>549113710</v>
      </c>
      <c r="D122" s="26">
        <v>702186377.36038065</v>
      </c>
      <c r="E122" s="26">
        <v>702186377.36038065</v>
      </c>
      <c r="F122" s="26">
        <v>691396168.10000014</v>
      </c>
      <c r="G122" s="88"/>
      <c r="H122" s="273">
        <f t="shared" si="6"/>
        <v>98.463341128755246</v>
      </c>
      <c r="I122" s="273">
        <f t="shared" si="7"/>
        <v>98.463341128755246</v>
      </c>
      <c r="K122" s="225"/>
      <c r="L122" s="225"/>
      <c r="M122" s="225"/>
      <c r="N122" s="225"/>
      <c r="O122" s="225"/>
      <c r="P122" s="226"/>
      <c r="Q122" s="226"/>
      <c r="R122" s="227"/>
      <c r="S122" s="228"/>
      <c r="T122" s="228"/>
    </row>
    <row r="123" spans="1:20" s="1" customFormat="1" ht="12.75" customHeight="1">
      <c r="A123" s="5"/>
      <c r="B123" s="6" t="s">
        <v>335</v>
      </c>
      <c r="C123" s="12">
        <v>549113710</v>
      </c>
      <c r="D123" s="12">
        <v>702186377.36038065</v>
      </c>
      <c r="E123" s="12">
        <v>702186377.36038065</v>
      </c>
      <c r="F123" s="12">
        <v>691396168.10000014</v>
      </c>
      <c r="G123" s="90"/>
      <c r="H123" s="274">
        <f t="shared" si="6"/>
        <v>98.463341128755246</v>
      </c>
      <c r="I123" s="274">
        <f t="shared" si="7"/>
        <v>98.463341128755246</v>
      </c>
      <c r="K123" s="225"/>
      <c r="L123" s="225"/>
      <c r="M123" s="225"/>
      <c r="N123" s="225"/>
      <c r="O123" s="225"/>
      <c r="P123" s="226"/>
      <c r="Q123" s="226"/>
      <c r="R123" s="227"/>
      <c r="S123" s="228"/>
      <c r="T123" s="228"/>
    </row>
    <row r="124" spans="1:20" ht="12.75" customHeight="1">
      <c r="A124" s="23" t="s">
        <v>334</v>
      </c>
      <c r="B124" s="89"/>
      <c r="C124" s="26">
        <v>92661918</v>
      </c>
      <c r="D124" s="26">
        <v>112671898</v>
      </c>
      <c r="E124" s="26">
        <v>112671898</v>
      </c>
      <c r="F124" s="26">
        <v>75238026</v>
      </c>
      <c r="G124" s="88"/>
      <c r="H124" s="273">
        <f t="shared" si="6"/>
        <v>66.776212467815171</v>
      </c>
      <c r="I124" s="273">
        <f t="shared" si="7"/>
        <v>66.776212467815171</v>
      </c>
      <c r="K124" s="225"/>
      <c r="L124" s="225"/>
      <c r="M124" s="225"/>
      <c r="N124" s="225"/>
      <c r="O124" s="225"/>
      <c r="P124" s="226"/>
      <c r="Q124" s="226"/>
      <c r="R124" s="227"/>
      <c r="S124" s="228"/>
      <c r="T124" s="228"/>
    </row>
    <row r="125" spans="1:20" s="1" customFormat="1" ht="12.75" customHeight="1">
      <c r="A125" s="43"/>
      <c r="B125" s="9" t="s">
        <v>333</v>
      </c>
      <c r="C125" s="12">
        <v>92661918</v>
      </c>
      <c r="D125" s="12">
        <v>112671898</v>
      </c>
      <c r="E125" s="12">
        <v>112671898</v>
      </c>
      <c r="F125" s="12">
        <v>75238026</v>
      </c>
      <c r="G125" s="12"/>
      <c r="H125" s="274">
        <f t="shared" si="6"/>
        <v>66.776212467815171</v>
      </c>
      <c r="I125" s="274">
        <f t="shared" si="7"/>
        <v>66.776212467815171</v>
      </c>
      <c r="K125" s="225"/>
      <c r="L125" s="225"/>
      <c r="M125" s="225"/>
      <c r="N125" s="225"/>
      <c r="O125" s="225"/>
      <c r="P125" s="226"/>
      <c r="Q125" s="226"/>
      <c r="R125" s="227"/>
      <c r="S125" s="228"/>
      <c r="T125" s="228"/>
    </row>
    <row r="126" spans="1:20" ht="3" customHeight="1" thickBot="1">
      <c r="A126" s="45"/>
      <c r="B126" s="18"/>
      <c r="C126" s="19"/>
      <c r="D126" s="19"/>
      <c r="E126" s="19"/>
      <c r="F126" s="19"/>
      <c r="G126" s="19"/>
      <c r="H126" s="20"/>
      <c r="I126" s="20"/>
    </row>
    <row r="127" spans="1:20" ht="45" customHeight="1">
      <c r="A127" s="309" t="s">
        <v>874</v>
      </c>
      <c r="B127" s="310"/>
      <c r="C127" s="310"/>
      <c r="D127" s="310"/>
      <c r="E127" s="310"/>
      <c r="F127" s="310"/>
      <c r="G127" s="310"/>
      <c r="H127" s="310"/>
      <c r="I127" s="310"/>
    </row>
    <row r="128" spans="1:20" ht="12.75" customHeight="1">
      <c r="A128" s="311"/>
      <c r="B128" s="311"/>
      <c r="C128" s="311"/>
      <c r="D128" s="311"/>
      <c r="E128" s="311"/>
      <c r="F128" s="311"/>
      <c r="G128" s="311"/>
      <c r="H128" s="311"/>
      <c r="I128" s="311"/>
    </row>
    <row r="129" spans="1:11" ht="12.75" customHeight="1">
      <c r="A129" s="317"/>
      <c r="B129" s="317"/>
      <c r="C129" s="317"/>
      <c r="D129" s="317"/>
      <c r="E129" s="317"/>
      <c r="F129" s="317"/>
      <c r="G129" s="317"/>
      <c r="H129" s="317"/>
      <c r="I129" s="317"/>
    </row>
    <row r="130" spans="1:11" ht="12.75" customHeight="1">
      <c r="A130" s="311"/>
      <c r="B130" s="311"/>
      <c r="C130" s="311"/>
      <c r="D130" s="311"/>
      <c r="E130" s="311"/>
      <c r="F130" s="311"/>
      <c r="G130" s="311"/>
      <c r="H130" s="311"/>
      <c r="I130" s="311"/>
    </row>
    <row r="131" spans="1:11">
      <c r="A131" s="81"/>
      <c r="B131" s="82"/>
      <c r="C131" s="83"/>
      <c r="D131" s="83"/>
      <c r="E131" s="83"/>
      <c r="F131" s="83"/>
      <c r="G131" s="84"/>
      <c r="H131" s="85"/>
      <c r="I131" s="85"/>
    </row>
    <row r="133" spans="1:11">
      <c r="B133" s="215"/>
      <c r="C133" s="216"/>
      <c r="D133" s="215"/>
      <c r="E133" s="215"/>
      <c r="F133" s="215"/>
    </row>
    <row r="134" spans="1:11">
      <c r="B134" s="215"/>
      <c r="C134" s="216"/>
      <c r="D134" s="215"/>
      <c r="E134" s="215"/>
      <c r="F134" s="215"/>
      <c r="H134" s="31"/>
      <c r="I134" s="31"/>
      <c r="J134" s="31"/>
      <c r="K134" s="31"/>
    </row>
    <row r="135" spans="1:11">
      <c r="B135" s="215"/>
      <c r="C135" s="216"/>
      <c r="D135" s="215"/>
      <c r="E135" s="215"/>
      <c r="F135" s="215"/>
      <c r="H135" s="31"/>
      <c r="I135" s="31"/>
      <c r="J135" s="31"/>
      <c r="K135" s="31"/>
    </row>
    <row r="136" spans="1:11">
      <c r="B136" s="215"/>
      <c r="C136" s="216"/>
      <c r="D136" s="215"/>
      <c r="E136" s="215"/>
      <c r="F136" s="215"/>
      <c r="H136" s="31"/>
      <c r="I136" s="31"/>
      <c r="J136" s="31"/>
      <c r="K136" s="31"/>
    </row>
    <row r="137" spans="1:11">
      <c r="B137" s="215"/>
      <c r="C137" s="216"/>
      <c r="D137" s="215"/>
      <c r="E137" s="215"/>
      <c r="F137" s="215"/>
      <c r="H137" s="31"/>
      <c r="I137" s="31"/>
      <c r="J137" s="31"/>
      <c r="K137" s="31"/>
    </row>
    <row r="138" spans="1:11">
      <c r="B138" s="215"/>
      <c r="C138" s="216"/>
      <c r="D138" s="215"/>
      <c r="E138" s="215"/>
      <c r="F138" s="215"/>
      <c r="H138" s="31"/>
      <c r="I138" s="31"/>
      <c r="J138" s="31"/>
      <c r="K138" s="31"/>
    </row>
    <row r="139" spans="1:11">
      <c r="B139" s="215"/>
      <c r="C139" s="216"/>
      <c r="D139" s="215"/>
      <c r="E139" s="215"/>
      <c r="F139" s="215"/>
      <c r="H139" s="31"/>
      <c r="I139" s="31"/>
      <c r="J139" s="31"/>
      <c r="K139" s="31"/>
    </row>
    <row r="140" spans="1:11">
      <c r="B140" s="215"/>
      <c r="C140" s="216"/>
      <c r="D140" s="215"/>
      <c r="E140" s="215"/>
      <c r="F140" s="215"/>
      <c r="H140" s="31"/>
      <c r="I140" s="31"/>
      <c r="J140" s="31"/>
      <c r="K140" s="31"/>
    </row>
    <row r="141" spans="1:11">
      <c r="B141" s="215"/>
      <c r="C141" s="216"/>
      <c r="D141" s="215"/>
      <c r="E141" s="215"/>
      <c r="F141" s="215"/>
      <c r="H141" s="31"/>
      <c r="I141" s="31"/>
      <c r="J141" s="31"/>
      <c r="K141" s="31"/>
    </row>
    <row r="142" spans="1:11">
      <c r="B142" s="215"/>
      <c r="C142" s="216"/>
      <c r="D142" s="215"/>
      <c r="E142" s="215"/>
      <c r="F142" s="215"/>
      <c r="H142" s="31"/>
      <c r="I142" s="31"/>
      <c r="J142" s="31"/>
      <c r="K142" s="31"/>
    </row>
    <row r="143" spans="1:11">
      <c r="B143" s="215"/>
      <c r="C143" s="216"/>
      <c r="D143" s="215"/>
      <c r="E143" s="215"/>
      <c r="F143" s="215"/>
      <c r="H143" s="31"/>
      <c r="I143" s="31"/>
      <c r="J143" s="31"/>
      <c r="K143" s="31"/>
    </row>
    <row r="144" spans="1:11">
      <c r="B144" s="215"/>
      <c r="C144" s="216"/>
      <c r="D144" s="215"/>
      <c r="E144" s="215"/>
      <c r="F144" s="215"/>
      <c r="H144" s="31"/>
      <c r="I144" s="31"/>
      <c r="J144" s="31"/>
      <c r="K144" s="31"/>
    </row>
    <row r="145" spans="2:11">
      <c r="B145" s="215"/>
      <c r="C145" s="216"/>
      <c r="D145" s="215"/>
      <c r="E145" s="215"/>
      <c r="F145" s="215"/>
      <c r="H145" s="31"/>
      <c r="I145" s="31"/>
      <c r="J145" s="31"/>
      <c r="K145" s="31"/>
    </row>
    <row r="146" spans="2:11">
      <c r="B146" s="215"/>
      <c r="C146" s="216"/>
      <c r="D146" s="215"/>
      <c r="E146" s="215"/>
      <c r="F146" s="215"/>
      <c r="H146" s="31"/>
      <c r="I146" s="31"/>
      <c r="J146" s="31"/>
      <c r="K146" s="31"/>
    </row>
    <row r="147" spans="2:11">
      <c r="B147" s="215"/>
      <c r="C147" s="216"/>
      <c r="D147" s="215"/>
      <c r="E147" s="215"/>
      <c r="F147" s="215"/>
      <c r="H147" s="31"/>
      <c r="I147" s="31"/>
      <c r="J147" s="31"/>
      <c r="K147" s="31"/>
    </row>
    <row r="148" spans="2:11">
      <c r="B148" s="215"/>
      <c r="C148" s="216"/>
      <c r="D148" s="215"/>
      <c r="E148" s="215"/>
      <c r="F148" s="215"/>
      <c r="H148" s="217"/>
      <c r="I148" s="217"/>
      <c r="J148" s="217"/>
      <c r="K148" s="217"/>
    </row>
    <row r="149" spans="2:11">
      <c r="B149" s="215"/>
      <c r="C149" s="216"/>
      <c r="D149" s="215"/>
      <c r="E149" s="215"/>
      <c r="F149" s="215"/>
      <c r="H149" s="31"/>
      <c r="I149" s="31"/>
      <c r="J149" s="31"/>
      <c r="K149" s="31"/>
    </row>
    <row r="151" spans="2:11">
      <c r="H151" s="40"/>
    </row>
  </sheetData>
  <mergeCells count="13">
    <mergeCell ref="A1:C1"/>
    <mergeCell ref="A129:I129"/>
    <mergeCell ref="A130:I130"/>
    <mergeCell ref="A3:I3"/>
    <mergeCell ref="A4:A7"/>
    <mergeCell ref="B4:B7"/>
    <mergeCell ref="E4:F4"/>
    <mergeCell ref="H4:I5"/>
    <mergeCell ref="C5:C6"/>
    <mergeCell ref="D5:D6"/>
    <mergeCell ref="E5:E6"/>
    <mergeCell ref="A127:I127"/>
    <mergeCell ref="A128:I128"/>
  </mergeCells>
  <conditionalFormatting sqref="T8">
    <cfRule type="cellIs" dxfId="123" priority="9" operator="greaterThan">
      <formula>0.1</formula>
    </cfRule>
    <cfRule type="cellIs" dxfId="122" priority="10" operator="greaterThan">
      <formula>1</formula>
    </cfRule>
  </conditionalFormatting>
  <conditionalFormatting sqref="S8">
    <cfRule type="cellIs" dxfId="121" priority="15" operator="greaterThan">
      <formula>0</formula>
    </cfRule>
    <cfRule type="cellIs" dxfId="120" priority="16" operator="greaterThan">
      <formula>1</formula>
    </cfRule>
  </conditionalFormatting>
  <conditionalFormatting sqref="S8">
    <cfRule type="cellIs" dxfId="119" priority="13" operator="greaterThan">
      <formula>0.1</formula>
    </cfRule>
    <cfRule type="cellIs" dxfId="118" priority="14" operator="greaterThan">
      <formula>1</formula>
    </cfRule>
  </conditionalFormatting>
  <conditionalFormatting sqref="T8">
    <cfRule type="cellIs" dxfId="117" priority="11" operator="greaterThan">
      <formula>0</formula>
    </cfRule>
    <cfRule type="cellIs" dxfId="116" priority="12" operator="greaterThan">
      <formula>1</formula>
    </cfRule>
  </conditionalFormatting>
  <conditionalFormatting sqref="T9:T125">
    <cfRule type="cellIs" dxfId="115" priority="1" operator="greaterThan">
      <formula>0.1</formula>
    </cfRule>
    <cfRule type="cellIs" dxfId="114" priority="2" operator="greaterThan">
      <formula>1</formula>
    </cfRule>
  </conditionalFormatting>
  <conditionalFormatting sqref="S9:S125">
    <cfRule type="cellIs" dxfId="113" priority="7" operator="greaterThan">
      <formula>0</formula>
    </cfRule>
    <cfRule type="cellIs" dxfId="112" priority="8" operator="greaterThan">
      <formula>1</formula>
    </cfRule>
  </conditionalFormatting>
  <conditionalFormatting sqref="S9:S125">
    <cfRule type="cellIs" dxfId="111" priority="5" operator="greaterThan">
      <formula>0.1</formula>
    </cfRule>
    <cfRule type="cellIs" dxfId="110" priority="6" operator="greaterThan">
      <formula>1</formula>
    </cfRule>
  </conditionalFormatting>
  <conditionalFormatting sqref="T9:T125">
    <cfRule type="cellIs" dxfId="109" priority="3" operator="greaterThan">
      <formula>0</formula>
    </cfRule>
    <cfRule type="cellIs" dxfId="108" priority="4" operator="greaterThan">
      <formula>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98"/>
  <sheetViews>
    <sheetView showGridLines="0" tabSelected="1" topLeftCell="A142" zoomScale="145" zoomScaleNormal="145" workbookViewId="0">
      <selection activeCell="A150" sqref="A150:I150"/>
    </sheetView>
  </sheetViews>
  <sheetFormatPr baseColWidth="10" defaultRowHeight="12.75"/>
  <cols>
    <col min="1" max="1" width="4.7109375" style="100" customWidth="1"/>
    <col min="2" max="2" width="51.7109375" style="94" customWidth="1"/>
    <col min="3" max="3" width="13.7109375" style="99" customWidth="1"/>
    <col min="4" max="5" width="13.7109375" style="98" customWidth="1"/>
    <col min="6" max="6" width="13.7109375" style="97" customWidth="1"/>
    <col min="7" max="7" width="0.85546875" style="96" customWidth="1"/>
    <col min="8" max="9" width="9.7109375" style="95" customWidth="1"/>
    <col min="10" max="11" width="15.140625" style="94" bestFit="1" customWidth="1"/>
    <col min="12" max="12" width="5" style="94" customWidth="1"/>
    <col min="13" max="14" width="3.140625" style="94" customWidth="1"/>
    <col min="15" max="15" width="1.5703125" style="94" customWidth="1"/>
    <col min="16" max="17" width="5.5703125" style="94" bestFit="1" customWidth="1"/>
    <col min="18" max="18" width="1.5703125" style="94" customWidth="1"/>
    <col min="19" max="20" width="7.28515625" style="94" customWidth="1"/>
    <col min="21" max="249" width="11.42578125" style="94"/>
    <col min="250" max="250" width="5.5703125" style="94" customWidth="1"/>
    <col min="251" max="251" width="5" style="94" customWidth="1"/>
    <col min="252" max="255" width="6.85546875" style="94" customWidth="1"/>
    <col min="256" max="256" width="5.5703125" style="94" customWidth="1"/>
    <col min="257" max="257" width="6.85546875" style="94" customWidth="1"/>
    <col min="258" max="258" width="16.140625" style="94" customWidth="1"/>
    <col min="259" max="259" width="13.85546875" style="94" customWidth="1"/>
    <col min="260" max="260" width="12.42578125" style="94" customWidth="1"/>
    <col min="261" max="261" width="13.5703125" style="94" customWidth="1"/>
    <col min="262" max="262" width="11.5703125" style="94" customWidth="1"/>
    <col min="263" max="263" width="13" style="94" customWidth="1"/>
    <col min="264" max="264" width="13.5703125" style="94" customWidth="1"/>
    <col min="265" max="265" width="9.7109375" style="94" customWidth="1"/>
    <col min="266" max="266" width="11.42578125" style="94" customWidth="1"/>
    <col min="267" max="267" width="2.140625" style="94" customWidth="1"/>
    <col min="268" max="505" width="11.42578125" style="94"/>
    <col min="506" max="506" width="5.5703125" style="94" customWidth="1"/>
    <col min="507" max="507" width="5" style="94" customWidth="1"/>
    <col min="508" max="511" width="6.85546875" style="94" customWidth="1"/>
    <col min="512" max="512" width="5.5703125" style="94" customWidth="1"/>
    <col min="513" max="513" width="6.85546875" style="94" customWidth="1"/>
    <col min="514" max="514" width="16.140625" style="94" customWidth="1"/>
    <col min="515" max="515" width="13.85546875" style="94" customWidth="1"/>
    <col min="516" max="516" width="12.42578125" style="94" customWidth="1"/>
    <col min="517" max="517" width="13.5703125" style="94" customWidth="1"/>
    <col min="518" max="518" width="11.5703125" style="94" customWidth="1"/>
    <col min="519" max="519" width="13" style="94" customWidth="1"/>
    <col min="520" max="520" width="13.5703125" style="94" customWidth="1"/>
    <col min="521" max="521" width="9.7109375" style="94" customWidth="1"/>
    <col min="522" max="522" width="11.42578125" style="94" customWidth="1"/>
    <col min="523" max="523" width="2.140625" style="94" customWidth="1"/>
    <col min="524" max="761" width="11.42578125" style="94"/>
    <col min="762" max="762" width="5.5703125" style="94" customWidth="1"/>
    <col min="763" max="763" width="5" style="94" customWidth="1"/>
    <col min="764" max="767" width="6.85546875" style="94" customWidth="1"/>
    <col min="768" max="768" width="5.5703125" style="94" customWidth="1"/>
    <col min="769" max="769" width="6.85546875" style="94" customWidth="1"/>
    <col min="770" max="770" width="16.140625" style="94" customWidth="1"/>
    <col min="771" max="771" width="13.85546875" style="94" customWidth="1"/>
    <col min="772" max="772" width="12.42578125" style="94" customWidth="1"/>
    <col min="773" max="773" width="13.5703125" style="94" customWidth="1"/>
    <col min="774" max="774" width="11.5703125" style="94" customWidth="1"/>
    <col min="775" max="775" width="13" style="94" customWidth="1"/>
    <col min="776" max="776" width="13.5703125" style="94" customWidth="1"/>
    <col min="777" max="777" width="9.7109375" style="94" customWidth="1"/>
    <col min="778" max="778" width="11.42578125" style="94" customWidth="1"/>
    <col min="779" max="779" width="2.140625" style="94" customWidth="1"/>
    <col min="780" max="1017" width="11.42578125" style="94"/>
    <col min="1018" max="1018" width="5.5703125" style="94" customWidth="1"/>
    <col min="1019" max="1019" width="5" style="94" customWidth="1"/>
    <col min="1020" max="1023" width="6.85546875" style="94" customWidth="1"/>
    <col min="1024" max="1024" width="5.5703125" style="94" customWidth="1"/>
    <col min="1025" max="1025" width="6.85546875" style="94" customWidth="1"/>
    <col min="1026" max="1026" width="16.140625" style="94" customWidth="1"/>
    <col min="1027" max="1027" width="13.85546875" style="94" customWidth="1"/>
    <col min="1028" max="1028" width="12.42578125" style="94" customWidth="1"/>
    <col min="1029" max="1029" width="13.5703125" style="94" customWidth="1"/>
    <col min="1030" max="1030" width="11.5703125" style="94" customWidth="1"/>
    <col min="1031" max="1031" width="13" style="94" customWidth="1"/>
    <col min="1032" max="1032" width="13.5703125" style="94" customWidth="1"/>
    <col min="1033" max="1033" width="9.7109375" style="94" customWidth="1"/>
    <col min="1034" max="1034" width="11.42578125" style="94" customWidth="1"/>
    <col min="1035" max="1035" width="2.140625" style="94" customWidth="1"/>
    <col min="1036" max="1273" width="11.42578125" style="94"/>
    <col min="1274" max="1274" width="5.5703125" style="94" customWidth="1"/>
    <col min="1275" max="1275" width="5" style="94" customWidth="1"/>
    <col min="1276" max="1279" width="6.85546875" style="94" customWidth="1"/>
    <col min="1280" max="1280" width="5.5703125" style="94" customWidth="1"/>
    <col min="1281" max="1281" width="6.85546875" style="94" customWidth="1"/>
    <col min="1282" max="1282" width="16.140625" style="94" customWidth="1"/>
    <col min="1283" max="1283" width="13.85546875" style="94" customWidth="1"/>
    <col min="1284" max="1284" width="12.42578125" style="94" customWidth="1"/>
    <col min="1285" max="1285" width="13.5703125" style="94" customWidth="1"/>
    <col min="1286" max="1286" width="11.5703125" style="94" customWidth="1"/>
    <col min="1287" max="1287" width="13" style="94" customWidth="1"/>
    <col min="1288" max="1288" width="13.5703125" style="94" customWidth="1"/>
    <col min="1289" max="1289" width="9.7109375" style="94" customWidth="1"/>
    <col min="1290" max="1290" width="11.42578125" style="94" customWidth="1"/>
    <col min="1291" max="1291" width="2.140625" style="94" customWidth="1"/>
    <col min="1292" max="1529" width="11.42578125" style="94"/>
    <col min="1530" max="1530" width="5.5703125" style="94" customWidth="1"/>
    <col min="1531" max="1531" width="5" style="94" customWidth="1"/>
    <col min="1532" max="1535" width="6.85546875" style="94" customWidth="1"/>
    <col min="1536" max="1536" width="5.5703125" style="94" customWidth="1"/>
    <col min="1537" max="1537" width="6.85546875" style="94" customWidth="1"/>
    <col min="1538" max="1538" width="16.140625" style="94" customWidth="1"/>
    <col min="1539" max="1539" width="13.85546875" style="94" customWidth="1"/>
    <col min="1540" max="1540" width="12.42578125" style="94" customWidth="1"/>
    <col min="1541" max="1541" width="13.5703125" style="94" customWidth="1"/>
    <col min="1542" max="1542" width="11.5703125" style="94" customWidth="1"/>
    <col min="1543" max="1543" width="13" style="94" customWidth="1"/>
    <col min="1544" max="1544" width="13.5703125" style="94" customWidth="1"/>
    <col min="1545" max="1545" width="9.7109375" style="94" customWidth="1"/>
    <col min="1546" max="1546" width="11.42578125" style="94" customWidth="1"/>
    <col min="1547" max="1547" width="2.140625" style="94" customWidth="1"/>
    <col min="1548" max="1785" width="11.42578125" style="94"/>
    <col min="1786" max="1786" width="5.5703125" style="94" customWidth="1"/>
    <col min="1787" max="1787" width="5" style="94" customWidth="1"/>
    <col min="1788" max="1791" width="6.85546875" style="94" customWidth="1"/>
    <col min="1792" max="1792" width="5.5703125" style="94" customWidth="1"/>
    <col min="1793" max="1793" width="6.85546875" style="94" customWidth="1"/>
    <col min="1794" max="1794" width="16.140625" style="94" customWidth="1"/>
    <col min="1795" max="1795" width="13.85546875" style="94" customWidth="1"/>
    <col min="1796" max="1796" width="12.42578125" style="94" customWidth="1"/>
    <col min="1797" max="1797" width="13.5703125" style="94" customWidth="1"/>
    <col min="1798" max="1798" width="11.5703125" style="94" customWidth="1"/>
    <col min="1799" max="1799" width="13" style="94" customWidth="1"/>
    <col min="1800" max="1800" width="13.5703125" style="94" customWidth="1"/>
    <col min="1801" max="1801" width="9.7109375" style="94" customWidth="1"/>
    <col min="1802" max="1802" width="11.42578125" style="94" customWidth="1"/>
    <col min="1803" max="1803" width="2.140625" style="94" customWidth="1"/>
    <col min="1804" max="2041" width="11.42578125" style="94"/>
    <col min="2042" max="2042" width="5.5703125" style="94" customWidth="1"/>
    <col min="2043" max="2043" width="5" style="94" customWidth="1"/>
    <col min="2044" max="2047" width="6.85546875" style="94" customWidth="1"/>
    <col min="2048" max="2048" width="5.5703125" style="94" customWidth="1"/>
    <col min="2049" max="2049" width="6.85546875" style="94" customWidth="1"/>
    <col min="2050" max="2050" width="16.140625" style="94" customWidth="1"/>
    <col min="2051" max="2051" width="13.85546875" style="94" customWidth="1"/>
    <col min="2052" max="2052" width="12.42578125" style="94" customWidth="1"/>
    <col min="2053" max="2053" width="13.5703125" style="94" customWidth="1"/>
    <col min="2054" max="2054" width="11.5703125" style="94" customWidth="1"/>
    <col min="2055" max="2055" width="13" style="94" customWidth="1"/>
    <col min="2056" max="2056" width="13.5703125" style="94" customWidth="1"/>
    <col min="2057" max="2057" width="9.7109375" style="94" customWidth="1"/>
    <col min="2058" max="2058" width="11.42578125" style="94" customWidth="1"/>
    <col min="2059" max="2059" width="2.140625" style="94" customWidth="1"/>
    <col min="2060" max="2297" width="11.42578125" style="94"/>
    <col min="2298" max="2298" width="5.5703125" style="94" customWidth="1"/>
    <col min="2299" max="2299" width="5" style="94" customWidth="1"/>
    <col min="2300" max="2303" width="6.85546875" style="94" customWidth="1"/>
    <col min="2304" max="2304" width="5.5703125" style="94" customWidth="1"/>
    <col min="2305" max="2305" width="6.85546875" style="94" customWidth="1"/>
    <col min="2306" max="2306" width="16.140625" style="94" customWidth="1"/>
    <col min="2307" max="2307" width="13.85546875" style="94" customWidth="1"/>
    <col min="2308" max="2308" width="12.42578125" style="94" customWidth="1"/>
    <col min="2309" max="2309" width="13.5703125" style="94" customWidth="1"/>
    <col min="2310" max="2310" width="11.5703125" style="94" customWidth="1"/>
    <col min="2311" max="2311" width="13" style="94" customWidth="1"/>
    <col min="2312" max="2312" width="13.5703125" style="94" customWidth="1"/>
    <col min="2313" max="2313" width="9.7109375" style="94" customWidth="1"/>
    <col min="2314" max="2314" width="11.42578125" style="94" customWidth="1"/>
    <col min="2315" max="2315" width="2.140625" style="94" customWidth="1"/>
    <col min="2316" max="2553" width="11.42578125" style="94"/>
    <col min="2554" max="2554" width="5.5703125" style="94" customWidth="1"/>
    <col min="2555" max="2555" width="5" style="94" customWidth="1"/>
    <col min="2556" max="2559" width="6.85546875" style="94" customWidth="1"/>
    <col min="2560" max="2560" width="5.5703125" style="94" customWidth="1"/>
    <col min="2561" max="2561" width="6.85546875" style="94" customWidth="1"/>
    <col min="2562" max="2562" width="16.140625" style="94" customWidth="1"/>
    <col min="2563" max="2563" width="13.85546875" style="94" customWidth="1"/>
    <col min="2564" max="2564" width="12.42578125" style="94" customWidth="1"/>
    <col min="2565" max="2565" width="13.5703125" style="94" customWidth="1"/>
    <col min="2566" max="2566" width="11.5703125" style="94" customWidth="1"/>
    <col min="2567" max="2567" width="13" style="94" customWidth="1"/>
    <col min="2568" max="2568" width="13.5703125" style="94" customWidth="1"/>
    <col min="2569" max="2569" width="9.7109375" style="94" customWidth="1"/>
    <col min="2570" max="2570" width="11.42578125" style="94" customWidth="1"/>
    <col min="2571" max="2571" width="2.140625" style="94" customWidth="1"/>
    <col min="2572" max="2809" width="11.42578125" style="94"/>
    <col min="2810" max="2810" width="5.5703125" style="94" customWidth="1"/>
    <col min="2811" max="2811" width="5" style="94" customWidth="1"/>
    <col min="2812" max="2815" width="6.85546875" style="94" customWidth="1"/>
    <col min="2816" max="2816" width="5.5703125" style="94" customWidth="1"/>
    <col min="2817" max="2817" width="6.85546875" style="94" customWidth="1"/>
    <col min="2818" max="2818" width="16.140625" style="94" customWidth="1"/>
    <col min="2819" max="2819" width="13.85546875" style="94" customWidth="1"/>
    <col min="2820" max="2820" width="12.42578125" style="94" customWidth="1"/>
    <col min="2821" max="2821" width="13.5703125" style="94" customWidth="1"/>
    <col min="2822" max="2822" width="11.5703125" style="94" customWidth="1"/>
    <col min="2823" max="2823" width="13" style="94" customWidth="1"/>
    <col min="2824" max="2824" width="13.5703125" style="94" customWidth="1"/>
    <col min="2825" max="2825" width="9.7109375" style="94" customWidth="1"/>
    <col min="2826" max="2826" width="11.42578125" style="94" customWidth="1"/>
    <col min="2827" max="2827" width="2.140625" style="94" customWidth="1"/>
    <col min="2828" max="3065" width="11.42578125" style="94"/>
    <col min="3066" max="3066" width="5.5703125" style="94" customWidth="1"/>
    <col min="3067" max="3067" width="5" style="94" customWidth="1"/>
    <col min="3068" max="3071" width="6.85546875" style="94" customWidth="1"/>
    <col min="3072" max="3072" width="5.5703125" style="94" customWidth="1"/>
    <col min="3073" max="3073" width="6.85546875" style="94" customWidth="1"/>
    <col min="3074" max="3074" width="16.140625" style="94" customWidth="1"/>
    <col min="3075" max="3075" width="13.85546875" style="94" customWidth="1"/>
    <col min="3076" max="3076" width="12.42578125" style="94" customWidth="1"/>
    <col min="3077" max="3077" width="13.5703125" style="94" customWidth="1"/>
    <col min="3078" max="3078" width="11.5703125" style="94" customWidth="1"/>
    <col min="3079" max="3079" width="13" style="94" customWidth="1"/>
    <col min="3080" max="3080" width="13.5703125" style="94" customWidth="1"/>
    <col min="3081" max="3081" width="9.7109375" style="94" customWidth="1"/>
    <col min="3082" max="3082" width="11.42578125" style="94" customWidth="1"/>
    <col min="3083" max="3083" width="2.140625" style="94" customWidth="1"/>
    <col min="3084" max="3321" width="11.42578125" style="94"/>
    <col min="3322" max="3322" width="5.5703125" style="94" customWidth="1"/>
    <col min="3323" max="3323" width="5" style="94" customWidth="1"/>
    <col min="3324" max="3327" width="6.85546875" style="94" customWidth="1"/>
    <col min="3328" max="3328" width="5.5703125" style="94" customWidth="1"/>
    <col min="3329" max="3329" width="6.85546875" style="94" customWidth="1"/>
    <col min="3330" max="3330" width="16.140625" style="94" customWidth="1"/>
    <col min="3331" max="3331" width="13.85546875" style="94" customWidth="1"/>
    <col min="3332" max="3332" width="12.42578125" style="94" customWidth="1"/>
    <col min="3333" max="3333" width="13.5703125" style="94" customWidth="1"/>
    <col min="3334" max="3334" width="11.5703125" style="94" customWidth="1"/>
    <col min="3335" max="3335" width="13" style="94" customWidth="1"/>
    <col min="3336" max="3336" width="13.5703125" style="94" customWidth="1"/>
    <col min="3337" max="3337" width="9.7109375" style="94" customWidth="1"/>
    <col min="3338" max="3338" width="11.42578125" style="94" customWidth="1"/>
    <col min="3339" max="3339" width="2.140625" style="94" customWidth="1"/>
    <col min="3340" max="3577" width="11.42578125" style="94"/>
    <col min="3578" max="3578" width="5.5703125" style="94" customWidth="1"/>
    <col min="3579" max="3579" width="5" style="94" customWidth="1"/>
    <col min="3580" max="3583" width="6.85546875" style="94" customWidth="1"/>
    <col min="3584" max="3584" width="5.5703125" style="94" customWidth="1"/>
    <col min="3585" max="3585" width="6.85546875" style="94" customWidth="1"/>
    <col min="3586" max="3586" width="16.140625" style="94" customWidth="1"/>
    <col min="3587" max="3587" width="13.85546875" style="94" customWidth="1"/>
    <col min="3588" max="3588" width="12.42578125" style="94" customWidth="1"/>
    <col min="3589" max="3589" width="13.5703125" style="94" customWidth="1"/>
    <col min="3590" max="3590" width="11.5703125" style="94" customWidth="1"/>
    <col min="3591" max="3591" width="13" style="94" customWidth="1"/>
    <col min="3592" max="3592" width="13.5703125" style="94" customWidth="1"/>
    <col min="3593" max="3593" width="9.7109375" style="94" customWidth="1"/>
    <col min="3594" max="3594" width="11.42578125" style="94" customWidth="1"/>
    <col min="3595" max="3595" width="2.140625" style="94" customWidth="1"/>
    <col min="3596" max="3833" width="11.42578125" style="94"/>
    <col min="3834" max="3834" width="5.5703125" style="94" customWidth="1"/>
    <col min="3835" max="3835" width="5" style="94" customWidth="1"/>
    <col min="3836" max="3839" width="6.85546875" style="94" customWidth="1"/>
    <col min="3840" max="3840" width="5.5703125" style="94" customWidth="1"/>
    <col min="3841" max="3841" width="6.85546875" style="94" customWidth="1"/>
    <col min="3842" max="3842" width="16.140625" style="94" customWidth="1"/>
    <col min="3843" max="3843" width="13.85546875" style="94" customWidth="1"/>
    <col min="3844" max="3844" width="12.42578125" style="94" customWidth="1"/>
    <col min="3845" max="3845" width="13.5703125" style="94" customWidth="1"/>
    <col min="3846" max="3846" width="11.5703125" style="94" customWidth="1"/>
    <col min="3847" max="3847" width="13" style="94" customWidth="1"/>
    <col min="3848" max="3848" width="13.5703125" style="94" customWidth="1"/>
    <col min="3849" max="3849" width="9.7109375" style="94" customWidth="1"/>
    <col min="3850" max="3850" width="11.42578125" style="94" customWidth="1"/>
    <col min="3851" max="3851" width="2.140625" style="94" customWidth="1"/>
    <col min="3852" max="4089" width="11.42578125" style="94"/>
    <col min="4090" max="4090" width="5.5703125" style="94" customWidth="1"/>
    <col min="4091" max="4091" width="5" style="94" customWidth="1"/>
    <col min="4092" max="4095" width="6.85546875" style="94" customWidth="1"/>
    <col min="4096" max="4096" width="5.5703125" style="94" customWidth="1"/>
    <col min="4097" max="4097" width="6.85546875" style="94" customWidth="1"/>
    <col min="4098" max="4098" width="16.140625" style="94" customWidth="1"/>
    <col min="4099" max="4099" width="13.85546875" style="94" customWidth="1"/>
    <col min="4100" max="4100" width="12.42578125" style="94" customWidth="1"/>
    <col min="4101" max="4101" width="13.5703125" style="94" customWidth="1"/>
    <col min="4102" max="4102" width="11.5703125" style="94" customWidth="1"/>
    <col min="4103" max="4103" width="13" style="94" customWidth="1"/>
    <col min="4104" max="4104" width="13.5703125" style="94" customWidth="1"/>
    <col min="4105" max="4105" width="9.7109375" style="94" customWidth="1"/>
    <col min="4106" max="4106" width="11.42578125" style="94" customWidth="1"/>
    <col min="4107" max="4107" width="2.140625" style="94" customWidth="1"/>
    <col min="4108" max="4345" width="11.42578125" style="94"/>
    <col min="4346" max="4346" width="5.5703125" style="94" customWidth="1"/>
    <col min="4347" max="4347" width="5" style="94" customWidth="1"/>
    <col min="4348" max="4351" width="6.85546875" style="94" customWidth="1"/>
    <col min="4352" max="4352" width="5.5703125" style="94" customWidth="1"/>
    <col min="4353" max="4353" width="6.85546875" style="94" customWidth="1"/>
    <col min="4354" max="4354" width="16.140625" style="94" customWidth="1"/>
    <col min="4355" max="4355" width="13.85546875" style="94" customWidth="1"/>
    <col min="4356" max="4356" width="12.42578125" style="94" customWidth="1"/>
    <col min="4357" max="4357" width="13.5703125" style="94" customWidth="1"/>
    <col min="4358" max="4358" width="11.5703125" style="94" customWidth="1"/>
    <col min="4359" max="4359" width="13" style="94" customWidth="1"/>
    <col min="4360" max="4360" width="13.5703125" style="94" customWidth="1"/>
    <col min="4361" max="4361" width="9.7109375" style="94" customWidth="1"/>
    <col min="4362" max="4362" width="11.42578125" style="94" customWidth="1"/>
    <col min="4363" max="4363" width="2.140625" style="94" customWidth="1"/>
    <col min="4364" max="4601" width="11.42578125" style="94"/>
    <col min="4602" max="4602" width="5.5703125" style="94" customWidth="1"/>
    <col min="4603" max="4603" width="5" style="94" customWidth="1"/>
    <col min="4604" max="4607" width="6.85546875" style="94" customWidth="1"/>
    <col min="4608" max="4608" width="5.5703125" style="94" customWidth="1"/>
    <col min="4609" max="4609" width="6.85546875" style="94" customWidth="1"/>
    <col min="4610" max="4610" width="16.140625" style="94" customWidth="1"/>
    <col min="4611" max="4611" width="13.85546875" style="94" customWidth="1"/>
    <col min="4612" max="4612" width="12.42578125" style="94" customWidth="1"/>
    <col min="4613" max="4613" width="13.5703125" style="94" customWidth="1"/>
    <col min="4614" max="4614" width="11.5703125" style="94" customWidth="1"/>
    <col min="4615" max="4615" width="13" style="94" customWidth="1"/>
    <col min="4616" max="4616" width="13.5703125" style="94" customWidth="1"/>
    <col min="4617" max="4617" width="9.7109375" style="94" customWidth="1"/>
    <col min="4618" max="4618" width="11.42578125" style="94" customWidth="1"/>
    <col min="4619" max="4619" width="2.140625" style="94" customWidth="1"/>
    <col min="4620" max="4857" width="11.42578125" style="94"/>
    <col min="4858" max="4858" width="5.5703125" style="94" customWidth="1"/>
    <col min="4859" max="4859" width="5" style="94" customWidth="1"/>
    <col min="4860" max="4863" width="6.85546875" style="94" customWidth="1"/>
    <col min="4864" max="4864" width="5.5703125" style="94" customWidth="1"/>
    <col min="4865" max="4865" width="6.85546875" style="94" customWidth="1"/>
    <col min="4866" max="4866" width="16.140625" style="94" customWidth="1"/>
    <col min="4867" max="4867" width="13.85546875" style="94" customWidth="1"/>
    <col min="4868" max="4868" width="12.42578125" style="94" customWidth="1"/>
    <col min="4869" max="4869" width="13.5703125" style="94" customWidth="1"/>
    <col min="4870" max="4870" width="11.5703125" style="94" customWidth="1"/>
    <col min="4871" max="4871" width="13" style="94" customWidth="1"/>
    <col min="4872" max="4872" width="13.5703125" style="94" customWidth="1"/>
    <col min="4873" max="4873" width="9.7109375" style="94" customWidth="1"/>
    <col min="4874" max="4874" width="11.42578125" style="94" customWidth="1"/>
    <col min="4875" max="4875" width="2.140625" style="94" customWidth="1"/>
    <col min="4876" max="5113" width="11.42578125" style="94"/>
    <col min="5114" max="5114" width="5.5703125" style="94" customWidth="1"/>
    <col min="5115" max="5115" width="5" style="94" customWidth="1"/>
    <col min="5116" max="5119" width="6.85546875" style="94" customWidth="1"/>
    <col min="5120" max="5120" width="5.5703125" style="94" customWidth="1"/>
    <col min="5121" max="5121" width="6.85546875" style="94" customWidth="1"/>
    <col min="5122" max="5122" width="16.140625" style="94" customWidth="1"/>
    <col min="5123" max="5123" width="13.85546875" style="94" customWidth="1"/>
    <col min="5124" max="5124" width="12.42578125" style="94" customWidth="1"/>
    <col min="5125" max="5125" width="13.5703125" style="94" customWidth="1"/>
    <col min="5126" max="5126" width="11.5703125" style="94" customWidth="1"/>
    <col min="5127" max="5127" width="13" style="94" customWidth="1"/>
    <col min="5128" max="5128" width="13.5703125" style="94" customWidth="1"/>
    <col min="5129" max="5129" width="9.7109375" style="94" customWidth="1"/>
    <col min="5130" max="5130" width="11.42578125" style="94" customWidth="1"/>
    <col min="5131" max="5131" width="2.140625" style="94" customWidth="1"/>
    <col min="5132" max="5369" width="11.42578125" style="94"/>
    <col min="5370" max="5370" width="5.5703125" style="94" customWidth="1"/>
    <col min="5371" max="5371" width="5" style="94" customWidth="1"/>
    <col min="5372" max="5375" width="6.85546875" style="94" customWidth="1"/>
    <col min="5376" max="5376" width="5.5703125" style="94" customWidth="1"/>
    <col min="5377" max="5377" width="6.85546875" style="94" customWidth="1"/>
    <col min="5378" max="5378" width="16.140625" style="94" customWidth="1"/>
    <col min="5379" max="5379" width="13.85546875" style="94" customWidth="1"/>
    <col min="5380" max="5380" width="12.42578125" style="94" customWidth="1"/>
    <col min="5381" max="5381" width="13.5703125" style="94" customWidth="1"/>
    <col min="5382" max="5382" width="11.5703125" style="94" customWidth="1"/>
    <col min="5383" max="5383" width="13" style="94" customWidth="1"/>
    <col min="5384" max="5384" width="13.5703125" style="94" customWidth="1"/>
    <col min="5385" max="5385" width="9.7109375" style="94" customWidth="1"/>
    <col min="5386" max="5386" width="11.42578125" style="94" customWidth="1"/>
    <col min="5387" max="5387" width="2.140625" style="94" customWidth="1"/>
    <col min="5388" max="5625" width="11.42578125" style="94"/>
    <col min="5626" max="5626" width="5.5703125" style="94" customWidth="1"/>
    <col min="5627" max="5627" width="5" style="94" customWidth="1"/>
    <col min="5628" max="5631" width="6.85546875" style="94" customWidth="1"/>
    <col min="5632" max="5632" width="5.5703125" style="94" customWidth="1"/>
    <col min="5633" max="5633" width="6.85546875" style="94" customWidth="1"/>
    <col min="5634" max="5634" width="16.140625" style="94" customWidth="1"/>
    <col min="5635" max="5635" width="13.85546875" style="94" customWidth="1"/>
    <col min="5636" max="5636" width="12.42578125" style="94" customWidth="1"/>
    <col min="5637" max="5637" width="13.5703125" style="94" customWidth="1"/>
    <col min="5638" max="5638" width="11.5703125" style="94" customWidth="1"/>
    <col min="5639" max="5639" width="13" style="94" customWidth="1"/>
    <col min="5640" max="5640" width="13.5703125" style="94" customWidth="1"/>
    <col min="5641" max="5641" width="9.7109375" style="94" customWidth="1"/>
    <col min="5642" max="5642" width="11.42578125" style="94" customWidth="1"/>
    <col min="5643" max="5643" width="2.140625" style="94" customWidth="1"/>
    <col min="5644" max="5881" width="11.42578125" style="94"/>
    <col min="5882" max="5882" width="5.5703125" style="94" customWidth="1"/>
    <col min="5883" max="5883" width="5" style="94" customWidth="1"/>
    <col min="5884" max="5887" width="6.85546875" style="94" customWidth="1"/>
    <col min="5888" max="5888" width="5.5703125" style="94" customWidth="1"/>
    <col min="5889" max="5889" width="6.85546875" style="94" customWidth="1"/>
    <col min="5890" max="5890" width="16.140625" style="94" customWidth="1"/>
    <col min="5891" max="5891" width="13.85546875" style="94" customWidth="1"/>
    <col min="5892" max="5892" width="12.42578125" style="94" customWidth="1"/>
    <col min="5893" max="5893" width="13.5703125" style="94" customWidth="1"/>
    <col min="5894" max="5894" width="11.5703125" style="94" customWidth="1"/>
    <col min="5895" max="5895" width="13" style="94" customWidth="1"/>
    <col min="5896" max="5896" width="13.5703125" style="94" customWidth="1"/>
    <col min="5897" max="5897" width="9.7109375" style="94" customWidth="1"/>
    <col min="5898" max="5898" width="11.42578125" style="94" customWidth="1"/>
    <col min="5899" max="5899" width="2.140625" style="94" customWidth="1"/>
    <col min="5900" max="6137" width="11.42578125" style="94"/>
    <col min="6138" max="6138" width="5.5703125" style="94" customWidth="1"/>
    <col min="6139" max="6139" width="5" style="94" customWidth="1"/>
    <col min="6140" max="6143" width="6.85546875" style="94" customWidth="1"/>
    <col min="6144" max="6144" width="5.5703125" style="94" customWidth="1"/>
    <col min="6145" max="6145" width="6.85546875" style="94" customWidth="1"/>
    <col min="6146" max="6146" width="16.140625" style="94" customWidth="1"/>
    <col min="6147" max="6147" width="13.85546875" style="94" customWidth="1"/>
    <col min="6148" max="6148" width="12.42578125" style="94" customWidth="1"/>
    <col min="6149" max="6149" width="13.5703125" style="94" customWidth="1"/>
    <col min="6150" max="6150" width="11.5703125" style="94" customWidth="1"/>
    <col min="6151" max="6151" width="13" style="94" customWidth="1"/>
    <col min="6152" max="6152" width="13.5703125" style="94" customWidth="1"/>
    <col min="6153" max="6153" width="9.7109375" style="94" customWidth="1"/>
    <col min="6154" max="6154" width="11.42578125" style="94" customWidth="1"/>
    <col min="6155" max="6155" width="2.140625" style="94" customWidth="1"/>
    <col min="6156" max="6393" width="11.42578125" style="94"/>
    <col min="6394" max="6394" width="5.5703125" style="94" customWidth="1"/>
    <col min="6395" max="6395" width="5" style="94" customWidth="1"/>
    <col min="6396" max="6399" width="6.85546875" style="94" customWidth="1"/>
    <col min="6400" max="6400" width="5.5703125" style="94" customWidth="1"/>
    <col min="6401" max="6401" width="6.85546875" style="94" customWidth="1"/>
    <col min="6402" max="6402" width="16.140625" style="94" customWidth="1"/>
    <col min="6403" max="6403" width="13.85546875" style="94" customWidth="1"/>
    <col min="6404" max="6404" width="12.42578125" style="94" customWidth="1"/>
    <col min="6405" max="6405" width="13.5703125" style="94" customWidth="1"/>
    <col min="6406" max="6406" width="11.5703125" style="94" customWidth="1"/>
    <col min="6407" max="6407" width="13" style="94" customWidth="1"/>
    <col min="6408" max="6408" width="13.5703125" style="94" customWidth="1"/>
    <col min="6409" max="6409" width="9.7109375" style="94" customWidth="1"/>
    <col min="6410" max="6410" width="11.42578125" style="94" customWidth="1"/>
    <col min="6411" max="6411" width="2.140625" style="94" customWidth="1"/>
    <col min="6412" max="6649" width="11.42578125" style="94"/>
    <col min="6650" max="6650" width="5.5703125" style="94" customWidth="1"/>
    <col min="6651" max="6651" width="5" style="94" customWidth="1"/>
    <col min="6652" max="6655" width="6.85546875" style="94" customWidth="1"/>
    <col min="6656" max="6656" width="5.5703125" style="94" customWidth="1"/>
    <col min="6657" max="6657" width="6.85546875" style="94" customWidth="1"/>
    <col min="6658" max="6658" width="16.140625" style="94" customWidth="1"/>
    <col min="6659" max="6659" width="13.85546875" style="94" customWidth="1"/>
    <col min="6660" max="6660" width="12.42578125" style="94" customWidth="1"/>
    <col min="6661" max="6661" width="13.5703125" style="94" customWidth="1"/>
    <col min="6662" max="6662" width="11.5703125" style="94" customWidth="1"/>
    <col min="6663" max="6663" width="13" style="94" customWidth="1"/>
    <col min="6664" max="6664" width="13.5703125" style="94" customWidth="1"/>
    <col min="6665" max="6665" width="9.7109375" style="94" customWidth="1"/>
    <col min="6666" max="6666" width="11.42578125" style="94" customWidth="1"/>
    <col min="6667" max="6667" width="2.140625" style="94" customWidth="1"/>
    <col min="6668" max="6905" width="11.42578125" style="94"/>
    <col min="6906" max="6906" width="5.5703125" style="94" customWidth="1"/>
    <col min="6907" max="6907" width="5" style="94" customWidth="1"/>
    <col min="6908" max="6911" width="6.85546875" style="94" customWidth="1"/>
    <col min="6912" max="6912" width="5.5703125" style="94" customWidth="1"/>
    <col min="6913" max="6913" width="6.85546875" style="94" customWidth="1"/>
    <col min="6914" max="6914" width="16.140625" style="94" customWidth="1"/>
    <col min="6915" max="6915" width="13.85546875" style="94" customWidth="1"/>
    <col min="6916" max="6916" width="12.42578125" style="94" customWidth="1"/>
    <col min="6917" max="6917" width="13.5703125" style="94" customWidth="1"/>
    <col min="6918" max="6918" width="11.5703125" style="94" customWidth="1"/>
    <col min="6919" max="6919" width="13" style="94" customWidth="1"/>
    <col min="6920" max="6920" width="13.5703125" style="94" customWidth="1"/>
    <col min="6921" max="6921" width="9.7109375" style="94" customWidth="1"/>
    <col min="6922" max="6922" width="11.42578125" style="94" customWidth="1"/>
    <col min="6923" max="6923" width="2.140625" style="94" customWidth="1"/>
    <col min="6924" max="7161" width="11.42578125" style="94"/>
    <col min="7162" max="7162" width="5.5703125" style="94" customWidth="1"/>
    <col min="7163" max="7163" width="5" style="94" customWidth="1"/>
    <col min="7164" max="7167" width="6.85546875" style="94" customWidth="1"/>
    <col min="7168" max="7168" width="5.5703125" style="94" customWidth="1"/>
    <col min="7169" max="7169" width="6.85546875" style="94" customWidth="1"/>
    <col min="7170" max="7170" width="16.140625" style="94" customWidth="1"/>
    <col min="7171" max="7171" width="13.85546875" style="94" customWidth="1"/>
    <col min="7172" max="7172" width="12.42578125" style="94" customWidth="1"/>
    <col min="7173" max="7173" width="13.5703125" style="94" customWidth="1"/>
    <col min="7174" max="7174" width="11.5703125" style="94" customWidth="1"/>
    <col min="7175" max="7175" width="13" style="94" customWidth="1"/>
    <col min="7176" max="7176" width="13.5703125" style="94" customWidth="1"/>
    <col min="7177" max="7177" width="9.7109375" style="94" customWidth="1"/>
    <col min="7178" max="7178" width="11.42578125" style="94" customWidth="1"/>
    <col min="7179" max="7179" width="2.140625" style="94" customWidth="1"/>
    <col min="7180" max="7417" width="11.42578125" style="94"/>
    <col min="7418" max="7418" width="5.5703125" style="94" customWidth="1"/>
    <col min="7419" max="7419" width="5" style="94" customWidth="1"/>
    <col min="7420" max="7423" width="6.85546875" style="94" customWidth="1"/>
    <col min="7424" max="7424" width="5.5703125" style="94" customWidth="1"/>
    <col min="7425" max="7425" width="6.85546875" style="94" customWidth="1"/>
    <col min="7426" max="7426" width="16.140625" style="94" customWidth="1"/>
    <col min="7427" max="7427" width="13.85546875" style="94" customWidth="1"/>
    <col min="7428" max="7428" width="12.42578125" style="94" customWidth="1"/>
    <col min="7429" max="7429" width="13.5703125" style="94" customWidth="1"/>
    <col min="7430" max="7430" width="11.5703125" style="94" customWidth="1"/>
    <col min="7431" max="7431" width="13" style="94" customWidth="1"/>
    <col min="7432" max="7432" width="13.5703125" style="94" customWidth="1"/>
    <col min="7433" max="7433" width="9.7109375" style="94" customWidth="1"/>
    <col min="7434" max="7434" width="11.42578125" style="94" customWidth="1"/>
    <col min="7435" max="7435" width="2.140625" style="94" customWidth="1"/>
    <col min="7436" max="7673" width="11.42578125" style="94"/>
    <col min="7674" max="7674" width="5.5703125" style="94" customWidth="1"/>
    <col min="7675" max="7675" width="5" style="94" customWidth="1"/>
    <col min="7676" max="7679" width="6.85546875" style="94" customWidth="1"/>
    <col min="7680" max="7680" width="5.5703125" style="94" customWidth="1"/>
    <col min="7681" max="7681" width="6.85546875" style="94" customWidth="1"/>
    <col min="7682" max="7682" width="16.140625" style="94" customWidth="1"/>
    <col min="7683" max="7683" width="13.85546875" style="94" customWidth="1"/>
    <col min="7684" max="7684" width="12.42578125" style="94" customWidth="1"/>
    <col min="7685" max="7685" width="13.5703125" style="94" customWidth="1"/>
    <col min="7686" max="7686" width="11.5703125" style="94" customWidth="1"/>
    <col min="7687" max="7687" width="13" style="94" customWidth="1"/>
    <col min="7688" max="7688" width="13.5703125" style="94" customWidth="1"/>
    <col min="7689" max="7689" width="9.7109375" style="94" customWidth="1"/>
    <col min="7690" max="7690" width="11.42578125" style="94" customWidth="1"/>
    <col min="7691" max="7691" width="2.140625" style="94" customWidth="1"/>
    <col min="7692" max="7929" width="11.42578125" style="94"/>
    <col min="7930" max="7930" width="5.5703125" style="94" customWidth="1"/>
    <col min="7931" max="7931" width="5" style="94" customWidth="1"/>
    <col min="7932" max="7935" width="6.85546875" style="94" customWidth="1"/>
    <col min="7936" max="7936" width="5.5703125" style="94" customWidth="1"/>
    <col min="7937" max="7937" width="6.85546875" style="94" customWidth="1"/>
    <col min="7938" max="7938" width="16.140625" style="94" customWidth="1"/>
    <col min="7939" max="7939" width="13.85546875" style="94" customWidth="1"/>
    <col min="7940" max="7940" width="12.42578125" style="94" customWidth="1"/>
    <col min="7941" max="7941" width="13.5703125" style="94" customWidth="1"/>
    <col min="7942" max="7942" width="11.5703125" style="94" customWidth="1"/>
    <col min="7943" max="7943" width="13" style="94" customWidth="1"/>
    <col min="7944" max="7944" width="13.5703125" style="94" customWidth="1"/>
    <col min="7945" max="7945" width="9.7109375" style="94" customWidth="1"/>
    <col min="7946" max="7946" width="11.42578125" style="94" customWidth="1"/>
    <col min="7947" max="7947" width="2.140625" style="94" customWidth="1"/>
    <col min="7948" max="8185" width="11.42578125" style="94"/>
    <col min="8186" max="8186" width="5.5703125" style="94" customWidth="1"/>
    <col min="8187" max="8187" width="5" style="94" customWidth="1"/>
    <col min="8188" max="8191" width="6.85546875" style="94" customWidth="1"/>
    <col min="8192" max="8192" width="5.5703125" style="94" customWidth="1"/>
    <col min="8193" max="8193" width="6.85546875" style="94" customWidth="1"/>
    <col min="8194" max="8194" width="16.140625" style="94" customWidth="1"/>
    <col min="8195" max="8195" width="13.85546875" style="94" customWidth="1"/>
    <col min="8196" max="8196" width="12.42578125" style="94" customWidth="1"/>
    <col min="8197" max="8197" width="13.5703125" style="94" customWidth="1"/>
    <col min="8198" max="8198" width="11.5703125" style="94" customWidth="1"/>
    <col min="8199" max="8199" width="13" style="94" customWidth="1"/>
    <col min="8200" max="8200" width="13.5703125" style="94" customWidth="1"/>
    <col min="8201" max="8201" width="9.7109375" style="94" customWidth="1"/>
    <col min="8202" max="8202" width="11.42578125" style="94" customWidth="1"/>
    <col min="8203" max="8203" width="2.140625" style="94" customWidth="1"/>
    <col min="8204" max="8441" width="11.42578125" style="94"/>
    <col min="8442" max="8442" width="5.5703125" style="94" customWidth="1"/>
    <col min="8443" max="8443" width="5" style="94" customWidth="1"/>
    <col min="8444" max="8447" width="6.85546875" style="94" customWidth="1"/>
    <col min="8448" max="8448" width="5.5703125" style="94" customWidth="1"/>
    <col min="8449" max="8449" width="6.85546875" style="94" customWidth="1"/>
    <col min="8450" max="8450" width="16.140625" style="94" customWidth="1"/>
    <col min="8451" max="8451" width="13.85546875" style="94" customWidth="1"/>
    <col min="8452" max="8452" width="12.42578125" style="94" customWidth="1"/>
    <col min="8453" max="8453" width="13.5703125" style="94" customWidth="1"/>
    <col min="8454" max="8454" width="11.5703125" style="94" customWidth="1"/>
    <col min="8455" max="8455" width="13" style="94" customWidth="1"/>
    <col min="8456" max="8456" width="13.5703125" style="94" customWidth="1"/>
    <col min="8457" max="8457" width="9.7109375" style="94" customWidth="1"/>
    <col min="8458" max="8458" width="11.42578125" style="94" customWidth="1"/>
    <col min="8459" max="8459" width="2.140625" style="94" customWidth="1"/>
    <col min="8460" max="8697" width="11.42578125" style="94"/>
    <col min="8698" max="8698" width="5.5703125" style="94" customWidth="1"/>
    <col min="8699" max="8699" width="5" style="94" customWidth="1"/>
    <col min="8700" max="8703" width="6.85546875" style="94" customWidth="1"/>
    <col min="8704" max="8704" width="5.5703125" style="94" customWidth="1"/>
    <col min="8705" max="8705" width="6.85546875" style="94" customWidth="1"/>
    <col min="8706" max="8706" width="16.140625" style="94" customWidth="1"/>
    <col min="8707" max="8707" width="13.85546875" style="94" customWidth="1"/>
    <col min="8708" max="8708" width="12.42578125" style="94" customWidth="1"/>
    <col min="8709" max="8709" width="13.5703125" style="94" customWidth="1"/>
    <col min="8710" max="8710" width="11.5703125" style="94" customWidth="1"/>
    <col min="8711" max="8711" width="13" style="94" customWidth="1"/>
    <col min="8712" max="8712" width="13.5703125" style="94" customWidth="1"/>
    <col min="8713" max="8713" width="9.7109375" style="94" customWidth="1"/>
    <col min="8714" max="8714" width="11.42578125" style="94" customWidth="1"/>
    <col min="8715" max="8715" width="2.140625" style="94" customWidth="1"/>
    <col min="8716" max="8953" width="11.42578125" style="94"/>
    <col min="8954" max="8954" width="5.5703125" style="94" customWidth="1"/>
    <col min="8955" max="8955" width="5" style="94" customWidth="1"/>
    <col min="8956" max="8959" width="6.85546875" style="94" customWidth="1"/>
    <col min="8960" max="8960" width="5.5703125" style="94" customWidth="1"/>
    <col min="8961" max="8961" width="6.85546875" style="94" customWidth="1"/>
    <col min="8962" max="8962" width="16.140625" style="94" customWidth="1"/>
    <col min="8963" max="8963" width="13.85546875" style="94" customWidth="1"/>
    <col min="8964" max="8964" width="12.42578125" style="94" customWidth="1"/>
    <col min="8965" max="8965" width="13.5703125" style="94" customWidth="1"/>
    <col min="8966" max="8966" width="11.5703125" style="94" customWidth="1"/>
    <col min="8967" max="8967" width="13" style="94" customWidth="1"/>
    <col min="8968" max="8968" width="13.5703125" style="94" customWidth="1"/>
    <col min="8969" max="8969" width="9.7109375" style="94" customWidth="1"/>
    <col min="8970" max="8970" width="11.42578125" style="94" customWidth="1"/>
    <col min="8971" max="8971" width="2.140625" style="94" customWidth="1"/>
    <col min="8972" max="9209" width="11.42578125" style="94"/>
    <col min="9210" max="9210" width="5.5703125" style="94" customWidth="1"/>
    <col min="9211" max="9211" width="5" style="94" customWidth="1"/>
    <col min="9212" max="9215" width="6.85546875" style="94" customWidth="1"/>
    <col min="9216" max="9216" width="5.5703125" style="94" customWidth="1"/>
    <col min="9217" max="9217" width="6.85546875" style="94" customWidth="1"/>
    <col min="9218" max="9218" width="16.140625" style="94" customWidth="1"/>
    <col min="9219" max="9219" width="13.85546875" style="94" customWidth="1"/>
    <col min="9220" max="9220" width="12.42578125" style="94" customWidth="1"/>
    <col min="9221" max="9221" width="13.5703125" style="94" customWidth="1"/>
    <col min="9222" max="9222" width="11.5703125" style="94" customWidth="1"/>
    <col min="9223" max="9223" width="13" style="94" customWidth="1"/>
    <col min="9224" max="9224" width="13.5703125" style="94" customWidth="1"/>
    <col min="9225" max="9225" width="9.7109375" style="94" customWidth="1"/>
    <col min="9226" max="9226" width="11.42578125" style="94" customWidth="1"/>
    <col min="9227" max="9227" width="2.140625" style="94" customWidth="1"/>
    <col min="9228" max="9465" width="11.42578125" style="94"/>
    <col min="9466" max="9466" width="5.5703125" style="94" customWidth="1"/>
    <col min="9467" max="9467" width="5" style="94" customWidth="1"/>
    <col min="9468" max="9471" width="6.85546875" style="94" customWidth="1"/>
    <col min="9472" max="9472" width="5.5703125" style="94" customWidth="1"/>
    <col min="9473" max="9473" width="6.85546875" style="94" customWidth="1"/>
    <col min="9474" max="9474" width="16.140625" style="94" customWidth="1"/>
    <col min="9475" max="9475" width="13.85546875" style="94" customWidth="1"/>
    <col min="9476" max="9476" width="12.42578125" style="94" customWidth="1"/>
    <col min="9477" max="9477" width="13.5703125" style="94" customWidth="1"/>
    <col min="9478" max="9478" width="11.5703125" style="94" customWidth="1"/>
    <col min="9479" max="9479" width="13" style="94" customWidth="1"/>
    <col min="9480" max="9480" width="13.5703125" style="94" customWidth="1"/>
    <col min="9481" max="9481" width="9.7109375" style="94" customWidth="1"/>
    <col min="9482" max="9482" width="11.42578125" style="94" customWidth="1"/>
    <col min="9483" max="9483" width="2.140625" style="94" customWidth="1"/>
    <col min="9484" max="9721" width="11.42578125" style="94"/>
    <col min="9722" max="9722" width="5.5703125" style="94" customWidth="1"/>
    <col min="9723" max="9723" width="5" style="94" customWidth="1"/>
    <col min="9724" max="9727" width="6.85546875" style="94" customWidth="1"/>
    <col min="9728" max="9728" width="5.5703125" style="94" customWidth="1"/>
    <col min="9729" max="9729" width="6.85546875" style="94" customWidth="1"/>
    <col min="9730" max="9730" width="16.140625" style="94" customWidth="1"/>
    <col min="9731" max="9731" width="13.85546875" style="94" customWidth="1"/>
    <col min="9732" max="9732" width="12.42578125" style="94" customWidth="1"/>
    <col min="9733" max="9733" width="13.5703125" style="94" customWidth="1"/>
    <col min="9734" max="9734" width="11.5703125" style="94" customWidth="1"/>
    <col min="9735" max="9735" width="13" style="94" customWidth="1"/>
    <col min="9736" max="9736" width="13.5703125" style="94" customWidth="1"/>
    <col min="9737" max="9737" width="9.7109375" style="94" customWidth="1"/>
    <col min="9738" max="9738" width="11.42578125" style="94" customWidth="1"/>
    <col min="9739" max="9739" width="2.140625" style="94" customWidth="1"/>
    <col min="9740" max="9977" width="11.42578125" style="94"/>
    <col min="9978" max="9978" width="5.5703125" style="94" customWidth="1"/>
    <col min="9979" max="9979" width="5" style="94" customWidth="1"/>
    <col min="9980" max="9983" width="6.85546875" style="94" customWidth="1"/>
    <col min="9984" max="9984" width="5.5703125" style="94" customWidth="1"/>
    <col min="9985" max="9985" width="6.85546875" style="94" customWidth="1"/>
    <col min="9986" max="9986" width="16.140625" style="94" customWidth="1"/>
    <col min="9987" max="9987" width="13.85546875" style="94" customWidth="1"/>
    <col min="9988" max="9988" width="12.42578125" style="94" customWidth="1"/>
    <col min="9989" max="9989" width="13.5703125" style="94" customWidth="1"/>
    <col min="9990" max="9990" width="11.5703125" style="94" customWidth="1"/>
    <col min="9991" max="9991" width="13" style="94" customWidth="1"/>
    <col min="9992" max="9992" width="13.5703125" style="94" customWidth="1"/>
    <col min="9993" max="9993" width="9.7109375" style="94" customWidth="1"/>
    <col min="9994" max="9994" width="11.42578125" style="94" customWidth="1"/>
    <col min="9995" max="9995" width="2.140625" style="94" customWidth="1"/>
    <col min="9996" max="10233" width="11.42578125" style="94"/>
    <col min="10234" max="10234" width="5.5703125" style="94" customWidth="1"/>
    <col min="10235" max="10235" width="5" style="94" customWidth="1"/>
    <col min="10236" max="10239" width="6.85546875" style="94" customWidth="1"/>
    <col min="10240" max="10240" width="5.5703125" style="94" customWidth="1"/>
    <col min="10241" max="10241" width="6.85546875" style="94" customWidth="1"/>
    <col min="10242" max="10242" width="16.140625" style="94" customWidth="1"/>
    <col min="10243" max="10243" width="13.85546875" style="94" customWidth="1"/>
    <col min="10244" max="10244" width="12.42578125" style="94" customWidth="1"/>
    <col min="10245" max="10245" width="13.5703125" style="94" customWidth="1"/>
    <col min="10246" max="10246" width="11.5703125" style="94" customWidth="1"/>
    <col min="10247" max="10247" width="13" style="94" customWidth="1"/>
    <col min="10248" max="10248" width="13.5703125" style="94" customWidth="1"/>
    <col min="10249" max="10249" width="9.7109375" style="94" customWidth="1"/>
    <col min="10250" max="10250" width="11.42578125" style="94" customWidth="1"/>
    <col min="10251" max="10251" width="2.140625" style="94" customWidth="1"/>
    <col min="10252" max="10489" width="11.42578125" style="94"/>
    <col min="10490" max="10490" width="5.5703125" style="94" customWidth="1"/>
    <col min="10491" max="10491" width="5" style="94" customWidth="1"/>
    <col min="10492" max="10495" width="6.85546875" style="94" customWidth="1"/>
    <col min="10496" max="10496" width="5.5703125" style="94" customWidth="1"/>
    <col min="10497" max="10497" width="6.85546875" style="94" customWidth="1"/>
    <col min="10498" max="10498" width="16.140625" style="94" customWidth="1"/>
    <col min="10499" max="10499" width="13.85546875" style="94" customWidth="1"/>
    <col min="10500" max="10500" width="12.42578125" style="94" customWidth="1"/>
    <col min="10501" max="10501" width="13.5703125" style="94" customWidth="1"/>
    <col min="10502" max="10502" width="11.5703125" style="94" customWidth="1"/>
    <col min="10503" max="10503" width="13" style="94" customWidth="1"/>
    <col min="10504" max="10504" width="13.5703125" style="94" customWidth="1"/>
    <col min="10505" max="10505" width="9.7109375" style="94" customWidth="1"/>
    <col min="10506" max="10506" width="11.42578125" style="94" customWidth="1"/>
    <col min="10507" max="10507" width="2.140625" style="94" customWidth="1"/>
    <col min="10508" max="10745" width="11.42578125" style="94"/>
    <col min="10746" max="10746" width="5.5703125" style="94" customWidth="1"/>
    <col min="10747" max="10747" width="5" style="94" customWidth="1"/>
    <col min="10748" max="10751" width="6.85546875" style="94" customWidth="1"/>
    <col min="10752" max="10752" width="5.5703125" style="94" customWidth="1"/>
    <col min="10753" max="10753" width="6.85546875" style="94" customWidth="1"/>
    <col min="10754" max="10754" width="16.140625" style="94" customWidth="1"/>
    <col min="10755" max="10755" width="13.85546875" style="94" customWidth="1"/>
    <col min="10756" max="10756" width="12.42578125" style="94" customWidth="1"/>
    <col min="10757" max="10757" width="13.5703125" style="94" customWidth="1"/>
    <col min="10758" max="10758" width="11.5703125" style="94" customWidth="1"/>
    <col min="10759" max="10759" width="13" style="94" customWidth="1"/>
    <col min="10760" max="10760" width="13.5703125" style="94" customWidth="1"/>
    <col min="10761" max="10761" width="9.7109375" style="94" customWidth="1"/>
    <col min="10762" max="10762" width="11.42578125" style="94" customWidth="1"/>
    <col min="10763" max="10763" width="2.140625" style="94" customWidth="1"/>
    <col min="10764" max="11001" width="11.42578125" style="94"/>
    <col min="11002" max="11002" width="5.5703125" style="94" customWidth="1"/>
    <col min="11003" max="11003" width="5" style="94" customWidth="1"/>
    <col min="11004" max="11007" width="6.85546875" style="94" customWidth="1"/>
    <col min="11008" max="11008" width="5.5703125" style="94" customWidth="1"/>
    <col min="11009" max="11009" width="6.85546875" style="94" customWidth="1"/>
    <col min="11010" max="11010" width="16.140625" style="94" customWidth="1"/>
    <col min="11011" max="11011" width="13.85546875" style="94" customWidth="1"/>
    <col min="11012" max="11012" width="12.42578125" style="94" customWidth="1"/>
    <col min="11013" max="11013" width="13.5703125" style="94" customWidth="1"/>
    <col min="11014" max="11014" width="11.5703125" style="94" customWidth="1"/>
    <col min="11015" max="11015" width="13" style="94" customWidth="1"/>
    <col min="11016" max="11016" width="13.5703125" style="94" customWidth="1"/>
    <col min="11017" max="11017" width="9.7109375" style="94" customWidth="1"/>
    <col min="11018" max="11018" width="11.42578125" style="94" customWidth="1"/>
    <col min="11019" max="11019" width="2.140625" style="94" customWidth="1"/>
    <col min="11020" max="11257" width="11.42578125" style="94"/>
    <col min="11258" max="11258" width="5.5703125" style="94" customWidth="1"/>
    <col min="11259" max="11259" width="5" style="94" customWidth="1"/>
    <col min="11260" max="11263" width="6.85546875" style="94" customWidth="1"/>
    <col min="11264" max="11264" width="5.5703125" style="94" customWidth="1"/>
    <col min="11265" max="11265" width="6.85546875" style="94" customWidth="1"/>
    <col min="11266" max="11266" width="16.140625" style="94" customWidth="1"/>
    <col min="11267" max="11267" width="13.85546875" style="94" customWidth="1"/>
    <col min="11268" max="11268" width="12.42578125" style="94" customWidth="1"/>
    <col min="11269" max="11269" width="13.5703125" style="94" customWidth="1"/>
    <col min="11270" max="11270" width="11.5703125" style="94" customWidth="1"/>
    <col min="11271" max="11271" width="13" style="94" customWidth="1"/>
    <col min="11272" max="11272" width="13.5703125" style="94" customWidth="1"/>
    <col min="11273" max="11273" width="9.7109375" style="94" customWidth="1"/>
    <col min="11274" max="11274" width="11.42578125" style="94" customWidth="1"/>
    <col min="11275" max="11275" width="2.140625" style="94" customWidth="1"/>
    <col min="11276" max="11513" width="11.42578125" style="94"/>
    <col min="11514" max="11514" width="5.5703125" style="94" customWidth="1"/>
    <col min="11515" max="11515" width="5" style="94" customWidth="1"/>
    <col min="11516" max="11519" width="6.85546875" style="94" customWidth="1"/>
    <col min="11520" max="11520" width="5.5703125" style="94" customWidth="1"/>
    <col min="11521" max="11521" width="6.85546875" style="94" customWidth="1"/>
    <col min="11522" max="11522" width="16.140625" style="94" customWidth="1"/>
    <col min="11523" max="11523" width="13.85546875" style="94" customWidth="1"/>
    <col min="11524" max="11524" width="12.42578125" style="94" customWidth="1"/>
    <col min="11525" max="11525" width="13.5703125" style="94" customWidth="1"/>
    <col min="11526" max="11526" width="11.5703125" style="94" customWidth="1"/>
    <col min="11527" max="11527" width="13" style="94" customWidth="1"/>
    <col min="11528" max="11528" width="13.5703125" style="94" customWidth="1"/>
    <col min="11529" max="11529" width="9.7109375" style="94" customWidth="1"/>
    <col min="11530" max="11530" width="11.42578125" style="94" customWidth="1"/>
    <col min="11531" max="11531" width="2.140625" style="94" customWidth="1"/>
    <col min="11532" max="11769" width="11.42578125" style="94"/>
    <col min="11770" max="11770" width="5.5703125" style="94" customWidth="1"/>
    <col min="11771" max="11771" width="5" style="94" customWidth="1"/>
    <col min="11772" max="11775" width="6.85546875" style="94" customWidth="1"/>
    <col min="11776" max="11776" width="5.5703125" style="94" customWidth="1"/>
    <col min="11777" max="11777" width="6.85546875" style="94" customWidth="1"/>
    <col min="11778" max="11778" width="16.140625" style="94" customWidth="1"/>
    <col min="11779" max="11779" width="13.85546875" style="94" customWidth="1"/>
    <col min="11780" max="11780" width="12.42578125" style="94" customWidth="1"/>
    <col min="11781" max="11781" width="13.5703125" style="94" customWidth="1"/>
    <col min="11782" max="11782" width="11.5703125" style="94" customWidth="1"/>
    <col min="11783" max="11783" width="13" style="94" customWidth="1"/>
    <col min="11784" max="11784" width="13.5703125" style="94" customWidth="1"/>
    <col min="11785" max="11785" width="9.7109375" style="94" customWidth="1"/>
    <col min="11786" max="11786" width="11.42578125" style="94" customWidth="1"/>
    <col min="11787" max="11787" width="2.140625" style="94" customWidth="1"/>
    <col min="11788" max="12025" width="11.42578125" style="94"/>
    <col min="12026" max="12026" width="5.5703125" style="94" customWidth="1"/>
    <col min="12027" max="12027" width="5" style="94" customWidth="1"/>
    <col min="12028" max="12031" width="6.85546875" style="94" customWidth="1"/>
    <col min="12032" max="12032" width="5.5703125" style="94" customWidth="1"/>
    <col min="12033" max="12033" width="6.85546875" style="94" customWidth="1"/>
    <col min="12034" max="12034" width="16.140625" style="94" customWidth="1"/>
    <col min="12035" max="12035" width="13.85546875" style="94" customWidth="1"/>
    <col min="12036" max="12036" width="12.42578125" style="94" customWidth="1"/>
    <col min="12037" max="12037" width="13.5703125" style="94" customWidth="1"/>
    <col min="12038" max="12038" width="11.5703125" style="94" customWidth="1"/>
    <col min="12039" max="12039" width="13" style="94" customWidth="1"/>
    <col min="12040" max="12040" width="13.5703125" style="94" customWidth="1"/>
    <col min="12041" max="12041" width="9.7109375" style="94" customWidth="1"/>
    <col min="12042" max="12042" width="11.42578125" style="94" customWidth="1"/>
    <col min="12043" max="12043" width="2.140625" style="94" customWidth="1"/>
    <col min="12044" max="12281" width="11.42578125" style="94"/>
    <col min="12282" max="12282" width="5.5703125" style="94" customWidth="1"/>
    <col min="12283" max="12283" width="5" style="94" customWidth="1"/>
    <col min="12284" max="12287" width="6.85546875" style="94" customWidth="1"/>
    <col min="12288" max="12288" width="5.5703125" style="94" customWidth="1"/>
    <col min="12289" max="12289" width="6.85546875" style="94" customWidth="1"/>
    <col min="12290" max="12290" width="16.140625" style="94" customWidth="1"/>
    <col min="12291" max="12291" width="13.85546875" style="94" customWidth="1"/>
    <col min="12292" max="12292" width="12.42578125" style="94" customWidth="1"/>
    <col min="12293" max="12293" width="13.5703125" style="94" customWidth="1"/>
    <col min="12294" max="12294" width="11.5703125" style="94" customWidth="1"/>
    <col min="12295" max="12295" width="13" style="94" customWidth="1"/>
    <col min="12296" max="12296" width="13.5703125" style="94" customWidth="1"/>
    <col min="12297" max="12297" width="9.7109375" style="94" customWidth="1"/>
    <col min="12298" max="12298" width="11.42578125" style="94" customWidth="1"/>
    <col min="12299" max="12299" width="2.140625" style="94" customWidth="1"/>
    <col min="12300" max="12537" width="11.42578125" style="94"/>
    <col min="12538" max="12538" width="5.5703125" style="94" customWidth="1"/>
    <col min="12539" max="12539" width="5" style="94" customWidth="1"/>
    <col min="12540" max="12543" width="6.85546875" style="94" customWidth="1"/>
    <col min="12544" max="12544" width="5.5703125" style="94" customWidth="1"/>
    <col min="12545" max="12545" width="6.85546875" style="94" customWidth="1"/>
    <col min="12546" max="12546" width="16.140625" style="94" customWidth="1"/>
    <col min="12547" max="12547" width="13.85546875" style="94" customWidth="1"/>
    <col min="12548" max="12548" width="12.42578125" style="94" customWidth="1"/>
    <col min="12549" max="12549" width="13.5703125" style="94" customWidth="1"/>
    <col min="12550" max="12550" width="11.5703125" style="94" customWidth="1"/>
    <col min="12551" max="12551" width="13" style="94" customWidth="1"/>
    <col min="12552" max="12552" width="13.5703125" style="94" customWidth="1"/>
    <col min="12553" max="12553" width="9.7109375" style="94" customWidth="1"/>
    <col min="12554" max="12554" width="11.42578125" style="94" customWidth="1"/>
    <col min="12555" max="12555" width="2.140625" style="94" customWidth="1"/>
    <col min="12556" max="12793" width="11.42578125" style="94"/>
    <col min="12794" max="12794" width="5.5703125" style="94" customWidth="1"/>
    <col min="12795" max="12795" width="5" style="94" customWidth="1"/>
    <col min="12796" max="12799" width="6.85546875" style="94" customWidth="1"/>
    <col min="12800" max="12800" width="5.5703125" style="94" customWidth="1"/>
    <col min="12801" max="12801" width="6.85546875" style="94" customWidth="1"/>
    <col min="12802" max="12802" width="16.140625" style="94" customWidth="1"/>
    <col min="12803" max="12803" width="13.85546875" style="94" customWidth="1"/>
    <col min="12804" max="12804" width="12.42578125" style="94" customWidth="1"/>
    <col min="12805" max="12805" width="13.5703125" style="94" customWidth="1"/>
    <col min="12806" max="12806" width="11.5703125" style="94" customWidth="1"/>
    <col min="12807" max="12807" width="13" style="94" customWidth="1"/>
    <col min="12808" max="12808" width="13.5703125" style="94" customWidth="1"/>
    <col min="12809" max="12809" width="9.7109375" style="94" customWidth="1"/>
    <col min="12810" max="12810" width="11.42578125" style="94" customWidth="1"/>
    <col min="12811" max="12811" width="2.140625" style="94" customWidth="1"/>
    <col min="12812" max="13049" width="11.42578125" style="94"/>
    <col min="13050" max="13050" width="5.5703125" style="94" customWidth="1"/>
    <col min="13051" max="13051" width="5" style="94" customWidth="1"/>
    <col min="13052" max="13055" width="6.85546875" style="94" customWidth="1"/>
    <col min="13056" max="13056" width="5.5703125" style="94" customWidth="1"/>
    <col min="13057" max="13057" width="6.85546875" style="94" customWidth="1"/>
    <col min="13058" max="13058" width="16.140625" style="94" customWidth="1"/>
    <col min="13059" max="13059" width="13.85546875" style="94" customWidth="1"/>
    <col min="13060" max="13060" width="12.42578125" style="94" customWidth="1"/>
    <col min="13061" max="13061" width="13.5703125" style="94" customWidth="1"/>
    <col min="13062" max="13062" width="11.5703125" style="94" customWidth="1"/>
    <col min="13063" max="13063" width="13" style="94" customWidth="1"/>
    <col min="13064" max="13064" width="13.5703125" style="94" customWidth="1"/>
    <col min="13065" max="13065" width="9.7109375" style="94" customWidth="1"/>
    <col min="13066" max="13066" width="11.42578125" style="94" customWidth="1"/>
    <col min="13067" max="13067" width="2.140625" style="94" customWidth="1"/>
    <col min="13068" max="13305" width="11.42578125" style="94"/>
    <col min="13306" max="13306" width="5.5703125" style="94" customWidth="1"/>
    <col min="13307" max="13307" width="5" style="94" customWidth="1"/>
    <col min="13308" max="13311" width="6.85546875" style="94" customWidth="1"/>
    <col min="13312" max="13312" width="5.5703125" style="94" customWidth="1"/>
    <col min="13313" max="13313" width="6.85546875" style="94" customWidth="1"/>
    <col min="13314" max="13314" width="16.140625" style="94" customWidth="1"/>
    <col min="13315" max="13315" width="13.85546875" style="94" customWidth="1"/>
    <col min="13316" max="13316" width="12.42578125" style="94" customWidth="1"/>
    <col min="13317" max="13317" width="13.5703125" style="94" customWidth="1"/>
    <col min="13318" max="13318" width="11.5703125" style="94" customWidth="1"/>
    <col min="13319" max="13319" width="13" style="94" customWidth="1"/>
    <col min="13320" max="13320" width="13.5703125" style="94" customWidth="1"/>
    <col min="13321" max="13321" width="9.7109375" style="94" customWidth="1"/>
    <col min="13322" max="13322" width="11.42578125" style="94" customWidth="1"/>
    <col min="13323" max="13323" width="2.140625" style="94" customWidth="1"/>
    <col min="13324" max="13561" width="11.42578125" style="94"/>
    <col min="13562" max="13562" width="5.5703125" style="94" customWidth="1"/>
    <col min="13563" max="13563" width="5" style="94" customWidth="1"/>
    <col min="13564" max="13567" width="6.85546875" style="94" customWidth="1"/>
    <col min="13568" max="13568" width="5.5703125" style="94" customWidth="1"/>
    <col min="13569" max="13569" width="6.85546875" style="94" customWidth="1"/>
    <col min="13570" max="13570" width="16.140625" style="94" customWidth="1"/>
    <col min="13571" max="13571" width="13.85546875" style="94" customWidth="1"/>
    <col min="13572" max="13572" width="12.42578125" style="94" customWidth="1"/>
    <col min="13573" max="13573" width="13.5703125" style="94" customWidth="1"/>
    <col min="13574" max="13574" width="11.5703125" style="94" customWidth="1"/>
    <col min="13575" max="13575" width="13" style="94" customWidth="1"/>
    <col min="13576" max="13576" width="13.5703125" style="94" customWidth="1"/>
    <col min="13577" max="13577" width="9.7109375" style="94" customWidth="1"/>
    <col min="13578" max="13578" width="11.42578125" style="94" customWidth="1"/>
    <col min="13579" max="13579" width="2.140625" style="94" customWidth="1"/>
    <col min="13580" max="13817" width="11.42578125" style="94"/>
    <col min="13818" max="13818" width="5.5703125" style="94" customWidth="1"/>
    <col min="13819" max="13819" width="5" style="94" customWidth="1"/>
    <col min="13820" max="13823" width="6.85546875" style="94" customWidth="1"/>
    <col min="13824" max="13824" width="5.5703125" style="94" customWidth="1"/>
    <col min="13825" max="13825" width="6.85546875" style="94" customWidth="1"/>
    <col min="13826" max="13826" width="16.140625" style="94" customWidth="1"/>
    <col min="13827" max="13827" width="13.85546875" style="94" customWidth="1"/>
    <col min="13828" max="13828" width="12.42578125" style="94" customWidth="1"/>
    <col min="13829" max="13829" width="13.5703125" style="94" customWidth="1"/>
    <col min="13830" max="13830" width="11.5703125" style="94" customWidth="1"/>
    <col min="13831" max="13831" width="13" style="94" customWidth="1"/>
    <col min="13832" max="13832" width="13.5703125" style="94" customWidth="1"/>
    <col min="13833" max="13833" width="9.7109375" style="94" customWidth="1"/>
    <col min="13834" max="13834" width="11.42578125" style="94" customWidth="1"/>
    <col min="13835" max="13835" width="2.140625" style="94" customWidth="1"/>
    <col min="13836" max="14073" width="11.42578125" style="94"/>
    <col min="14074" max="14074" width="5.5703125" style="94" customWidth="1"/>
    <col min="14075" max="14075" width="5" style="94" customWidth="1"/>
    <col min="14076" max="14079" width="6.85546875" style="94" customWidth="1"/>
    <col min="14080" max="14080" width="5.5703125" style="94" customWidth="1"/>
    <col min="14081" max="14081" width="6.85546875" style="94" customWidth="1"/>
    <col min="14082" max="14082" width="16.140625" style="94" customWidth="1"/>
    <col min="14083" max="14083" width="13.85546875" style="94" customWidth="1"/>
    <col min="14084" max="14084" width="12.42578125" style="94" customWidth="1"/>
    <col min="14085" max="14085" width="13.5703125" style="94" customWidth="1"/>
    <col min="14086" max="14086" width="11.5703125" style="94" customWidth="1"/>
    <col min="14087" max="14087" width="13" style="94" customWidth="1"/>
    <col min="14088" max="14088" width="13.5703125" style="94" customWidth="1"/>
    <col min="14089" max="14089" width="9.7109375" style="94" customWidth="1"/>
    <col min="14090" max="14090" width="11.42578125" style="94" customWidth="1"/>
    <col min="14091" max="14091" width="2.140625" style="94" customWidth="1"/>
    <col min="14092" max="14329" width="11.42578125" style="94"/>
    <col min="14330" max="14330" width="5.5703125" style="94" customWidth="1"/>
    <col min="14331" max="14331" width="5" style="94" customWidth="1"/>
    <col min="14332" max="14335" width="6.85546875" style="94" customWidth="1"/>
    <col min="14336" max="14336" width="5.5703125" style="94" customWidth="1"/>
    <col min="14337" max="14337" width="6.85546875" style="94" customWidth="1"/>
    <col min="14338" max="14338" width="16.140625" style="94" customWidth="1"/>
    <col min="14339" max="14339" width="13.85546875" style="94" customWidth="1"/>
    <col min="14340" max="14340" width="12.42578125" style="94" customWidth="1"/>
    <col min="14341" max="14341" width="13.5703125" style="94" customWidth="1"/>
    <col min="14342" max="14342" width="11.5703125" style="94" customWidth="1"/>
    <col min="14343" max="14343" width="13" style="94" customWidth="1"/>
    <col min="14344" max="14344" width="13.5703125" style="94" customWidth="1"/>
    <col min="14345" max="14345" width="9.7109375" style="94" customWidth="1"/>
    <col min="14346" max="14346" width="11.42578125" style="94" customWidth="1"/>
    <col min="14347" max="14347" width="2.140625" style="94" customWidth="1"/>
    <col min="14348" max="14585" width="11.42578125" style="94"/>
    <col min="14586" max="14586" width="5.5703125" style="94" customWidth="1"/>
    <col min="14587" max="14587" width="5" style="94" customWidth="1"/>
    <col min="14588" max="14591" width="6.85546875" style="94" customWidth="1"/>
    <col min="14592" max="14592" width="5.5703125" style="94" customWidth="1"/>
    <col min="14593" max="14593" width="6.85546875" style="94" customWidth="1"/>
    <col min="14594" max="14594" width="16.140625" style="94" customWidth="1"/>
    <col min="14595" max="14595" width="13.85546875" style="94" customWidth="1"/>
    <col min="14596" max="14596" width="12.42578125" style="94" customWidth="1"/>
    <col min="14597" max="14597" width="13.5703125" style="94" customWidth="1"/>
    <col min="14598" max="14598" width="11.5703125" style="94" customWidth="1"/>
    <col min="14599" max="14599" width="13" style="94" customWidth="1"/>
    <col min="14600" max="14600" width="13.5703125" style="94" customWidth="1"/>
    <col min="14601" max="14601" width="9.7109375" style="94" customWidth="1"/>
    <col min="14602" max="14602" width="11.42578125" style="94" customWidth="1"/>
    <col min="14603" max="14603" width="2.140625" style="94" customWidth="1"/>
    <col min="14604" max="14841" width="11.42578125" style="94"/>
    <col min="14842" max="14842" width="5.5703125" style="94" customWidth="1"/>
    <col min="14843" max="14843" width="5" style="94" customWidth="1"/>
    <col min="14844" max="14847" width="6.85546875" style="94" customWidth="1"/>
    <col min="14848" max="14848" width="5.5703125" style="94" customWidth="1"/>
    <col min="14849" max="14849" width="6.85546875" style="94" customWidth="1"/>
    <col min="14850" max="14850" width="16.140625" style="94" customWidth="1"/>
    <col min="14851" max="14851" width="13.85546875" style="94" customWidth="1"/>
    <col min="14852" max="14852" width="12.42578125" style="94" customWidth="1"/>
    <col min="14853" max="14853" width="13.5703125" style="94" customWidth="1"/>
    <col min="14854" max="14854" width="11.5703125" style="94" customWidth="1"/>
    <col min="14855" max="14855" width="13" style="94" customWidth="1"/>
    <col min="14856" max="14856" width="13.5703125" style="94" customWidth="1"/>
    <col min="14857" max="14857" width="9.7109375" style="94" customWidth="1"/>
    <col min="14858" max="14858" width="11.42578125" style="94" customWidth="1"/>
    <col min="14859" max="14859" width="2.140625" style="94" customWidth="1"/>
    <col min="14860" max="15097" width="11.42578125" style="94"/>
    <col min="15098" max="15098" width="5.5703125" style="94" customWidth="1"/>
    <col min="15099" max="15099" width="5" style="94" customWidth="1"/>
    <col min="15100" max="15103" width="6.85546875" style="94" customWidth="1"/>
    <col min="15104" max="15104" width="5.5703125" style="94" customWidth="1"/>
    <col min="15105" max="15105" width="6.85546875" style="94" customWidth="1"/>
    <col min="15106" max="15106" width="16.140625" style="94" customWidth="1"/>
    <col min="15107" max="15107" width="13.85546875" style="94" customWidth="1"/>
    <col min="15108" max="15108" width="12.42578125" style="94" customWidth="1"/>
    <col min="15109" max="15109" width="13.5703125" style="94" customWidth="1"/>
    <col min="15110" max="15110" width="11.5703125" style="94" customWidth="1"/>
    <col min="15111" max="15111" width="13" style="94" customWidth="1"/>
    <col min="15112" max="15112" width="13.5703125" style="94" customWidth="1"/>
    <col min="15113" max="15113" width="9.7109375" style="94" customWidth="1"/>
    <col min="15114" max="15114" width="11.42578125" style="94" customWidth="1"/>
    <col min="15115" max="15115" width="2.140625" style="94" customWidth="1"/>
    <col min="15116" max="15353" width="11.42578125" style="94"/>
    <col min="15354" max="15354" width="5.5703125" style="94" customWidth="1"/>
    <col min="15355" max="15355" width="5" style="94" customWidth="1"/>
    <col min="15356" max="15359" width="6.85546875" style="94" customWidth="1"/>
    <col min="15360" max="15360" width="5.5703125" style="94" customWidth="1"/>
    <col min="15361" max="15361" width="6.85546875" style="94" customWidth="1"/>
    <col min="15362" max="15362" width="16.140625" style="94" customWidth="1"/>
    <col min="15363" max="15363" width="13.85546875" style="94" customWidth="1"/>
    <col min="15364" max="15364" width="12.42578125" style="94" customWidth="1"/>
    <col min="15365" max="15365" width="13.5703125" style="94" customWidth="1"/>
    <col min="15366" max="15366" width="11.5703125" style="94" customWidth="1"/>
    <col min="15367" max="15367" width="13" style="94" customWidth="1"/>
    <col min="15368" max="15368" width="13.5703125" style="94" customWidth="1"/>
    <col min="15369" max="15369" width="9.7109375" style="94" customWidth="1"/>
    <col min="15370" max="15370" width="11.42578125" style="94" customWidth="1"/>
    <col min="15371" max="15371" width="2.140625" style="94" customWidth="1"/>
    <col min="15372" max="15609" width="11.42578125" style="94"/>
    <col min="15610" max="15610" width="5.5703125" style="94" customWidth="1"/>
    <col min="15611" max="15611" width="5" style="94" customWidth="1"/>
    <col min="15612" max="15615" width="6.85546875" style="94" customWidth="1"/>
    <col min="15616" max="15616" width="5.5703125" style="94" customWidth="1"/>
    <col min="15617" max="15617" width="6.85546875" style="94" customWidth="1"/>
    <col min="15618" max="15618" width="16.140625" style="94" customWidth="1"/>
    <col min="15619" max="15619" width="13.85546875" style="94" customWidth="1"/>
    <col min="15620" max="15620" width="12.42578125" style="94" customWidth="1"/>
    <col min="15621" max="15621" width="13.5703125" style="94" customWidth="1"/>
    <col min="15622" max="15622" width="11.5703125" style="94" customWidth="1"/>
    <col min="15623" max="15623" width="13" style="94" customWidth="1"/>
    <col min="15624" max="15624" width="13.5703125" style="94" customWidth="1"/>
    <col min="15625" max="15625" width="9.7109375" style="94" customWidth="1"/>
    <col min="15626" max="15626" width="11.42578125" style="94" customWidth="1"/>
    <col min="15627" max="15627" width="2.140625" style="94" customWidth="1"/>
    <col min="15628" max="15865" width="11.42578125" style="94"/>
    <col min="15866" max="15866" width="5.5703125" style="94" customWidth="1"/>
    <col min="15867" max="15867" width="5" style="94" customWidth="1"/>
    <col min="15868" max="15871" width="6.85546875" style="94" customWidth="1"/>
    <col min="15872" max="15872" width="5.5703125" style="94" customWidth="1"/>
    <col min="15873" max="15873" width="6.85546875" style="94" customWidth="1"/>
    <col min="15874" max="15874" width="16.140625" style="94" customWidth="1"/>
    <col min="15875" max="15875" width="13.85546875" style="94" customWidth="1"/>
    <col min="15876" max="15876" width="12.42578125" style="94" customWidth="1"/>
    <col min="15877" max="15877" width="13.5703125" style="94" customWidth="1"/>
    <col min="15878" max="15878" width="11.5703125" style="94" customWidth="1"/>
    <col min="15879" max="15879" width="13" style="94" customWidth="1"/>
    <col min="15880" max="15880" width="13.5703125" style="94" customWidth="1"/>
    <col min="15881" max="15881" width="9.7109375" style="94" customWidth="1"/>
    <col min="15882" max="15882" width="11.42578125" style="94" customWidth="1"/>
    <col min="15883" max="15883" width="2.140625" style="94" customWidth="1"/>
    <col min="15884" max="16121" width="11.42578125" style="94"/>
    <col min="16122" max="16122" width="5.5703125" style="94" customWidth="1"/>
    <col min="16123" max="16123" width="5" style="94" customWidth="1"/>
    <col min="16124" max="16127" width="6.85546875" style="94" customWidth="1"/>
    <col min="16128" max="16128" width="5.5703125" style="94" customWidth="1"/>
    <col min="16129" max="16129" width="6.85546875" style="94" customWidth="1"/>
    <col min="16130" max="16130" width="16.140625" style="94" customWidth="1"/>
    <col min="16131" max="16131" width="13.85546875" style="94" customWidth="1"/>
    <col min="16132" max="16132" width="12.42578125" style="94" customWidth="1"/>
    <col min="16133" max="16133" width="13.5703125" style="94" customWidth="1"/>
    <col min="16134" max="16134" width="11.5703125" style="94" customWidth="1"/>
    <col min="16135" max="16135" width="13" style="94" customWidth="1"/>
    <col min="16136" max="16136" width="13.5703125" style="94" customWidth="1"/>
    <col min="16137" max="16137" width="9.7109375" style="94" customWidth="1"/>
    <col min="16138" max="16138" width="11.42578125" style="94" customWidth="1"/>
    <col min="16139" max="16139" width="2.140625" style="94" customWidth="1"/>
    <col min="16140" max="16384" width="11.42578125" style="94"/>
  </cols>
  <sheetData>
    <row r="1" spans="1:20" ht="42" customHeight="1">
      <c r="A1" s="300" t="s">
        <v>0</v>
      </c>
      <c r="B1" s="300"/>
      <c r="C1" s="300"/>
      <c r="D1" s="141" t="s">
        <v>150</v>
      </c>
      <c r="H1" s="138"/>
      <c r="I1" s="138"/>
    </row>
    <row r="2" spans="1:20" s="136" customFormat="1" ht="13.5" customHeight="1">
      <c r="A2" s="140"/>
      <c r="B2" s="140"/>
      <c r="C2" s="139"/>
      <c r="D2" s="101"/>
      <c r="E2" s="101"/>
      <c r="F2" s="101"/>
      <c r="G2" s="96"/>
      <c r="H2" s="138"/>
      <c r="I2" s="138"/>
    </row>
    <row r="3" spans="1:20" ht="57.95" customHeight="1">
      <c r="A3" s="301" t="s">
        <v>890</v>
      </c>
      <c r="B3" s="301"/>
      <c r="C3" s="301"/>
      <c r="D3" s="301"/>
      <c r="E3" s="301"/>
      <c r="F3" s="301"/>
      <c r="G3" s="301"/>
      <c r="H3" s="301"/>
      <c r="I3" s="301"/>
    </row>
    <row r="4" spans="1:20" ht="12.75" customHeight="1">
      <c r="A4" s="319" t="s">
        <v>6</v>
      </c>
      <c r="B4" s="321" t="s">
        <v>52</v>
      </c>
      <c r="C4" s="22"/>
      <c r="D4" s="22"/>
      <c r="E4" s="306" t="s">
        <v>1</v>
      </c>
      <c r="F4" s="306"/>
      <c r="G4" s="21"/>
      <c r="H4" s="304" t="s">
        <v>5</v>
      </c>
      <c r="I4" s="304"/>
    </row>
    <row r="5" spans="1:20">
      <c r="A5" s="319"/>
      <c r="B5" s="321"/>
      <c r="C5" s="307" t="s">
        <v>2</v>
      </c>
      <c r="D5" s="307" t="s">
        <v>3</v>
      </c>
      <c r="E5" s="307" t="s">
        <v>4</v>
      </c>
      <c r="F5" s="38" t="s">
        <v>53</v>
      </c>
      <c r="G5" s="293"/>
      <c r="H5" s="305"/>
      <c r="I5" s="305"/>
    </row>
    <row r="6" spans="1:20" ht="18.75" customHeight="1">
      <c r="A6" s="319"/>
      <c r="B6" s="321"/>
      <c r="C6" s="307"/>
      <c r="D6" s="307"/>
      <c r="E6" s="307"/>
      <c r="F6" s="292" t="s">
        <v>151</v>
      </c>
      <c r="G6" s="292"/>
      <c r="H6" s="293" t="s">
        <v>3</v>
      </c>
      <c r="I6" s="293" t="s">
        <v>7</v>
      </c>
    </row>
    <row r="7" spans="1:20">
      <c r="A7" s="320"/>
      <c r="B7" s="322"/>
      <c r="C7" s="28" t="s">
        <v>8</v>
      </c>
      <c r="D7" s="28" t="s">
        <v>9</v>
      </c>
      <c r="E7" s="28" t="s">
        <v>10</v>
      </c>
      <c r="F7" s="29" t="s">
        <v>11</v>
      </c>
      <c r="G7" s="29"/>
      <c r="H7" s="29" t="s">
        <v>147</v>
      </c>
      <c r="I7" s="29" t="s">
        <v>146</v>
      </c>
      <c r="K7" s="109"/>
      <c r="L7" s="109"/>
      <c r="M7" s="109"/>
      <c r="N7" s="109"/>
      <c r="O7" s="109"/>
      <c r="P7" s="109"/>
      <c r="Q7" s="109"/>
    </row>
    <row r="8" spans="1:20" s="136" customFormat="1" ht="11.25" customHeight="1">
      <c r="A8" s="5" t="s">
        <v>12</v>
      </c>
      <c r="B8" s="5"/>
      <c r="C8" s="251">
        <f>SUM(C9,C13,C22,C26,C34,C37,C42,C45,C51,C59,C75,C79,C82,C90,C96,C101,C107,C109,C118,C120,C124,C127,C129,C132)</f>
        <v>23849259886.827564</v>
      </c>
      <c r="D8" s="251">
        <f>SUM(D9,D13,D22,D26,D34,D37,D42,D45,D51,D59,D75,D79,D82,D90,D96,D101,D107,D109,D118,D120,D124,D127,D129,D132)</f>
        <v>55124027706.985374</v>
      </c>
      <c r="E8" s="251">
        <f>SUM(E9,E13,E22,E26,E34,E37,E42,E45,E51,E59,E75,E79,E82,E90,E96,E101,E107,E109,E118,E120,E124,E127,E129,E132)</f>
        <v>55119516753.89537</v>
      </c>
      <c r="F8" s="251">
        <f>SUM(F9,F13,F22,F26,F34,F37,F42,F45,F51,F59,F75,F79,F82,F90,F96,F101,F107,F109,F118,F120,F124,F127,F129,F132)</f>
        <v>54034237035.329788</v>
      </c>
      <c r="G8" s="251"/>
      <c r="H8" s="272">
        <f t="shared" ref="H8:H39" si="0">IFERROR(+F8/D8*100,"n.a.")</f>
        <v>98.023020601019169</v>
      </c>
      <c r="I8" s="272">
        <f t="shared" ref="I8:I39" si="1">IFERROR(+F8/E8*100,"n.a.")</f>
        <v>98.031042754944181</v>
      </c>
      <c r="K8" s="244"/>
      <c r="L8" s="244"/>
      <c r="M8" s="244"/>
      <c r="N8" s="244"/>
      <c r="O8" s="244"/>
      <c r="P8" s="245"/>
      <c r="Q8" s="245"/>
      <c r="R8" s="246"/>
      <c r="S8" s="247"/>
      <c r="T8" s="247"/>
    </row>
    <row r="9" spans="1:20" ht="12" customHeight="1">
      <c r="A9" s="23" t="s">
        <v>591</v>
      </c>
      <c r="B9" s="23"/>
      <c r="C9" s="116">
        <f>+C10</f>
        <v>18850000</v>
      </c>
      <c r="D9" s="116">
        <f>+D10</f>
        <v>18850000</v>
      </c>
      <c r="E9" s="116">
        <f>+E10</f>
        <v>18850000</v>
      </c>
      <c r="F9" s="116">
        <f>+F10</f>
        <v>12987000</v>
      </c>
      <c r="G9" s="116"/>
      <c r="H9" s="273">
        <f t="shared" si="0"/>
        <v>68.896551724137936</v>
      </c>
      <c r="I9" s="273">
        <f t="shared" si="1"/>
        <v>68.896551724137936</v>
      </c>
      <c r="K9" s="225"/>
      <c r="L9" s="225"/>
      <c r="M9" s="225"/>
      <c r="N9" s="225"/>
      <c r="O9" s="225"/>
      <c r="P9" s="226"/>
      <c r="Q9" s="226"/>
      <c r="R9" s="227"/>
      <c r="S9" s="228"/>
      <c r="T9" s="228"/>
    </row>
    <row r="10" spans="1:20" ht="12" customHeight="1">
      <c r="A10" s="43" t="s">
        <v>590</v>
      </c>
      <c r="B10" s="6" t="s">
        <v>589</v>
      </c>
      <c r="C10" s="135">
        <f>SUM(C11:C12)</f>
        <v>18850000</v>
      </c>
      <c r="D10" s="135">
        <f>SUM(D11:D12)</f>
        <v>18850000</v>
      </c>
      <c r="E10" s="135">
        <f>SUM(E11:E12)</f>
        <v>18850000</v>
      </c>
      <c r="F10" s="135">
        <f>SUM(F11:F12)</f>
        <v>12987000</v>
      </c>
      <c r="G10" s="133"/>
      <c r="H10" s="274">
        <f t="shared" si="0"/>
        <v>68.896551724137936</v>
      </c>
      <c r="I10" s="274">
        <f t="shared" si="1"/>
        <v>68.896551724137936</v>
      </c>
      <c r="K10" s="225"/>
      <c r="L10" s="225"/>
      <c r="M10" s="225"/>
      <c r="N10" s="225"/>
      <c r="O10" s="225"/>
      <c r="P10" s="226"/>
      <c r="Q10" s="226"/>
      <c r="R10" s="227"/>
      <c r="S10" s="228"/>
      <c r="T10" s="228"/>
    </row>
    <row r="11" spans="1:20" ht="12" customHeight="1">
      <c r="A11" s="43">
        <v>100</v>
      </c>
      <c r="B11" s="137" t="s">
        <v>588</v>
      </c>
      <c r="C11" s="133">
        <v>14850000</v>
      </c>
      <c r="D11" s="135">
        <v>14850000</v>
      </c>
      <c r="E11" s="135">
        <v>14850000</v>
      </c>
      <c r="F11" s="135">
        <v>8987000</v>
      </c>
      <c r="G11" s="133"/>
      <c r="H11" s="274">
        <f t="shared" si="0"/>
        <v>60.518518518518519</v>
      </c>
      <c r="I11" s="274">
        <f t="shared" si="1"/>
        <v>60.518518518518519</v>
      </c>
      <c r="K11" s="225"/>
      <c r="L11" s="225"/>
      <c r="M11" s="225"/>
      <c r="N11" s="225"/>
      <c r="O11" s="225"/>
      <c r="P11" s="226"/>
      <c r="Q11" s="226"/>
      <c r="R11" s="227"/>
      <c r="S11" s="228"/>
      <c r="T11" s="228"/>
    </row>
    <row r="12" spans="1:20" ht="12" customHeight="1">
      <c r="A12" s="43">
        <v>200</v>
      </c>
      <c r="B12" s="137" t="s">
        <v>587</v>
      </c>
      <c r="C12" s="133">
        <v>4000000</v>
      </c>
      <c r="D12" s="135">
        <v>4000000</v>
      </c>
      <c r="E12" s="135">
        <v>4000000</v>
      </c>
      <c r="F12" s="135">
        <v>4000000</v>
      </c>
      <c r="G12" s="133"/>
      <c r="H12" s="274">
        <f t="shared" si="0"/>
        <v>100</v>
      </c>
      <c r="I12" s="274">
        <f t="shared" si="1"/>
        <v>100</v>
      </c>
      <c r="K12" s="225"/>
      <c r="L12" s="225"/>
      <c r="M12" s="225"/>
      <c r="N12" s="225"/>
      <c r="O12" s="225"/>
      <c r="P12" s="226"/>
      <c r="Q12" s="226"/>
      <c r="R12" s="227"/>
      <c r="S12" s="228"/>
      <c r="T12" s="228"/>
    </row>
    <row r="13" spans="1:20" ht="12" customHeight="1">
      <c r="A13" s="23" t="s">
        <v>133</v>
      </c>
      <c r="B13" s="89"/>
      <c r="C13" s="116">
        <f>SUM(C14:C21)</f>
        <v>263415879</v>
      </c>
      <c r="D13" s="116">
        <f>SUM(D14:D21)</f>
        <v>188678020.85000002</v>
      </c>
      <c r="E13" s="116">
        <f>SUM(E14:E21)</f>
        <v>188178020.85000002</v>
      </c>
      <c r="F13" s="116">
        <f>SUM(F14:F21)</f>
        <v>125118887.54000001</v>
      </c>
      <c r="G13" s="116">
        <f>SUM(G14:G21)</f>
        <v>0</v>
      </c>
      <c r="H13" s="273">
        <f t="shared" si="0"/>
        <v>66.313440736942084</v>
      </c>
      <c r="I13" s="273">
        <f t="shared" si="1"/>
        <v>66.489639424858467</v>
      </c>
      <c r="K13" s="225"/>
      <c r="L13" s="225"/>
      <c r="M13" s="225"/>
      <c r="N13" s="225"/>
      <c r="O13" s="225"/>
      <c r="P13" s="226"/>
      <c r="Q13" s="226"/>
      <c r="R13" s="227"/>
      <c r="S13" s="228"/>
      <c r="T13" s="228"/>
    </row>
    <row r="14" spans="1:20" ht="12" customHeight="1">
      <c r="A14" s="43" t="s">
        <v>586</v>
      </c>
      <c r="B14" s="6" t="s">
        <v>585</v>
      </c>
      <c r="C14" s="125">
        <v>197915879</v>
      </c>
      <c r="D14" s="135">
        <v>126334673.23</v>
      </c>
      <c r="E14" s="135">
        <v>125834673.23</v>
      </c>
      <c r="F14" s="135">
        <v>103363179.23</v>
      </c>
      <c r="G14" s="113"/>
      <c r="H14" s="274">
        <f t="shared" si="0"/>
        <v>81.816952216927035</v>
      </c>
      <c r="I14" s="274">
        <f t="shared" si="1"/>
        <v>82.142049227618912</v>
      </c>
      <c r="K14" s="225"/>
      <c r="L14" s="225"/>
      <c r="M14" s="225"/>
      <c r="N14" s="225"/>
      <c r="O14" s="225"/>
      <c r="P14" s="226"/>
      <c r="Q14" s="226"/>
      <c r="R14" s="227"/>
      <c r="S14" s="228"/>
      <c r="T14" s="228"/>
    </row>
    <row r="15" spans="1:20" ht="12" customHeight="1">
      <c r="A15" s="43" t="s">
        <v>551</v>
      </c>
      <c r="B15" s="6" t="s">
        <v>584</v>
      </c>
      <c r="C15" s="125">
        <v>10000000</v>
      </c>
      <c r="D15" s="135">
        <v>9563518.4100000001</v>
      </c>
      <c r="E15" s="135">
        <v>9563518.4100000001</v>
      </c>
      <c r="F15" s="135">
        <v>8383773.6900000004</v>
      </c>
      <c r="G15" s="113"/>
      <c r="H15" s="274">
        <f t="shared" si="0"/>
        <v>87.664114090412468</v>
      </c>
      <c r="I15" s="274">
        <f t="shared" si="1"/>
        <v>87.664114090412468</v>
      </c>
      <c r="K15" s="225"/>
      <c r="L15" s="225"/>
      <c r="M15" s="225"/>
      <c r="N15" s="225"/>
      <c r="O15" s="225"/>
      <c r="P15" s="226"/>
      <c r="Q15" s="226"/>
      <c r="R15" s="227"/>
      <c r="S15" s="228"/>
      <c r="T15" s="228"/>
    </row>
    <row r="16" spans="1:20" s="136" customFormat="1" ht="12" customHeight="1">
      <c r="A16" s="43" t="s">
        <v>583</v>
      </c>
      <c r="B16" s="9" t="s">
        <v>582</v>
      </c>
      <c r="C16" s="125">
        <v>10750000</v>
      </c>
      <c r="D16" s="135">
        <v>9427435</v>
      </c>
      <c r="E16" s="135">
        <v>9427435</v>
      </c>
      <c r="F16" s="135">
        <v>2477492.4</v>
      </c>
      <c r="G16" s="113"/>
      <c r="H16" s="274">
        <f t="shared" si="0"/>
        <v>26.279602033851202</v>
      </c>
      <c r="I16" s="274">
        <f t="shared" si="1"/>
        <v>26.279602033851202</v>
      </c>
      <c r="K16" s="225"/>
      <c r="L16" s="225"/>
      <c r="M16" s="225"/>
      <c r="N16" s="225"/>
      <c r="O16" s="225"/>
      <c r="P16" s="226"/>
      <c r="Q16" s="226"/>
      <c r="R16" s="227"/>
      <c r="S16" s="228"/>
      <c r="T16" s="228"/>
    </row>
    <row r="17" spans="1:20" s="136" customFormat="1" ht="12" customHeight="1">
      <c r="A17" s="43" t="s">
        <v>80</v>
      </c>
      <c r="B17" s="9" t="s">
        <v>581</v>
      </c>
      <c r="C17" s="125">
        <v>26000000</v>
      </c>
      <c r="D17" s="135">
        <v>26000000</v>
      </c>
      <c r="E17" s="135">
        <v>26000000</v>
      </c>
      <c r="F17" s="135">
        <v>0</v>
      </c>
      <c r="G17" s="113"/>
      <c r="H17" s="274">
        <f t="shared" si="0"/>
        <v>0</v>
      </c>
      <c r="I17" s="274">
        <f t="shared" si="1"/>
        <v>0</v>
      </c>
      <c r="K17" s="225"/>
      <c r="L17" s="225"/>
      <c r="M17" s="225"/>
      <c r="N17" s="225"/>
      <c r="O17" s="225"/>
      <c r="P17" s="226"/>
      <c r="Q17" s="226"/>
      <c r="R17" s="227"/>
      <c r="S17" s="228"/>
      <c r="T17" s="228"/>
    </row>
    <row r="18" spans="1:20" s="136" customFormat="1" ht="18.75" customHeight="1">
      <c r="A18" s="43" t="s">
        <v>580</v>
      </c>
      <c r="B18" s="9" t="s">
        <v>579</v>
      </c>
      <c r="C18" s="125">
        <v>4500000</v>
      </c>
      <c r="D18" s="135">
        <v>1673392.2</v>
      </c>
      <c r="E18" s="135">
        <v>1673392.2</v>
      </c>
      <c r="F18" s="135">
        <v>156124.47999999998</v>
      </c>
      <c r="G18" s="113"/>
      <c r="H18" s="274">
        <f t="shared" si="0"/>
        <v>9.3298199907947446</v>
      </c>
      <c r="I18" s="274">
        <f t="shared" si="1"/>
        <v>9.3298199907947446</v>
      </c>
      <c r="K18" s="225"/>
      <c r="L18" s="225"/>
      <c r="M18" s="225"/>
      <c r="N18" s="225"/>
      <c r="O18" s="225"/>
      <c r="P18" s="226"/>
      <c r="Q18" s="226"/>
      <c r="R18" s="227"/>
      <c r="S18" s="228"/>
      <c r="T18" s="228"/>
    </row>
    <row r="19" spans="1:20" s="136" customFormat="1" ht="12" customHeight="1">
      <c r="A19" s="43" t="s">
        <v>578</v>
      </c>
      <c r="B19" s="6" t="s">
        <v>577</v>
      </c>
      <c r="C19" s="125">
        <v>1950000</v>
      </c>
      <c r="D19" s="135">
        <v>1566750</v>
      </c>
      <c r="E19" s="135">
        <v>1566750</v>
      </c>
      <c r="F19" s="135">
        <v>0</v>
      </c>
      <c r="G19" s="113"/>
      <c r="H19" s="274">
        <f t="shared" si="0"/>
        <v>0</v>
      </c>
      <c r="I19" s="274">
        <f t="shared" si="1"/>
        <v>0</v>
      </c>
      <c r="K19" s="225"/>
      <c r="L19" s="225"/>
      <c r="M19" s="225"/>
      <c r="N19" s="225"/>
      <c r="O19" s="225"/>
      <c r="P19" s="226"/>
      <c r="Q19" s="226"/>
      <c r="R19" s="227"/>
      <c r="S19" s="228"/>
      <c r="T19" s="228"/>
    </row>
    <row r="20" spans="1:20" s="136" customFormat="1" ht="12" customHeight="1">
      <c r="A20" s="43" t="s">
        <v>576</v>
      </c>
      <c r="B20" s="9" t="s">
        <v>575</v>
      </c>
      <c r="C20" s="125">
        <v>2000000</v>
      </c>
      <c r="D20" s="135">
        <v>2844268.8</v>
      </c>
      <c r="E20" s="135">
        <v>2844268.8</v>
      </c>
      <c r="F20" s="135">
        <v>0</v>
      </c>
      <c r="G20" s="113"/>
      <c r="H20" s="274">
        <f t="shared" si="0"/>
        <v>0</v>
      </c>
      <c r="I20" s="274">
        <f t="shared" si="1"/>
        <v>0</v>
      </c>
      <c r="K20" s="225"/>
      <c r="L20" s="225"/>
      <c r="M20" s="225"/>
      <c r="N20" s="225"/>
      <c r="O20" s="225"/>
      <c r="P20" s="226"/>
      <c r="Q20" s="226"/>
      <c r="R20" s="227"/>
      <c r="S20" s="228"/>
      <c r="T20" s="228"/>
    </row>
    <row r="21" spans="1:20" s="136" customFormat="1" ht="12" customHeight="1">
      <c r="A21" s="43" t="s">
        <v>574</v>
      </c>
      <c r="B21" s="9" t="s">
        <v>573</v>
      </c>
      <c r="C21" s="125">
        <v>10300000</v>
      </c>
      <c r="D21" s="135">
        <v>11267983.210000001</v>
      </c>
      <c r="E21" s="135">
        <v>11267983.210000001</v>
      </c>
      <c r="F21" s="135">
        <v>10738317.74</v>
      </c>
      <c r="G21" s="113"/>
      <c r="H21" s="274">
        <f t="shared" si="0"/>
        <v>95.299376471115622</v>
      </c>
      <c r="I21" s="274">
        <f t="shared" si="1"/>
        <v>95.299376471115622</v>
      </c>
      <c r="K21" s="225"/>
      <c r="L21" s="225"/>
      <c r="M21" s="225"/>
      <c r="N21" s="225"/>
      <c r="O21" s="225"/>
      <c r="P21" s="226"/>
      <c r="Q21" s="226"/>
      <c r="R21" s="227"/>
      <c r="S21" s="228"/>
      <c r="T21" s="228"/>
    </row>
    <row r="22" spans="1:20" ht="12" customHeight="1">
      <c r="A22" s="23" t="s">
        <v>437</v>
      </c>
      <c r="B22" s="89"/>
      <c r="C22" s="116">
        <f>SUM(C23:C25)</f>
        <v>17000000</v>
      </c>
      <c r="D22" s="116">
        <f>SUM(D23:D25)</f>
        <v>16900170.32</v>
      </c>
      <c r="E22" s="116">
        <f>SUM(E23:E25)</f>
        <v>16900170.32</v>
      </c>
      <c r="F22" s="116">
        <f>SUM(F23:F25)</f>
        <v>16892743.809999999</v>
      </c>
      <c r="G22" s="116"/>
      <c r="H22" s="273">
        <f t="shared" si="0"/>
        <v>99.956056596712443</v>
      </c>
      <c r="I22" s="273">
        <f t="shared" si="1"/>
        <v>99.956056596712443</v>
      </c>
      <c r="K22" s="225"/>
      <c r="L22" s="225"/>
      <c r="M22" s="225"/>
      <c r="N22" s="225"/>
      <c r="O22" s="225"/>
      <c r="P22" s="226"/>
      <c r="Q22" s="226"/>
      <c r="R22" s="227"/>
      <c r="S22" s="228"/>
      <c r="T22" s="228"/>
    </row>
    <row r="23" spans="1:20" ht="12" customHeight="1">
      <c r="A23" s="43" t="s">
        <v>501</v>
      </c>
      <c r="B23" s="9" t="s">
        <v>572</v>
      </c>
      <c r="C23" s="125">
        <v>12000000</v>
      </c>
      <c r="D23" s="135">
        <v>12000000</v>
      </c>
      <c r="E23" s="135">
        <v>12000000</v>
      </c>
      <c r="F23" s="135">
        <v>12000000</v>
      </c>
      <c r="G23" s="115"/>
      <c r="H23" s="274">
        <f t="shared" si="0"/>
        <v>100</v>
      </c>
      <c r="I23" s="274">
        <f t="shared" si="1"/>
        <v>100</v>
      </c>
      <c r="K23" s="225"/>
      <c r="L23" s="225"/>
      <c r="M23" s="225"/>
      <c r="N23" s="225"/>
      <c r="O23" s="225"/>
      <c r="P23" s="226"/>
      <c r="Q23" s="226"/>
      <c r="R23" s="227"/>
      <c r="S23" s="228"/>
      <c r="T23" s="228"/>
    </row>
    <row r="24" spans="1:20" ht="12" customHeight="1">
      <c r="A24" s="43" t="s">
        <v>57</v>
      </c>
      <c r="B24" s="9" t="s">
        <v>571</v>
      </c>
      <c r="C24" s="125">
        <v>4000000</v>
      </c>
      <c r="D24" s="135">
        <v>4118533.2900000005</v>
      </c>
      <c r="E24" s="135">
        <v>4118533.2900000005</v>
      </c>
      <c r="F24" s="135">
        <v>4111107.74</v>
      </c>
      <c r="G24" s="115"/>
      <c r="H24" s="274">
        <f t="shared" si="0"/>
        <v>99.819704018951853</v>
      </c>
      <c r="I24" s="274">
        <f t="shared" si="1"/>
        <v>99.819704018951853</v>
      </c>
      <c r="K24" s="225"/>
      <c r="L24" s="225"/>
      <c r="M24" s="225"/>
      <c r="N24" s="225"/>
      <c r="O24" s="225"/>
      <c r="P24" s="226"/>
      <c r="Q24" s="226"/>
      <c r="R24" s="227"/>
      <c r="S24" s="228"/>
      <c r="T24" s="228"/>
    </row>
    <row r="25" spans="1:20" ht="12" customHeight="1">
      <c r="A25" s="43" t="s">
        <v>570</v>
      </c>
      <c r="B25" s="6" t="s">
        <v>569</v>
      </c>
      <c r="C25" s="125">
        <v>1000000</v>
      </c>
      <c r="D25" s="135">
        <v>781637.03</v>
      </c>
      <c r="E25" s="135">
        <v>781637.03</v>
      </c>
      <c r="F25" s="135">
        <v>781636.07000000007</v>
      </c>
      <c r="G25" s="115"/>
      <c r="H25" s="274">
        <f t="shared" si="0"/>
        <v>99.999877180844422</v>
      </c>
      <c r="I25" s="274">
        <f t="shared" si="1"/>
        <v>99.999877180844422</v>
      </c>
      <c r="K25" s="225"/>
      <c r="L25" s="225"/>
      <c r="M25" s="225"/>
      <c r="N25" s="225"/>
      <c r="O25" s="225"/>
      <c r="P25" s="226"/>
      <c r="Q25" s="226"/>
      <c r="R25" s="227"/>
      <c r="S25" s="228"/>
      <c r="T25" s="228"/>
    </row>
    <row r="26" spans="1:20" ht="12" customHeight="1">
      <c r="A26" s="23" t="s">
        <v>568</v>
      </c>
      <c r="B26" s="89"/>
      <c r="C26" s="116">
        <f>SUM(C27:C33)</f>
        <v>1613147226.9996634</v>
      </c>
      <c r="D26" s="116">
        <f>SUM(D27:D33)</f>
        <v>1466667717.349889</v>
      </c>
      <c r="E26" s="116">
        <f>SUM(E27:E33)</f>
        <v>1462806764.2798891</v>
      </c>
      <c r="F26" s="116">
        <f>SUM(F27:F33)</f>
        <v>1455418641.4898891</v>
      </c>
      <c r="G26" s="116">
        <f>SUM(G27:G33)</f>
        <v>0</v>
      </c>
      <c r="H26" s="298">
        <f t="shared" si="0"/>
        <v>99.2330181044466</v>
      </c>
      <c r="I26" s="298">
        <f t="shared" si="1"/>
        <v>99.494935149986333</v>
      </c>
      <c r="K26" s="225"/>
      <c r="L26" s="225"/>
      <c r="M26" s="225"/>
      <c r="N26" s="225"/>
      <c r="O26" s="225"/>
      <c r="P26" s="226"/>
      <c r="Q26" s="226"/>
      <c r="R26" s="227"/>
      <c r="S26" s="228"/>
      <c r="T26" s="228"/>
    </row>
    <row r="27" spans="1:20" ht="12" customHeight="1">
      <c r="A27" s="43" t="s">
        <v>567</v>
      </c>
      <c r="B27" s="6" t="s">
        <v>566</v>
      </c>
      <c r="C27" s="133">
        <v>190134</v>
      </c>
      <c r="D27" s="135">
        <v>5890693.7600000007</v>
      </c>
      <c r="E27" s="135">
        <v>5890693.7600000007</v>
      </c>
      <c r="F27" s="135">
        <v>5890693.7600000007</v>
      </c>
      <c r="G27" s="115"/>
      <c r="H27" s="274">
        <f t="shared" si="0"/>
        <v>100</v>
      </c>
      <c r="I27" s="274">
        <f t="shared" si="1"/>
        <v>100</v>
      </c>
      <c r="K27" s="225"/>
      <c r="L27" s="225"/>
      <c r="M27" s="225"/>
      <c r="N27" s="225"/>
      <c r="O27" s="225"/>
      <c r="P27" s="226"/>
      <c r="Q27" s="226"/>
      <c r="R27" s="227"/>
      <c r="S27" s="228"/>
      <c r="T27" s="228"/>
    </row>
    <row r="28" spans="1:20" ht="12" customHeight="1">
      <c r="A28" s="43" t="s">
        <v>57</v>
      </c>
      <c r="B28" s="6" t="s">
        <v>102</v>
      </c>
      <c r="C28" s="125">
        <v>25336299</v>
      </c>
      <c r="D28" s="135">
        <v>13964739.810000001</v>
      </c>
      <c r="E28" s="135">
        <v>13964739.810000001</v>
      </c>
      <c r="F28" s="135">
        <v>13963187.890000001</v>
      </c>
      <c r="G28" s="115"/>
      <c r="H28" s="274">
        <f t="shared" si="0"/>
        <v>99.988886867774724</v>
      </c>
      <c r="I28" s="274">
        <f t="shared" si="1"/>
        <v>99.988886867774724</v>
      </c>
      <c r="K28" s="225"/>
      <c r="L28" s="225"/>
      <c r="M28" s="225"/>
      <c r="N28" s="225"/>
      <c r="O28" s="225"/>
      <c r="P28" s="226"/>
      <c r="Q28" s="226"/>
      <c r="R28" s="227"/>
      <c r="S28" s="228"/>
      <c r="T28" s="228"/>
    </row>
    <row r="29" spans="1:20" ht="12" customHeight="1">
      <c r="A29" s="43" t="s">
        <v>58</v>
      </c>
      <c r="B29" s="6" t="s">
        <v>132</v>
      </c>
      <c r="C29" s="125">
        <v>7939057</v>
      </c>
      <c r="D29" s="129">
        <v>7349760.1900000004</v>
      </c>
      <c r="E29" s="129">
        <v>7349760.1900000004</v>
      </c>
      <c r="F29" s="129">
        <v>7349760.1900000004</v>
      </c>
      <c r="G29" s="115"/>
      <c r="H29" s="274">
        <f t="shared" si="0"/>
        <v>100</v>
      </c>
      <c r="I29" s="274">
        <f t="shared" si="1"/>
        <v>100</v>
      </c>
      <c r="K29" s="225"/>
      <c r="L29" s="225"/>
      <c r="M29" s="225"/>
      <c r="N29" s="225"/>
      <c r="O29" s="225"/>
      <c r="P29" s="226"/>
      <c r="Q29" s="226"/>
      <c r="R29" s="227"/>
      <c r="S29" s="228"/>
      <c r="T29" s="228"/>
    </row>
    <row r="30" spans="1:20" ht="12" customHeight="1">
      <c r="A30" s="43" t="s">
        <v>565</v>
      </c>
      <c r="B30" s="6" t="s">
        <v>564</v>
      </c>
      <c r="C30" s="125">
        <v>512321453.99966323</v>
      </c>
      <c r="D30" s="129">
        <v>475476884.30988896</v>
      </c>
      <c r="E30" s="129">
        <v>475476884.30988896</v>
      </c>
      <c r="F30" s="129">
        <v>469609659.90988898</v>
      </c>
      <c r="G30" s="115"/>
      <c r="H30" s="274">
        <f t="shared" si="0"/>
        <v>98.766033724538318</v>
      </c>
      <c r="I30" s="274">
        <f t="shared" si="1"/>
        <v>98.766033724538318</v>
      </c>
      <c r="K30" s="225"/>
      <c r="L30" s="225"/>
      <c r="M30" s="225"/>
      <c r="N30" s="225"/>
      <c r="O30" s="225"/>
      <c r="P30" s="226"/>
      <c r="Q30" s="226"/>
      <c r="R30" s="227"/>
      <c r="S30" s="228"/>
      <c r="T30" s="228"/>
    </row>
    <row r="31" spans="1:20" ht="12" customHeight="1">
      <c r="A31" s="43" t="s">
        <v>563</v>
      </c>
      <c r="B31" s="6" t="s">
        <v>562</v>
      </c>
      <c r="C31" s="125">
        <v>417820713</v>
      </c>
      <c r="D31" s="129">
        <v>415164628.46000004</v>
      </c>
      <c r="E31" s="129">
        <v>415164628.46000004</v>
      </c>
      <c r="F31" s="129">
        <v>413645281.99000001</v>
      </c>
      <c r="G31" s="115"/>
      <c r="H31" s="274">
        <f t="shared" si="0"/>
        <v>99.634037592355625</v>
      </c>
      <c r="I31" s="274">
        <f t="shared" si="1"/>
        <v>99.634037592355625</v>
      </c>
      <c r="K31" s="225"/>
      <c r="L31" s="225"/>
      <c r="M31" s="225"/>
      <c r="N31" s="225"/>
      <c r="O31" s="225"/>
      <c r="P31" s="226"/>
      <c r="Q31" s="226"/>
      <c r="R31" s="227"/>
      <c r="S31" s="228"/>
      <c r="T31" s="228"/>
    </row>
    <row r="32" spans="1:20" ht="12" customHeight="1">
      <c r="A32" s="43" t="s">
        <v>63</v>
      </c>
      <c r="B32" s="6" t="s">
        <v>104</v>
      </c>
      <c r="C32" s="125">
        <v>554273430</v>
      </c>
      <c r="D32" s="129">
        <v>503942768.18000001</v>
      </c>
      <c r="E32" s="129">
        <v>500081815.11000007</v>
      </c>
      <c r="F32" s="129">
        <v>500081815.11000007</v>
      </c>
      <c r="G32" s="115"/>
      <c r="H32" s="274">
        <f t="shared" si="0"/>
        <v>99.233850882721498</v>
      </c>
      <c r="I32" s="274">
        <f t="shared" si="1"/>
        <v>100</v>
      </c>
      <c r="K32" s="225"/>
      <c r="L32" s="225"/>
      <c r="M32" s="225"/>
      <c r="N32" s="225"/>
      <c r="O32" s="225"/>
      <c r="P32" s="226"/>
      <c r="Q32" s="226"/>
      <c r="R32" s="227"/>
      <c r="S32" s="228"/>
      <c r="T32" s="228"/>
    </row>
    <row r="33" spans="1:20" ht="12" customHeight="1">
      <c r="A33" s="43" t="s">
        <v>64</v>
      </c>
      <c r="B33" s="9" t="s">
        <v>105</v>
      </c>
      <c r="C33" s="125">
        <v>95266140</v>
      </c>
      <c r="D33" s="129">
        <v>44878242.640000001</v>
      </c>
      <c r="E33" s="129">
        <v>44878242.640000001</v>
      </c>
      <c r="F33" s="129">
        <v>44878242.640000001</v>
      </c>
      <c r="G33" s="113"/>
      <c r="H33" s="274">
        <f t="shared" si="0"/>
        <v>100</v>
      </c>
      <c r="I33" s="274">
        <f t="shared" si="1"/>
        <v>100</v>
      </c>
      <c r="K33" s="225"/>
      <c r="L33" s="225"/>
      <c r="M33" s="225"/>
      <c r="N33" s="225"/>
      <c r="O33" s="225"/>
      <c r="P33" s="226"/>
      <c r="Q33" s="226"/>
      <c r="R33" s="227"/>
      <c r="S33" s="228"/>
      <c r="T33" s="228"/>
    </row>
    <row r="34" spans="1:20" ht="12" customHeight="1">
      <c r="A34" s="23" t="s">
        <v>561</v>
      </c>
      <c r="B34" s="89"/>
      <c r="C34" s="116">
        <f>SUM(C35)</f>
        <v>108000000</v>
      </c>
      <c r="D34" s="116">
        <f>SUM(D35:D36)</f>
        <v>107999999.61000007</v>
      </c>
      <c r="E34" s="116">
        <f>SUM(E35:E36)</f>
        <v>107999999.61000007</v>
      </c>
      <c r="F34" s="116">
        <f>SUM(F35:F36)</f>
        <v>107999999.61000007</v>
      </c>
      <c r="G34" s="116">
        <f>SUM(G35)</f>
        <v>0</v>
      </c>
      <c r="H34" s="298">
        <f t="shared" si="0"/>
        <v>100</v>
      </c>
      <c r="I34" s="273">
        <f t="shared" si="1"/>
        <v>100</v>
      </c>
      <c r="K34" s="225"/>
      <c r="L34" s="225"/>
      <c r="M34" s="225"/>
      <c r="N34" s="225"/>
      <c r="O34" s="225"/>
      <c r="P34" s="226"/>
      <c r="Q34" s="226"/>
      <c r="R34" s="227"/>
      <c r="S34" s="228"/>
      <c r="T34" s="228"/>
    </row>
    <row r="35" spans="1:20" ht="12" customHeight="1">
      <c r="A35" s="43" t="s">
        <v>560</v>
      </c>
      <c r="B35" s="6" t="s">
        <v>559</v>
      </c>
      <c r="C35" s="125">
        <v>108000000</v>
      </c>
      <c r="D35" s="129">
        <v>42922807</v>
      </c>
      <c r="E35" s="129">
        <v>42922807</v>
      </c>
      <c r="F35" s="129">
        <v>42922807</v>
      </c>
      <c r="G35" s="115"/>
      <c r="H35" s="274">
        <f t="shared" si="0"/>
        <v>100</v>
      </c>
      <c r="I35" s="274">
        <f t="shared" si="1"/>
        <v>100</v>
      </c>
      <c r="K35" s="225"/>
      <c r="L35" s="225"/>
      <c r="M35" s="225"/>
      <c r="N35" s="225"/>
      <c r="O35" s="225"/>
      <c r="P35" s="226"/>
      <c r="Q35" s="226"/>
      <c r="R35" s="227"/>
      <c r="S35" s="228"/>
      <c r="T35" s="228"/>
    </row>
    <row r="36" spans="1:20" ht="12" customHeight="1">
      <c r="A36" s="43" t="s">
        <v>558</v>
      </c>
      <c r="B36" s="6" t="s">
        <v>557</v>
      </c>
      <c r="C36" s="125">
        <v>0</v>
      </c>
      <c r="D36" s="129">
        <v>65077192.610000066</v>
      </c>
      <c r="E36" s="129">
        <v>65077192.610000066</v>
      </c>
      <c r="F36" s="129">
        <v>65077192.610000066</v>
      </c>
      <c r="G36" s="115"/>
      <c r="H36" s="274">
        <f t="shared" si="0"/>
        <v>100</v>
      </c>
      <c r="I36" s="274">
        <f t="shared" si="1"/>
        <v>100</v>
      </c>
      <c r="K36" s="225"/>
      <c r="L36" s="225"/>
      <c r="M36" s="225"/>
      <c r="N36" s="225"/>
      <c r="O36" s="225"/>
      <c r="P36" s="226"/>
      <c r="Q36" s="226"/>
      <c r="R36" s="227"/>
      <c r="S36" s="228"/>
      <c r="T36" s="228"/>
    </row>
    <row r="37" spans="1:20" ht="12" customHeight="1">
      <c r="A37" s="23" t="s">
        <v>556</v>
      </c>
      <c r="B37" s="89"/>
      <c r="C37" s="116">
        <f>SUM(C38:C41)</f>
        <v>1985691204.7106082</v>
      </c>
      <c r="D37" s="126">
        <f>SUM(D38:D41)</f>
        <v>1461129382.7505262</v>
      </c>
      <c r="E37" s="126">
        <f>SUM(E38:E41)</f>
        <v>1461129382.7505262</v>
      </c>
      <c r="F37" s="126">
        <f>SUM(F38:F41)</f>
        <v>1460942788.8852606</v>
      </c>
      <c r="G37" s="116"/>
      <c r="H37" s="273">
        <f t="shared" si="0"/>
        <v>99.987229476905441</v>
      </c>
      <c r="I37" s="273">
        <f t="shared" si="1"/>
        <v>99.987229476905441</v>
      </c>
      <c r="K37" s="225"/>
      <c r="L37" s="225"/>
      <c r="M37" s="225"/>
      <c r="N37" s="225"/>
      <c r="O37" s="225"/>
      <c r="P37" s="226"/>
      <c r="Q37" s="226"/>
      <c r="R37" s="227"/>
      <c r="S37" s="228"/>
      <c r="T37" s="228"/>
    </row>
    <row r="38" spans="1:20" ht="12" customHeight="1">
      <c r="A38" s="43" t="s">
        <v>74</v>
      </c>
      <c r="B38" s="6" t="s">
        <v>555</v>
      </c>
      <c r="C38" s="125">
        <v>4411222.1606080737</v>
      </c>
      <c r="D38" s="129">
        <v>4489205.2505262988</v>
      </c>
      <c r="E38" s="129">
        <v>4489205.2505262988</v>
      </c>
      <c r="F38" s="129">
        <v>4323863.0452605672</v>
      </c>
      <c r="G38" s="113"/>
      <c r="H38" s="274">
        <f t="shared" si="0"/>
        <v>96.316893613934283</v>
      </c>
      <c r="I38" s="274">
        <f t="shared" si="1"/>
        <v>96.316893613934283</v>
      </c>
      <c r="K38" s="225"/>
      <c r="L38" s="225"/>
      <c r="M38" s="225"/>
      <c r="N38" s="225"/>
      <c r="O38" s="225"/>
      <c r="P38" s="226"/>
      <c r="Q38" s="226"/>
      <c r="R38" s="227"/>
      <c r="S38" s="228"/>
      <c r="T38" s="228"/>
    </row>
    <row r="39" spans="1:20" ht="12" customHeight="1">
      <c r="A39" s="43" t="s">
        <v>65</v>
      </c>
      <c r="B39" s="6" t="s">
        <v>106</v>
      </c>
      <c r="C39" s="125">
        <v>1180648032.4800003</v>
      </c>
      <c r="D39" s="129">
        <v>887235790.3499999</v>
      </c>
      <c r="E39" s="129">
        <v>887235790.3499999</v>
      </c>
      <c r="F39" s="129">
        <v>887214538.68999994</v>
      </c>
      <c r="G39" s="113"/>
      <c r="H39" s="274">
        <f t="shared" si="0"/>
        <v>99.997604733687368</v>
      </c>
      <c r="I39" s="274">
        <f t="shared" si="1"/>
        <v>99.997604733687368</v>
      </c>
      <c r="K39" s="225"/>
      <c r="L39" s="225"/>
      <c r="M39" s="225"/>
      <c r="N39" s="225"/>
      <c r="O39" s="225"/>
      <c r="P39" s="226"/>
      <c r="Q39" s="226"/>
      <c r="R39" s="227"/>
      <c r="S39" s="228"/>
      <c r="T39" s="228"/>
    </row>
    <row r="40" spans="1:20" ht="12" customHeight="1">
      <c r="A40" s="43" t="s">
        <v>66</v>
      </c>
      <c r="B40" s="6" t="s">
        <v>554</v>
      </c>
      <c r="C40" s="125">
        <v>355631950.04000002</v>
      </c>
      <c r="D40" s="129">
        <v>300692927.39999998</v>
      </c>
      <c r="E40" s="129">
        <v>300692927.39999998</v>
      </c>
      <c r="F40" s="129">
        <v>300692927.39999998</v>
      </c>
      <c r="G40" s="113"/>
      <c r="H40" s="274">
        <f t="shared" ref="H40:H71" si="2">IFERROR(+F40/D40*100,"n.a.")</f>
        <v>100</v>
      </c>
      <c r="I40" s="274">
        <f t="shared" ref="I40:I71" si="3">IFERROR(+F40/E40*100,"n.a.")</f>
        <v>100</v>
      </c>
      <c r="K40" s="225"/>
      <c r="L40" s="225"/>
      <c r="M40" s="225"/>
      <c r="N40" s="225"/>
      <c r="O40" s="225"/>
      <c r="P40" s="226"/>
      <c r="Q40" s="226"/>
      <c r="R40" s="227"/>
      <c r="S40" s="228"/>
      <c r="T40" s="228"/>
    </row>
    <row r="41" spans="1:20" ht="12" customHeight="1">
      <c r="A41" s="43" t="s">
        <v>67</v>
      </c>
      <c r="B41" s="6" t="s">
        <v>108</v>
      </c>
      <c r="C41" s="125">
        <v>445000000.02999997</v>
      </c>
      <c r="D41" s="129">
        <v>268711459.75</v>
      </c>
      <c r="E41" s="129">
        <v>268711459.75</v>
      </c>
      <c r="F41" s="129">
        <v>268711459.75</v>
      </c>
      <c r="G41" s="113"/>
      <c r="H41" s="274">
        <f t="shared" si="2"/>
        <v>100</v>
      </c>
      <c r="I41" s="274">
        <f t="shared" si="3"/>
        <v>100</v>
      </c>
      <c r="K41" s="225"/>
      <c r="L41" s="225"/>
      <c r="M41" s="225"/>
      <c r="N41" s="225"/>
      <c r="O41" s="225"/>
      <c r="P41" s="226"/>
      <c r="Q41" s="226"/>
      <c r="R41" s="227"/>
      <c r="S41" s="228"/>
      <c r="T41" s="228"/>
    </row>
    <row r="42" spans="1:20" ht="12" customHeight="1">
      <c r="A42" s="23" t="s">
        <v>16</v>
      </c>
      <c r="B42" s="89"/>
      <c r="C42" s="116">
        <f>SUM(C44:C44)</f>
        <v>8461624.9999999981</v>
      </c>
      <c r="D42" s="116">
        <f>SUM(D43:D44)</f>
        <v>7620779.0699999994</v>
      </c>
      <c r="E42" s="116">
        <f>SUM(E43:E44)</f>
        <v>7620779.0699999994</v>
      </c>
      <c r="F42" s="116">
        <f>SUM(F43:F44)</f>
        <v>7270651.9099999974</v>
      </c>
      <c r="G42" s="116"/>
      <c r="H42" s="298">
        <f t="shared" si="2"/>
        <v>95.405625110189661</v>
      </c>
      <c r="I42" s="298">
        <f t="shared" si="3"/>
        <v>95.405625110189661</v>
      </c>
      <c r="K42" s="225"/>
      <c r="L42" s="225"/>
      <c r="M42" s="225"/>
      <c r="N42" s="225"/>
      <c r="O42" s="225"/>
      <c r="P42" s="226"/>
      <c r="Q42" s="226"/>
      <c r="R42" s="227"/>
      <c r="S42" s="228"/>
      <c r="T42" s="228"/>
    </row>
    <row r="43" spans="1:20" ht="12" customHeight="1">
      <c r="A43" s="43" t="s">
        <v>57</v>
      </c>
      <c r="B43" s="9" t="s">
        <v>553</v>
      </c>
      <c r="C43" s="133">
        <v>0</v>
      </c>
      <c r="D43" s="135">
        <v>482204.51</v>
      </c>
      <c r="E43" s="135">
        <v>482204.51</v>
      </c>
      <c r="F43" s="135">
        <v>456130.28</v>
      </c>
      <c r="G43" s="133"/>
      <c r="H43" s="274">
        <f t="shared" si="2"/>
        <v>94.592703000641791</v>
      </c>
      <c r="I43" s="274">
        <f t="shared" si="3"/>
        <v>94.592703000641791</v>
      </c>
      <c r="K43" s="225"/>
      <c r="L43" s="225"/>
      <c r="M43" s="225"/>
      <c r="N43" s="225"/>
      <c r="O43" s="225"/>
      <c r="P43" s="226"/>
      <c r="Q43" s="226"/>
      <c r="R43" s="227"/>
      <c r="S43" s="228"/>
      <c r="T43" s="228"/>
    </row>
    <row r="44" spans="1:20" ht="12" customHeight="1">
      <c r="A44" s="43" t="s">
        <v>74</v>
      </c>
      <c r="B44" s="9" t="s">
        <v>552</v>
      </c>
      <c r="C44" s="125">
        <v>8461624.9999999981</v>
      </c>
      <c r="D44" s="135">
        <v>7138574.5599999996</v>
      </c>
      <c r="E44" s="135">
        <v>7138574.5599999996</v>
      </c>
      <c r="F44" s="135">
        <v>6814521.6299999971</v>
      </c>
      <c r="G44" s="113"/>
      <c r="H44" s="274">
        <f t="shared" si="2"/>
        <v>95.460537292475905</v>
      </c>
      <c r="I44" s="274">
        <f t="shared" si="3"/>
        <v>95.460537292475905</v>
      </c>
      <c r="K44" s="225"/>
      <c r="L44" s="225"/>
      <c r="M44" s="225"/>
      <c r="N44" s="225"/>
      <c r="O44" s="225"/>
      <c r="P44" s="226"/>
      <c r="Q44" s="226"/>
      <c r="R44" s="227"/>
      <c r="S44" s="228"/>
      <c r="T44" s="228"/>
    </row>
    <row r="45" spans="1:20" ht="12" customHeight="1">
      <c r="A45" s="23" t="s">
        <v>19</v>
      </c>
      <c r="B45" s="23"/>
      <c r="C45" s="116">
        <f>SUM(C46:C50)</f>
        <v>1912039131</v>
      </c>
      <c r="D45" s="116">
        <f>SUM(D46:D50)</f>
        <v>1820464488.806</v>
      </c>
      <c r="E45" s="116">
        <f>SUM(E46:E50)</f>
        <v>1820464488.806</v>
      </c>
      <c r="F45" s="116">
        <f>SUM(F46:F50)</f>
        <v>1097339650.4859998</v>
      </c>
      <c r="G45" s="116"/>
      <c r="H45" s="298">
        <f t="shared" si="2"/>
        <v>60.278003621247187</v>
      </c>
      <c r="I45" s="298">
        <f t="shared" si="3"/>
        <v>60.278003621247187</v>
      </c>
      <c r="K45" s="225"/>
      <c r="L45" s="225"/>
      <c r="M45" s="225"/>
      <c r="N45" s="225"/>
      <c r="O45" s="225"/>
      <c r="P45" s="226"/>
      <c r="Q45" s="226"/>
      <c r="R45" s="227"/>
      <c r="S45" s="228"/>
      <c r="T45" s="228"/>
    </row>
    <row r="46" spans="1:20" ht="12" customHeight="1">
      <c r="A46" s="43" t="s">
        <v>551</v>
      </c>
      <c r="B46" s="9" t="s">
        <v>550</v>
      </c>
      <c r="C46" s="133">
        <v>4000000</v>
      </c>
      <c r="D46" s="129">
        <v>1509280.6</v>
      </c>
      <c r="E46" s="129">
        <v>1509280.6</v>
      </c>
      <c r="F46" s="129">
        <v>929398.42</v>
      </c>
      <c r="G46" s="133"/>
      <c r="H46" s="274">
        <f t="shared" si="2"/>
        <v>61.578901895379822</v>
      </c>
      <c r="I46" s="274">
        <f t="shared" si="3"/>
        <v>61.578901895379822</v>
      </c>
      <c r="K46" s="225"/>
      <c r="L46" s="225"/>
      <c r="M46" s="225"/>
      <c r="N46" s="225"/>
      <c r="O46" s="225"/>
      <c r="P46" s="226"/>
      <c r="Q46" s="226"/>
      <c r="R46" s="227"/>
      <c r="S46" s="228"/>
      <c r="T46" s="228"/>
    </row>
    <row r="47" spans="1:20" ht="12" customHeight="1">
      <c r="A47" s="43" t="s">
        <v>69</v>
      </c>
      <c r="B47" s="6" t="s">
        <v>20</v>
      </c>
      <c r="C47" s="125">
        <v>205160020</v>
      </c>
      <c r="D47" s="129">
        <v>144578124.07000002</v>
      </c>
      <c r="E47" s="129">
        <v>144578124.07000002</v>
      </c>
      <c r="F47" s="129">
        <v>144578124.07000002</v>
      </c>
      <c r="G47" s="115"/>
      <c r="H47" s="274">
        <f t="shared" si="2"/>
        <v>100</v>
      </c>
      <c r="I47" s="274">
        <f t="shared" si="3"/>
        <v>100</v>
      </c>
      <c r="K47" s="225"/>
      <c r="L47" s="225"/>
      <c r="M47" s="225"/>
      <c r="N47" s="225"/>
      <c r="O47" s="225"/>
      <c r="P47" s="226"/>
      <c r="Q47" s="226"/>
      <c r="R47" s="227"/>
      <c r="S47" s="228"/>
      <c r="T47" s="228"/>
    </row>
    <row r="48" spans="1:20" ht="12" customHeight="1">
      <c r="A48" s="43" t="s">
        <v>70</v>
      </c>
      <c r="B48" s="6" t="s">
        <v>549</v>
      </c>
      <c r="C48" s="125">
        <v>963455111</v>
      </c>
      <c r="D48" s="129">
        <v>963455111</v>
      </c>
      <c r="E48" s="129">
        <v>963455111</v>
      </c>
      <c r="F48" s="129">
        <v>608243377.52999997</v>
      </c>
      <c r="G48" s="113"/>
      <c r="H48" s="274">
        <f t="shared" si="2"/>
        <v>63.131470328564163</v>
      </c>
      <c r="I48" s="274">
        <f t="shared" si="3"/>
        <v>63.131470328564163</v>
      </c>
      <c r="K48" s="225"/>
      <c r="L48" s="225"/>
      <c r="M48" s="225"/>
      <c r="N48" s="225"/>
      <c r="O48" s="225"/>
      <c r="P48" s="226"/>
      <c r="Q48" s="226"/>
      <c r="R48" s="227"/>
      <c r="S48" s="228"/>
      <c r="T48" s="228"/>
    </row>
    <row r="49" spans="1:20" ht="12" customHeight="1">
      <c r="A49" s="43" t="s">
        <v>548</v>
      </c>
      <c r="B49" s="6" t="s">
        <v>547</v>
      </c>
      <c r="C49" s="125">
        <v>650000000</v>
      </c>
      <c r="D49" s="129">
        <v>650000000</v>
      </c>
      <c r="E49" s="129">
        <v>650000000</v>
      </c>
      <c r="F49" s="129">
        <v>282666777.32999998</v>
      </c>
      <c r="G49" s="115"/>
      <c r="H49" s="274">
        <f t="shared" si="2"/>
        <v>43.48719651230769</v>
      </c>
      <c r="I49" s="274">
        <f t="shared" si="3"/>
        <v>43.48719651230769</v>
      </c>
      <c r="K49" s="225"/>
      <c r="L49" s="225"/>
      <c r="M49" s="225"/>
      <c r="N49" s="225"/>
      <c r="O49" s="225"/>
      <c r="P49" s="226"/>
      <c r="Q49" s="226"/>
      <c r="R49" s="227"/>
      <c r="S49" s="228"/>
      <c r="T49" s="228"/>
    </row>
    <row r="50" spans="1:20" ht="12" customHeight="1">
      <c r="A50" s="43" t="s">
        <v>71</v>
      </c>
      <c r="B50" s="6" t="s">
        <v>116</v>
      </c>
      <c r="C50" s="125">
        <v>89424000</v>
      </c>
      <c r="D50" s="129">
        <v>60921973.136</v>
      </c>
      <c r="E50" s="129">
        <v>60921973.136</v>
      </c>
      <c r="F50" s="129">
        <v>60921973.136</v>
      </c>
      <c r="G50" s="115"/>
      <c r="H50" s="274">
        <f t="shared" si="2"/>
        <v>100</v>
      </c>
      <c r="I50" s="274">
        <f t="shared" si="3"/>
        <v>100</v>
      </c>
      <c r="K50" s="225"/>
      <c r="L50" s="225"/>
      <c r="M50" s="225"/>
      <c r="N50" s="225"/>
      <c r="O50" s="225"/>
      <c r="P50" s="226"/>
      <c r="Q50" s="226"/>
      <c r="R50" s="227"/>
      <c r="S50" s="228"/>
      <c r="T50" s="228"/>
    </row>
    <row r="51" spans="1:20" ht="12" customHeight="1">
      <c r="A51" s="23" t="s">
        <v>546</v>
      </c>
      <c r="B51" s="89"/>
      <c r="C51" s="116">
        <f>SUM(C52:C58)</f>
        <v>3058130084.0999999</v>
      </c>
      <c r="D51" s="116">
        <f>SUM(D52:D58)</f>
        <v>2936633555.7550001</v>
      </c>
      <c r="E51" s="116">
        <f>SUM(E52:E58)</f>
        <v>2936633555.7350001</v>
      </c>
      <c r="F51" s="116">
        <f>SUM(F52:F58)</f>
        <v>2929595730.875</v>
      </c>
      <c r="G51" s="134">
        <f>SUM(G52:G57)</f>
        <v>0</v>
      </c>
      <c r="H51" s="298">
        <f t="shared" si="2"/>
        <v>99.760343783234106</v>
      </c>
      <c r="I51" s="298">
        <f t="shared" si="3"/>
        <v>99.760343783913527</v>
      </c>
      <c r="K51" s="225"/>
      <c r="L51" s="225"/>
      <c r="M51" s="225"/>
      <c r="N51" s="225"/>
      <c r="O51" s="225"/>
      <c r="P51" s="226"/>
      <c r="Q51" s="226"/>
      <c r="R51" s="227"/>
      <c r="S51" s="228"/>
      <c r="T51" s="228"/>
    </row>
    <row r="52" spans="1:20" ht="12" customHeight="1">
      <c r="A52" s="43" t="s">
        <v>100</v>
      </c>
      <c r="B52" s="6" t="s">
        <v>545</v>
      </c>
      <c r="C52" s="133">
        <v>5200000</v>
      </c>
      <c r="D52" s="129">
        <v>5200000</v>
      </c>
      <c r="E52" s="129">
        <v>5200000</v>
      </c>
      <c r="F52" s="129">
        <v>5200000</v>
      </c>
      <c r="G52" s="133"/>
      <c r="H52" s="274">
        <f t="shared" si="2"/>
        <v>100</v>
      </c>
      <c r="I52" s="274">
        <f t="shared" si="3"/>
        <v>100</v>
      </c>
      <c r="K52" s="225"/>
      <c r="L52" s="225"/>
      <c r="M52" s="225"/>
      <c r="N52" s="225"/>
      <c r="O52" s="225"/>
      <c r="P52" s="226"/>
      <c r="Q52" s="226"/>
      <c r="R52" s="227"/>
      <c r="S52" s="228"/>
      <c r="T52" s="228"/>
    </row>
    <row r="53" spans="1:20" ht="12" customHeight="1">
      <c r="A53" s="43" t="s">
        <v>544</v>
      </c>
      <c r="B53" s="6" t="s">
        <v>543</v>
      </c>
      <c r="C53" s="133">
        <v>25000000</v>
      </c>
      <c r="D53" s="129">
        <v>42540399.019999996</v>
      </c>
      <c r="E53" s="129">
        <v>42540399.019999996</v>
      </c>
      <c r="F53" s="129">
        <v>42418919.309999995</v>
      </c>
      <c r="G53" s="133"/>
      <c r="H53" s="274">
        <f t="shared" si="2"/>
        <v>99.714436834635961</v>
      </c>
      <c r="I53" s="274">
        <f t="shared" si="3"/>
        <v>99.714436834635961</v>
      </c>
      <c r="K53" s="225"/>
      <c r="L53" s="225"/>
      <c r="M53" s="225"/>
      <c r="N53" s="225"/>
      <c r="O53" s="225"/>
      <c r="P53" s="226"/>
      <c r="Q53" s="226"/>
      <c r="R53" s="227"/>
      <c r="S53" s="228"/>
      <c r="T53" s="228"/>
    </row>
    <row r="54" spans="1:20" ht="12" customHeight="1">
      <c r="A54" s="43" t="s">
        <v>542</v>
      </c>
      <c r="B54" s="6" t="s">
        <v>541</v>
      </c>
      <c r="C54" s="125">
        <v>83000000</v>
      </c>
      <c r="D54" s="129">
        <v>45236770.890000001</v>
      </c>
      <c r="E54" s="129">
        <v>45236770.890000001</v>
      </c>
      <c r="F54" s="129">
        <v>45236770.890000001</v>
      </c>
      <c r="G54" s="123"/>
      <c r="H54" s="274">
        <f t="shared" si="2"/>
        <v>100</v>
      </c>
      <c r="I54" s="274">
        <f t="shared" si="3"/>
        <v>100</v>
      </c>
      <c r="K54" s="225"/>
      <c r="L54" s="225"/>
      <c r="M54" s="225"/>
      <c r="N54" s="225"/>
      <c r="O54" s="225"/>
      <c r="P54" s="226"/>
      <c r="Q54" s="226"/>
      <c r="R54" s="227"/>
      <c r="S54" s="228"/>
      <c r="T54" s="228"/>
    </row>
    <row r="55" spans="1:20" ht="12" customHeight="1">
      <c r="A55" s="43" t="s">
        <v>77</v>
      </c>
      <c r="B55" s="6" t="s">
        <v>540</v>
      </c>
      <c r="C55" s="125">
        <v>2627673092.5</v>
      </c>
      <c r="D55" s="129">
        <v>2432027824.665</v>
      </c>
      <c r="E55" s="129">
        <v>2432027824.665</v>
      </c>
      <c r="F55" s="129">
        <v>2428311138.2550001</v>
      </c>
      <c r="G55" s="115"/>
      <c r="H55" s="274">
        <f t="shared" si="2"/>
        <v>99.847177471725189</v>
      </c>
      <c r="I55" s="274">
        <f t="shared" si="3"/>
        <v>99.847177471725189</v>
      </c>
      <c r="K55" s="225"/>
      <c r="L55" s="225"/>
      <c r="M55" s="225"/>
      <c r="N55" s="225"/>
      <c r="O55" s="225"/>
      <c r="P55" s="226"/>
      <c r="Q55" s="226"/>
      <c r="R55" s="227"/>
      <c r="S55" s="228"/>
      <c r="T55" s="228"/>
    </row>
    <row r="56" spans="1:20" ht="12" customHeight="1">
      <c r="A56" s="43" t="s">
        <v>78</v>
      </c>
      <c r="B56" s="6" t="s">
        <v>121</v>
      </c>
      <c r="C56" s="125">
        <v>232256991.59999999</v>
      </c>
      <c r="D56" s="129">
        <v>388149849.17000014</v>
      </c>
      <c r="E56" s="129">
        <v>388149849.15000015</v>
      </c>
      <c r="F56" s="129">
        <v>387100812.15000015</v>
      </c>
      <c r="G56" s="115"/>
      <c r="H56" s="274">
        <f t="shared" si="2"/>
        <v>99.729734013231436</v>
      </c>
      <c r="I56" s="274">
        <f t="shared" si="3"/>
        <v>99.729734018370152</v>
      </c>
      <c r="K56" s="225"/>
      <c r="L56" s="225"/>
      <c r="M56" s="225"/>
      <c r="N56" s="225"/>
      <c r="O56" s="225"/>
      <c r="P56" s="226"/>
      <c r="Q56" s="226"/>
      <c r="R56" s="227"/>
      <c r="S56" s="228"/>
      <c r="T56" s="228"/>
    </row>
    <row r="57" spans="1:20" ht="12" customHeight="1">
      <c r="A57" s="43" t="s">
        <v>79</v>
      </c>
      <c r="B57" s="6" t="s">
        <v>25</v>
      </c>
      <c r="C57" s="125">
        <v>75000000</v>
      </c>
      <c r="D57" s="129">
        <v>23478712.010000002</v>
      </c>
      <c r="E57" s="129">
        <v>23478712.010000002</v>
      </c>
      <c r="F57" s="129">
        <v>21328090.27</v>
      </c>
      <c r="G57" s="115"/>
      <c r="H57" s="274">
        <f t="shared" si="2"/>
        <v>90.840120450031435</v>
      </c>
      <c r="I57" s="274">
        <f t="shared" si="3"/>
        <v>90.840120450031435</v>
      </c>
      <c r="K57" s="225"/>
      <c r="L57" s="225"/>
      <c r="M57" s="225"/>
      <c r="N57" s="225"/>
      <c r="O57" s="225"/>
      <c r="P57" s="226"/>
      <c r="Q57" s="226"/>
      <c r="R57" s="227"/>
      <c r="S57" s="228"/>
      <c r="T57" s="228"/>
    </row>
    <row r="58" spans="1:20" ht="12" customHeight="1">
      <c r="A58" s="43" t="s">
        <v>539</v>
      </c>
      <c r="B58" s="6" t="s">
        <v>538</v>
      </c>
      <c r="C58" s="125">
        <v>10000000</v>
      </c>
      <c r="D58" s="129">
        <v>0</v>
      </c>
      <c r="E58" s="129">
        <v>0</v>
      </c>
      <c r="F58" s="129">
        <v>0</v>
      </c>
      <c r="G58" s="115"/>
      <c r="H58" s="274" t="str">
        <f t="shared" si="2"/>
        <v>n.a.</v>
      </c>
      <c r="I58" s="274" t="str">
        <f t="shared" si="3"/>
        <v>n.a.</v>
      </c>
      <c r="K58" s="225"/>
      <c r="L58" s="225"/>
      <c r="M58" s="225"/>
      <c r="N58" s="225"/>
      <c r="O58" s="225"/>
      <c r="P58" s="226"/>
      <c r="Q58" s="226"/>
      <c r="R58" s="227"/>
      <c r="S58" s="228"/>
      <c r="T58" s="228"/>
    </row>
    <row r="59" spans="1:20" ht="12" customHeight="1">
      <c r="A59" s="23" t="s">
        <v>26</v>
      </c>
      <c r="B59" s="89"/>
      <c r="C59" s="127">
        <f>SUM(C60:C74)</f>
        <v>5127540016</v>
      </c>
      <c r="D59" s="127">
        <f>SUM(D60:D74)</f>
        <v>4042963422.8500013</v>
      </c>
      <c r="E59" s="127">
        <f>SUM(E60:E74)</f>
        <v>4042963422.8500013</v>
      </c>
      <c r="F59" s="127">
        <f>SUM(F60:F74)</f>
        <v>4019938814.9900012</v>
      </c>
      <c r="G59" s="127"/>
      <c r="H59" s="298">
        <f t="shared" si="2"/>
        <v>99.43050170254152</v>
      </c>
      <c r="I59" s="298">
        <f t="shared" si="3"/>
        <v>99.43050170254152</v>
      </c>
      <c r="K59" s="225"/>
      <c r="L59" s="225"/>
      <c r="M59" s="225"/>
      <c r="N59" s="225"/>
      <c r="O59" s="225"/>
      <c r="P59" s="226"/>
      <c r="Q59" s="226"/>
      <c r="R59" s="227"/>
      <c r="S59" s="228"/>
      <c r="T59" s="228"/>
    </row>
    <row r="60" spans="1:20" ht="12" customHeight="1">
      <c r="A60" s="43" t="s">
        <v>100</v>
      </c>
      <c r="B60" s="9" t="s">
        <v>537</v>
      </c>
      <c r="C60" s="125">
        <v>63537839</v>
      </c>
      <c r="D60" s="129">
        <v>58415233.279999994</v>
      </c>
      <c r="E60" s="129">
        <v>58415233.279999994</v>
      </c>
      <c r="F60" s="129">
        <v>58415233.279999994</v>
      </c>
      <c r="G60" s="115"/>
      <c r="H60" s="274">
        <f t="shared" si="2"/>
        <v>100</v>
      </c>
      <c r="I60" s="274">
        <f t="shared" si="3"/>
        <v>100</v>
      </c>
      <c r="K60" s="225"/>
      <c r="L60" s="225"/>
      <c r="M60" s="225"/>
      <c r="N60" s="225"/>
      <c r="O60" s="225"/>
      <c r="P60" s="226"/>
      <c r="Q60" s="226"/>
      <c r="R60" s="227"/>
      <c r="S60" s="228"/>
      <c r="T60" s="228"/>
    </row>
    <row r="61" spans="1:20" ht="12" customHeight="1">
      <c r="A61" s="43" t="s">
        <v>536</v>
      </c>
      <c r="B61" s="6" t="s">
        <v>535</v>
      </c>
      <c r="C61" s="125">
        <v>1753362</v>
      </c>
      <c r="D61" s="129">
        <v>1753362</v>
      </c>
      <c r="E61" s="129">
        <v>1753362</v>
      </c>
      <c r="F61" s="129">
        <v>1753362</v>
      </c>
      <c r="G61" s="115"/>
      <c r="H61" s="274">
        <f t="shared" si="2"/>
        <v>100</v>
      </c>
      <c r="I61" s="274">
        <f t="shared" si="3"/>
        <v>100</v>
      </c>
      <c r="K61" s="225"/>
      <c r="L61" s="225"/>
      <c r="M61" s="225"/>
      <c r="N61" s="225"/>
      <c r="O61" s="225"/>
      <c r="P61" s="226"/>
      <c r="Q61" s="226"/>
      <c r="R61" s="227"/>
      <c r="S61" s="228"/>
      <c r="T61" s="228"/>
    </row>
    <row r="62" spans="1:20" ht="12" customHeight="1">
      <c r="A62" s="43" t="s">
        <v>101</v>
      </c>
      <c r="B62" s="6" t="s">
        <v>534</v>
      </c>
      <c r="C62" s="125">
        <v>177281606</v>
      </c>
      <c r="D62" s="129">
        <v>153078304.06999999</v>
      </c>
      <c r="E62" s="129">
        <v>153078304.06999999</v>
      </c>
      <c r="F62" s="129">
        <v>153078303.02999997</v>
      </c>
      <c r="G62" s="115"/>
      <c r="H62" s="274">
        <f t="shared" si="2"/>
        <v>99.999999320609135</v>
      </c>
      <c r="I62" s="274">
        <f t="shared" si="3"/>
        <v>99.999999320609135</v>
      </c>
      <c r="K62" s="225"/>
      <c r="L62" s="225"/>
      <c r="M62" s="225"/>
      <c r="N62" s="225"/>
      <c r="O62" s="225"/>
      <c r="P62" s="226"/>
      <c r="Q62" s="226"/>
      <c r="R62" s="227"/>
      <c r="S62" s="228"/>
      <c r="T62" s="228"/>
    </row>
    <row r="63" spans="1:20" ht="12" customHeight="1">
      <c r="A63" s="43" t="s">
        <v>533</v>
      </c>
      <c r="B63" s="6" t="s">
        <v>532</v>
      </c>
      <c r="C63" s="125">
        <v>1287221789</v>
      </c>
      <c r="D63" s="129">
        <v>1310716830.4600005</v>
      </c>
      <c r="E63" s="129">
        <v>1310716830.4600005</v>
      </c>
      <c r="F63" s="129">
        <v>1299082187.5700006</v>
      </c>
      <c r="G63" s="115"/>
      <c r="H63" s="274">
        <f t="shared" si="2"/>
        <v>99.11234504512187</v>
      </c>
      <c r="I63" s="274">
        <f t="shared" si="3"/>
        <v>99.11234504512187</v>
      </c>
      <c r="K63" s="225"/>
      <c r="L63" s="225"/>
      <c r="M63" s="225"/>
      <c r="N63" s="225"/>
      <c r="O63" s="225"/>
      <c r="P63" s="226"/>
      <c r="Q63" s="226"/>
      <c r="R63" s="227"/>
      <c r="S63" s="228"/>
      <c r="T63" s="228"/>
    </row>
    <row r="64" spans="1:20" ht="12" customHeight="1">
      <c r="A64" s="43" t="s">
        <v>531</v>
      </c>
      <c r="B64" s="6" t="s">
        <v>530</v>
      </c>
      <c r="C64" s="125">
        <v>6669476</v>
      </c>
      <c r="D64" s="129">
        <v>3857382.0399999986</v>
      </c>
      <c r="E64" s="129">
        <v>3857382.0399999986</v>
      </c>
      <c r="F64" s="129">
        <v>3744783.5599999991</v>
      </c>
      <c r="G64" s="113"/>
      <c r="H64" s="274">
        <f t="shared" si="2"/>
        <v>97.080961158827833</v>
      </c>
      <c r="I64" s="274">
        <f t="shared" si="3"/>
        <v>97.080961158827833</v>
      </c>
      <c r="K64" s="225"/>
      <c r="L64" s="225"/>
      <c r="M64" s="225"/>
      <c r="N64" s="225"/>
      <c r="O64" s="225"/>
      <c r="P64" s="226"/>
      <c r="Q64" s="226"/>
      <c r="R64" s="227"/>
      <c r="S64" s="228"/>
      <c r="T64" s="228"/>
    </row>
    <row r="65" spans="1:20" ht="12" customHeight="1">
      <c r="A65" s="43" t="s">
        <v>441</v>
      </c>
      <c r="B65" s="6" t="s">
        <v>529</v>
      </c>
      <c r="C65" s="125">
        <v>316473888</v>
      </c>
      <c r="D65" s="129">
        <v>230054194.66</v>
      </c>
      <c r="E65" s="129">
        <v>230054194.66</v>
      </c>
      <c r="F65" s="129">
        <v>230054194.66</v>
      </c>
      <c r="G65" s="115"/>
      <c r="H65" s="274">
        <f t="shared" si="2"/>
        <v>100</v>
      </c>
      <c r="I65" s="274">
        <f t="shared" si="3"/>
        <v>100</v>
      </c>
      <c r="K65" s="225"/>
      <c r="L65" s="225"/>
      <c r="M65" s="225"/>
      <c r="N65" s="225"/>
      <c r="O65" s="225"/>
      <c r="P65" s="226"/>
      <c r="Q65" s="226"/>
      <c r="R65" s="227"/>
      <c r="S65" s="228"/>
      <c r="T65" s="228"/>
    </row>
    <row r="66" spans="1:20" ht="12" customHeight="1">
      <c r="A66" s="43" t="s">
        <v>57</v>
      </c>
      <c r="B66" s="6" t="s">
        <v>528</v>
      </c>
      <c r="C66" s="125">
        <v>4000000</v>
      </c>
      <c r="D66" s="129">
        <v>0</v>
      </c>
      <c r="E66" s="129">
        <v>0</v>
      </c>
      <c r="F66" s="129">
        <v>0</v>
      </c>
      <c r="G66" s="115"/>
      <c r="H66" s="274" t="str">
        <f t="shared" si="2"/>
        <v>n.a.</v>
      </c>
      <c r="I66" s="274" t="str">
        <f t="shared" si="3"/>
        <v>n.a.</v>
      </c>
      <c r="K66" s="225"/>
      <c r="L66" s="225"/>
      <c r="M66" s="225"/>
      <c r="N66" s="225"/>
      <c r="O66" s="225"/>
      <c r="P66" s="226"/>
      <c r="Q66" s="226"/>
      <c r="R66" s="227"/>
      <c r="S66" s="228"/>
      <c r="T66" s="228"/>
    </row>
    <row r="67" spans="1:20" ht="12" customHeight="1">
      <c r="A67" s="43" t="s">
        <v>527</v>
      </c>
      <c r="B67" s="9" t="s">
        <v>526</v>
      </c>
      <c r="C67" s="125">
        <v>17776299</v>
      </c>
      <c r="D67" s="129">
        <v>17390747.52</v>
      </c>
      <c r="E67" s="129">
        <v>17390747.52</v>
      </c>
      <c r="F67" s="129">
        <v>17390747.52</v>
      </c>
      <c r="G67" s="115"/>
      <c r="H67" s="274">
        <f t="shared" si="2"/>
        <v>100</v>
      </c>
      <c r="I67" s="274">
        <f t="shared" si="3"/>
        <v>100</v>
      </c>
      <c r="K67" s="225"/>
      <c r="L67" s="225"/>
      <c r="M67" s="225"/>
      <c r="N67" s="225"/>
      <c r="O67" s="225"/>
      <c r="P67" s="226"/>
      <c r="Q67" s="226"/>
      <c r="R67" s="227"/>
      <c r="S67" s="228"/>
      <c r="T67" s="228"/>
    </row>
    <row r="68" spans="1:20" ht="19.5" customHeight="1">
      <c r="A68" s="43" t="s">
        <v>525</v>
      </c>
      <c r="B68" s="9" t="s">
        <v>524</v>
      </c>
      <c r="C68" s="125">
        <v>6047396</v>
      </c>
      <c r="D68" s="129">
        <v>2020260.22</v>
      </c>
      <c r="E68" s="129">
        <v>2020260.22</v>
      </c>
      <c r="F68" s="129">
        <v>2020260.22</v>
      </c>
      <c r="G68" s="115"/>
      <c r="H68" s="274">
        <f t="shared" si="2"/>
        <v>100</v>
      </c>
      <c r="I68" s="274">
        <f t="shared" si="3"/>
        <v>100</v>
      </c>
      <c r="K68" s="225"/>
      <c r="L68" s="225"/>
      <c r="M68" s="225"/>
      <c r="N68" s="225"/>
      <c r="O68" s="225"/>
      <c r="P68" s="226"/>
      <c r="Q68" s="226"/>
      <c r="R68" s="227"/>
      <c r="S68" s="228"/>
      <c r="T68" s="228"/>
    </row>
    <row r="69" spans="1:20" ht="12" customHeight="1">
      <c r="A69" s="43" t="s">
        <v>523</v>
      </c>
      <c r="B69" s="6" t="s">
        <v>522</v>
      </c>
      <c r="C69" s="125">
        <v>323540504</v>
      </c>
      <c r="D69" s="129">
        <v>249209541.51999998</v>
      </c>
      <c r="E69" s="129">
        <v>249209541.51999998</v>
      </c>
      <c r="F69" s="129">
        <v>249187016.72999999</v>
      </c>
      <c r="G69" s="115"/>
      <c r="H69" s="274">
        <f t="shared" si="2"/>
        <v>99.990961505782408</v>
      </c>
      <c r="I69" s="274">
        <f t="shared" si="3"/>
        <v>99.990961505782408</v>
      </c>
      <c r="K69" s="225"/>
      <c r="L69" s="225"/>
      <c r="M69" s="225"/>
      <c r="N69" s="225"/>
      <c r="O69" s="225"/>
      <c r="P69" s="226"/>
      <c r="Q69" s="226"/>
      <c r="R69" s="227"/>
      <c r="S69" s="228"/>
      <c r="T69" s="228"/>
    </row>
    <row r="70" spans="1:20" ht="12" customHeight="1">
      <c r="A70" s="43" t="s">
        <v>80</v>
      </c>
      <c r="B70" s="6" t="s">
        <v>27</v>
      </c>
      <c r="C70" s="125">
        <v>1671386069.0000002</v>
      </c>
      <c r="D70" s="129">
        <v>1083306788.0200002</v>
      </c>
      <c r="E70" s="129">
        <v>1083306788.0200002</v>
      </c>
      <c r="F70" s="129">
        <v>1074797502.0600002</v>
      </c>
      <c r="G70" s="115"/>
      <c r="H70" s="274">
        <f t="shared" si="2"/>
        <v>99.214508202653036</v>
      </c>
      <c r="I70" s="274">
        <f t="shared" si="3"/>
        <v>99.214508202653036</v>
      </c>
      <c r="K70" s="225"/>
      <c r="L70" s="225"/>
      <c r="M70" s="225"/>
      <c r="N70" s="225"/>
      <c r="O70" s="225"/>
      <c r="P70" s="226"/>
      <c r="Q70" s="226"/>
      <c r="R70" s="227"/>
      <c r="S70" s="228"/>
      <c r="T70" s="228"/>
    </row>
    <row r="71" spans="1:20" ht="12" customHeight="1">
      <c r="A71" s="43" t="s">
        <v>521</v>
      </c>
      <c r="B71" s="6" t="s">
        <v>520</v>
      </c>
      <c r="C71" s="125">
        <v>91965765</v>
      </c>
      <c r="D71" s="129">
        <v>38390434.260000005</v>
      </c>
      <c r="E71" s="129">
        <v>38390434.260000005</v>
      </c>
      <c r="F71" s="129">
        <v>38386752.439999998</v>
      </c>
      <c r="G71" s="115"/>
      <c r="H71" s="274">
        <f t="shared" si="2"/>
        <v>99.990409538024309</v>
      </c>
      <c r="I71" s="274">
        <f t="shared" si="3"/>
        <v>99.990409538024309</v>
      </c>
      <c r="K71" s="225"/>
      <c r="L71" s="225"/>
      <c r="M71" s="225"/>
      <c r="N71" s="225"/>
      <c r="O71" s="225"/>
      <c r="P71" s="226"/>
      <c r="Q71" s="226"/>
      <c r="R71" s="227"/>
      <c r="S71" s="228"/>
      <c r="T71" s="228"/>
    </row>
    <row r="72" spans="1:20" ht="12" customHeight="1">
      <c r="A72" s="43" t="s">
        <v>96</v>
      </c>
      <c r="B72" s="6" t="s">
        <v>482</v>
      </c>
      <c r="C72" s="125">
        <v>315145082</v>
      </c>
      <c r="D72" s="129">
        <v>149789881.79999995</v>
      </c>
      <c r="E72" s="129">
        <v>149789881.79999995</v>
      </c>
      <c r="F72" s="129">
        <v>147048008.91999996</v>
      </c>
      <c r="G72" s="115"/>
      <c r="H72" s="274">
        <f t="shared" ref="H72:H103" si="4">IFERROR(+F72/D72*100,"n.a.")</f>
        <v>98.169520633135321</v>
      </c>
      <c r="I72" s="274">
        <f t="shared" ref="I72:I103" si="5">IFERROR(+F72/E72*100,"n.a.")</f>
        <v>98.169520633135321</v>
      </c>
      <c r="K72" s="225"/>
      <c r="L72" s="225"/>
      <c r="M72" s="225"/>
      <c r="N72" s="225"/>
      <c r="O72" s="225"/>
      <c r="P72" s="226"/>
      <c r="Q72" s="226"/>
      <c r="R72" s="227"/>
      <c r="S72" s="228"/>
      <c r="T72" s="228"/>
    </row>
    <row r="73" spans="1:20" ht="12" customHeight="1">
      <c r="A73" s="43" t="s">
        <v>519</v>
      </c>
      <c r="B73" s="6" t="s">
        <v>518</v>
      </c>
      <c r="C73" s="125">
        <v>521008720</v>
      </c>
      <c r="D73" s="129">
        <v>414608162.99999988</v>
      </c>
      <c r="E73" s="129">
        <v>414608162.99999988</v>
      </c>
      <c r="F73" s="129">
        <v>414608162.99999988</v>
      </c>
      <c r="G73" s="115"/>
      <c r="H73" s="274">
        <f t="shared" si="4"/>
        <v>100</v>
      </c>
      <c r="I73" s="274">
        <f t="shared" si="5"/>
        <v>100</v>
      </c>
      <c r="K73" s="225"/>
      <c r="L73" s="225"/>
      <c r="M73" s="225"/>
      <c r="N73" s="225"/>
      <c r="O73" s="225"/>
      <c r="P73" s="226"/>
      <c r="Q73" s="226"/>
      <c r="R73" s="227"/>
      <c r="S73" s="228"/>
      <c r="T73" s="228"/>
    </row>
    <row r="74" spans="1:20" ht="12" customHeight="1">
      <c r="A74" s="43" t="s">
        <v>517</v>
      </c>
      <c r="B74" s="6" t="s">
        <v>516</v>
      </c>
      <c r="C74" s="125">
        <v>323732221</v>
      </c>
      <c r="D74" s="129">
        <v>330372300</v>
      </c>
      <c r="E74" s="129">
        <v>330372300</v>
      </c>
      <c r="F74" s="129">
        <v>330372300</v>
      </c>
      <c r="G74" s="115"/>
      <c r="H74" s="274">
        <f t="shared" si="4"/>
        <v>100</v>
      </c>
      <c r="I74" s="274">
        <f t="shared" si="5"/>
        <v>100</v>
      </c>
      <c r="K74" s="225"/>
      <c r="L74" s="225"/>
      <c r="M74" s="225"/>
      <c r="N74" s="225"/>
      <c r="O74" s="225"/>
      <c r="P74" s="226"/>
      <c r="Q74" s="226"/>
      <c r="R74" s="227"/>
      <c r="S74" s="228"/>
      <c r="T74" s="228"/>
    </row>
    <row r="75" spans="1:20" ht="12" customHeight="1">
      <c r="A75" s="23" t="s">
        <v>380</v>
      </c>
      <c r="B75" s="89"/>
      <c r="C75" s="116">
        <f>SUM(C76:C78)</f>
        <v>70200000</v>
      </c>
      <c r="D75" s="116">
        <f>SUM(D76:D78)</f>
        <v>70213750.140000001</v>
      </c>
      <c r="E75" s="116">
        <f>SUM(E76:E78)</f>
        <v>70213750.140000001</v>
      </c>
      <c r="F75" s="116">
        <f>SUM(F76:F78)</f>
        <v>70213750.140000001</v>
      </c>
      <c r="G75" s="116"/>
      <c r="H75" s="273">
        <f t="shared" si="4"/>
        <v>100</v>
      </c>
      <c r="I75" s="273">
        <f t="shared" si="5"/>
        <v>100</v>
      </c>
      <c r="K75" s="225"/>
      <c r="L75" s="225"/>
      <c r="M75" s="225"/>
      <c r="N75" s="225"/>
      <c r="O75" s="225"/>
      <c r="P75" s="226"/>
      <c r="Q75" s="226"/>
      <c r="R75" s="227"/>
      <c r="S75" s="228"/>
      <c r="T75" s="228"/>
    </row>
    <row r="76" spans="1:20" ht="12" customHeight="1">
      <c r="A76" s="43" t="s">
        <v>515</v>
      </c>
      <c r="B76" s="6" t="s">
        <v>514</v>
      </c>
      <c r="C76" s="125">
        <v>3000000</v>
      </c>
      <c r="D76" s="129">
        <v>3000000</v>
      </c>
      <c r="E76" s="129">
        <v>3000000</v>
      </c>
      <c r="F76" s="129">
        <v>3000000</v>
      </c>
      <c r="G76" s="123"/>
      <c r="H76" s="274">
        <f t="shared" si="4"/>
        <v>100</v>
      </c>
      <c r="I76" s="274">
        <f t="shared" si="5"/>
        <v>100</v>
      </c>
      <c r="K76" s="225"/>
      <c r="L76" s="225"/>
      <c r="M76" s="225"/>
      <c r="N76" s="225"/>
      <c r="O76" s="225"/>
      <c r="P76" s="226"/>
      <c r="Q76" s="226"/>
      <c r="R76" s="227"/>
      <c r="S76" s="228"/>
      <c r="T76" s="228"/>
    </row>
    <row r="77" spans="1:20" ht="12" customHeight="1">
      <c r="A77" s="43" t="s">
        <v>513</v>
      </c>
      <c r="B77" s="6" t="s">
        <v>512</v>
      </c>
      <c r="C77" s="133">
        <v>63200000</v>
      </c>
      <c r="D77" s="129">
        <v>63213750.180000007</v>
      </c>
      <c r="E77" s="129">
        <v>63213750.180000007</v>
      </c>
      <c r="F77" s="129">
        <v>63213750.180000007</v>
      </c>
      <c r="G77" s="113"/>
      <c r="H77" s="274">
        <f t="shared" si="4"/>
        <v>100</v>
      </c>
      <c r="I77" s="274">
        <f t="shared" si="5"/>
        <v>100</v>
      </c>
      <c r="K77" s="225"/>
      <c r="L77" s="225"/>
      <c r="M77" s="225"/>
      <c r="N77" s="225"/>
      <c r="O77" s="225"/>
      <c r="P77" s="226"/>
      <c r="Q77" s="226"/>
      <c r="R77" s="227"/>
      <c r="S77" s="228"/>
      <c r="T77" s="228"/>
    </row>
    <row r="78" spans="1:20" ht="12" customHeight="1">
      <c r="A78" s="43" t="s">
        <v>57</v>
      </c>
      <c r="B78" s="6" t="s">
        <v>102</v>
      </c>
      <c r="C78" s="133">
        <v>4000000</v>
      </c>
      <c r="D78" s="129">
        <v>3999999.96</v>
      </c>
      <c r="E78" s="129">
        <v>3999999.96</v>
      </c>
      <c r="F78" s="129">
        <v>3999999.96</v>
      </c>
      <c r="G78" s="113"/>
      <c r="H78" s="274">
        <f t="shared" si="4"/>
        <v>100</v>
      </c>
      <c r="I78" s="274">
        <f t="shared" si="5"/>
        <v>100</v>
      </c>
      <c r="K78" s="225"/>
      <c r="L78" s="225"/>
      <c r="M78" s="225"/>
      <c r="N78" s="225"/>
      <c r="O78" s="225"/>
      <c r="P78" s="226"/>
      <c r="Q78" s="226"/>
      <c r="R78" s="227"/>
      <c r="S78" s="228"/>
      <c r="T78" s="228"/>
    </row>
    <row r="79" spans="1:20" ht="12" customHeight="1">
      <c r="A79" s="23" t="s">
        <v>511</v>
      </c>
      <c r="B79" s="89"/>
      <c r="C79" s="127">
        <f>SUM(C80:C81)</f>
        <v>47221422.019999996</v>
      </c>
      <c r="D79" s="127">
        <f>SUM(D80:D81)</f>
        <v>49856047.829999991</v>
      </c>
      <c r="E79" s="127">
        <f>SUM(E80:E81)</f>
        <v>49856047.829999991</v>
      </c>
      <c r="F79" s="127">
        <f>SUM(F80:F81)</f>
        <v>46677791.130000003</v>
      </c>
      <c r="G79" s="127"/>
      <c r="H79" s="298">
        <f t="shared" si="4"/>
        <v>93.625133081472356</v>
      </c>
      <c r="I79" s="298">
        <f t="shared" si="5"/>
        <v>93.625133081472356</v>
      </c>
      <c r="K79" s="225"/>
      <c r="L79" s="225"/>
      <c r="M79" s="225"/>
      <c r="N79" s="225"/>
      <c r="O79" s="225"/>
      <c r="P79" s="226"/>
      <c r="Q79" s="226"/>
      <c r="R79" s="227"/>
      <c r="S79" s="228"/>
      <c r="T79" s="228"/>
    </row>
    <row r="80" spans="1:20" ht="12" customHeight="1">
      <c r="A80" s="43" t="s">
        <v>501</v>
      </c>
      <c r="B80" s="6" t="s">
        <v>510</v>
      </c>
      <c r="C80" s="125">
        <v>26499999.979999982</v>
      </c>
      <c r="D80" s="129">
        <v>29688591.609999988</v>
      </c>
      <c r="E80" s="129">
        <v>29688591.609999988</v>
      </c>
      <c r="F80" s="129">
        <v>26601915.779999994</v>
      </c>
      <c r="G80" s="115"/>
      <c r="H80" s="274">
        <f t="shared" si="4"/>
        <v>89.603158443661869</v>
      </c>
      <c r="I80" s="274">
        <f t="shared" si="5"/>
        <v>89.603158443661869</v>
      </c>
      <c r="K80" s="225"/>
      <c r="L80" s="225"/>
      <c r="M80" s="225"/>
      <c r="N80" s="225"/>
      <c r="O80" s="225"/>
      <c r="P80" s="226"/>
      <c r="Q80" s="226"/>
      <c r="R80" s="227"/>
      <c r="S80" s="228"/>
      <c r="T80" s="228"/>
    </row>
    <row r="81" spans="1:20" ht="12" customHeight="1">
      <c r="A81" s="43" t="s">
        <v>443</v>
      </c>
      <c r="B81" s="9" t="s">
        <v>509</v>
      </c>
      <c r="C81" s="125">
        <v>20721422.04000001</v>
      </c>
      <c r="D81" s="129">
        <v>20167456.220000003</v>
      </c>
      <c r="E81" s="129">
        <v>20167456.220000003</v>
      </c>
      <c r="F81" s="129">
        <v>20075875.350000009</v>
      </c>
      <c r="G81" s="115"/>
      <c r="H81" s="274">
        <f t="shared" si="4"/>
        <v>99.545897762211709</v>
      </c>
      <c r="I81" s="274">
        <f t="shared" si="5"/>
        <v>99.545897762211709</v>
      </c>
      <c r="K81" s="225"/>
      <c r="L81" s="225"/>
      <c r="M81" s="225"/>
      <c r="N81" s="225"/>
      <c r="O81" s="225"/>
      <c r="P81" s="226"/>
      <c r="Q81" s="226"/>
      <c r="R81" s="227"/>
      <c r="S81" s="228"/>
      <c r="T81" s="228"/>
    </row>
    <row r="82" spans="1:20" ht="12" customHeight="1">
      <c r="A82" s="23" t="s">
        <v>29</v>
      </c>
      <c r="B82" s="89"/>
      <c r="C82" s="116">
        <f>SUM(C83:C89)</f>
        <v>2891819990.1072931</v>
      </c>
      <c r="D82" s="126">
        <f>SUM(D83:D89)</f>
        <v>3288056102.4063902</v>
      </c>
      <c r="E82" s="126">
        <f>SUM(E83:E89)</f>
        <v>3288056102.4063902</v>
      </c>
      <c r="F82" s="126">
        <f>SUM(F83:F89)</f>
        <v>3227471657.6314592</v>
      </c>
      <c r="G82" s="116"/>
      <c r="H82" s="273">
        <f t="shared" si="4"/>
        <v>98.157438836563898</v>
      </c>
      <c r="I82" s="273">
        <f t="shared" si="5"/>
        <v>98.157438836563898</v>
      </c>
      <c r="K82" s="225"/>
      <c r="L82" s="225"/>
      <c r="M82" s="225"/>
      <c r="N82" s="225"/>
      <c r="O82" s="225"/>
      <c r="P82" s="226"/>
      <c r="Q82" s="226"/>
      <c r="R82" s="227"/>
      <c r="S82" s="228"/>
      <c r="T82" s="228"/>
    </row>
    <row r="83" spans="1:20" ht="12" customHeight="1">
      <c r="A83" s="43" t="s">
        <v>86</v>
      </c>
      <c r="B83" s="6" t="s">
        <v>31</v>
      </c>
      <c r="C83" s="133">
        <v>85984512.961229995</v>
      </c>
      <c r="D83" s="129">
        <v>79869339.214412883</v>
      </c>
      <c r="E83" s="129">
        <v>79869339.214412883</v>
      </c>
      <c r="F83" s="129">
        <v>79869339.214412883</v>
      </c>
      <c r="G83" s="133"/>
      <c r="H83" s="274">
        <f t="shared" si="4"/>
        <v>100</v>
      </c>
      <c r="I83" s="274">
        <f t="shared" si="5"/>
        <v>100</v>
      </c>
      <c r="K83" s="225"/>
      <c r="L83" s="225"/>
      <c r="M83" s="225"/>
      <c r="N83" s="225"/>
      <c r="O83" s="225"/>
      <c r="P83" s="226"/>
      <c r="Q83" s="226"/>
      <c r="R83" s="227"/>
      <c r="S83" s="228"/>
      <c r="T83" s="228"/>
    </row>
    <row r="84" spans="1:20" ht="12" customHeight="1">
      <c r="A84" s="43" t="s">
        <v>57</v>
      </c>
      <c r="B84" s="6" t="s">
        <v>102</v>
      </c>
      <c r="C84" s="133">
        <v>3999999.9999228329</v>
      </c>
      <c r="D84" s="129">
        <v>25419378.804006957</v>
      </c>
      <c r="E84" s="129">
        <v>25419378.804006957</v>
      </c>
      <c r="F84" s="129">
        <v>12645175.523928685</v>
      </c>
      <c r="G84" s="123"/>
      <c r="H84" s="274">
        <f t="shared" si="4"/>
        <v>49.746201987970593</v>
      </c>
      <c r="I84" s="274">
        <f t="shared" si="5"/>
        <v>49.746201987970593</v>
      </c>
      <c r="K84" s="225"/>
      <c r="L84" s="225"/>
      <c r="M84" s="225"/>
      <c r="N84" s="225"/>
      <c r="O84" s="225"/>
      <c r="P84" s="226"/>
      <c r="Q84" s="226"/>
      <c r="R84" s="227"/>
      <c r="S84" s="228"/>
      <c r="T84" s="228"/>
    </row>
    <row r="85" spans="1:20" ht="12" customHeight="1">
      <c r="A85" s="43" t="s">
        <v>508</v>
      </c>
      <c r="B85" s="6" t="s">
        <v>507</v>
      </c>
      <c r="C85" s="125">
        <v>625115362.85055435</v>
      </c>
      <c r="D85" s="129">
        <v>369850683.06851739</v>
      </c>
      <c r="E85" s="129">
        <v>369850683.06851739</v>
      </c>
      <c r="F85" s="129">
        <v>369850683.06851739</v>
      </c>
      <c r="G85" s="123"/>
      <c r="H85" s="274">
        <f t="shared" si="4"/>
        <v>100</v>
      </c>
      <c r="I85" s="274">
        <f t="shared" si="5"/>
        <v>100</v>
      </c>
      <c r="K85" s="225"/>
      <c r="L85" s="225"/>
      <c r="M85" s="225"/>
      <c r="N85" s="225"/>
      <c r="O85" s="225"/>
      <c r="P85" s="226"/>
      <c r="Q85" s="226"/>
      <c r="R85" s="227"/>
      <c r="S85" s="228"/>
      <c r="T85" s="228"/>
    </row>
    <row r="86" spans="1:20" ht="12" customHeight="1">
      <c r="A86" s="43" t="s">
        <v>84</v>
      </c>
      <c r="B86" s="6" t="s">
        <v>30</v>
      </c>
      <c r="C86" s="125">
        <v>673417805.89408338</v>
      </c>
      <c r="D86" s="129">
        <v>791907223.44686604</v>
      </c>
      <c r="E86" s="129">
        <v>791907223.44686604</v>
      </c>
      <c r="F86" s="129">
        <v>790191753.39013278</v>
      </c>
      <c r="G86" s="123"/>
      <c r="H86" s="274">
        <f t="shared" si="4"/>
        <v>99.783374869436543</v>
      </c>
      <c r="I86" s="274">
        <f t="shared" si="5"/>
        <v>99.783374869436543</v>
      </c>
      <c r="K86" s="225"/>
      <c r="L86" s="225"/>
      <c r="M86" s="225"/>
      <c r="N86" s="225"/>
      <c r="O86" s="225"/>
      <c r="P86" s="226"/>
      <c r="Q86" s="226"/>
      <c r="R86" s="227"/>
      <c r="S86" s="228"/>
      <c r="T86" s="228"/>
    </row>
    <row r="87" spans="1:20" ht="12" customHeight="1">
      <c r="A87" s="43" t="s">
        <v>85</v>
      </c>
      <c r="B87" s="6" t="s">
        <v>124</v>
      </c>
      <c r="C87" s="125">
        <v>202124964.33229649</v>
      </c>
      <c r="D87" s="129">
        <v>366333542.92723429</v>
      </c>
      <c r="E87" s="129">
        <v>366333542.92723429</v>
      </c>
      <c r="F87" s="129">
        <v>320238771.48911494</v>
      </c>
      <c r="G87" s="123"/>
      <c r="H87" s="274">
        <f t="shared" si="4"/>
        <v>87.41726704309049</v>
      </c>
      <c r="I87" s="274">
        <f t="shared" si="5"/>
        <v>87.41726704309049</v>
      </c>
      <c r="K87" s="225"/>
      <c r="L87" s="225"/>
      <c r="M87" s="225"/>
      <c r="N87" s="225"/>
      <c r="O87" s="225"/>
      <c r="P87" s="226"/>
      <c r="Q87" s="226"/>
      <c r="R87" s="227"/>
      <c r="S87" s="228"/>
      <c r="T87" s="228"/>
    </row>
    <row r="88" spans="1:20" ht="12" customHeight="1">
      <c r="A88" s="43" t="s">
        <v>506</v>
      </c>
      <c r="B88" s="6" t="s">
        <v>505</v>
      </c>
      <c r="C88" s="125">
        <v>133850801.2725751</v>
      </c>
      <c r="D88" s="129">
        <v>123631383.51229021</v>
      </c>
      <c r="E88" s="129">
        <v>123631383.51229021</v>
      </c>
      <c r="F88" s="129">
        <v>123631383.51229021</v>
      </c>
      <c r="G88" s="123"/>
      <c r="H88" s="274">
        <f t="shared" si="4"/>
        <v>100</v>
      </c>
      <c r="I88" s="274">
        <f t="shared" si="5"/>
        <v>100</v>
      </c>
      <c r="K88" s="225"/>
      <c r="L88" s="225"/>
      <c r="M88" s="225"/>
      <c r="N88" s="225"/>
      <c r="O88" s="225"/>
      <c r="P88" s="226"/>
      <c r="Q88" s="226"/>
      <c r="R88" s="227"/>
      <c r="S88" s="228"/>
      <c r="T88" s="228"/>
    </row>
    <row r="89" spans="1:20" ht="12" customHeight="1">
      <c r="A89" s="43" t="s">
        <v>504</v>
      </c>
      <c r="B89" s="6" t="s">
        <v>503</v>
      </c>
      <c r="C89" s="125">
        <v>1167326542.7966313</v>
      </c>
      <c r="D89" s="129">
        <v>1531044551.4330621</v>
      </c>
      <c r="E89" s="129">
        <v>1531044551.4330621</v>
      </c>
      <c r="F89" s="129">
        <v>1531044551.4330621</v>
      </c>
      <c r="G89" s="123"/>
      <c r="H89" s="274">
        <f t="shared" si="4"/>
        <v>100</v>
      </c>
      <c r="I89" s="274">
        <f t="shared" si="5"/>
        <v>100</v>
      </c>
      <c r="K89" s="225"/>
      <c r="L89" s="225"/>
      <c r="M89" s="225"/>
      <c r="N89" s="225"/>
      <c r="O89" s="225"/>
      <c r="P89" s="226"/>
      <c r="Q89" s="226"/>
      <c r="R89" s="227"/>
      <c r="S89" s="228"/>
      <c r="T89" s="228"/>
    </row>
    <row r="90" spans="1:20" ht="12" customHeight="1">
      <c r="A90" s="23" t="s">
        <v>32</v>
      </c>
      <c r="B90" s="23"/>
      <c r="C90" s="127">
        <f>SUM(C91:C95)</f>
        <v>525200597.05000001</v>
      </c>
      <c r="D90" s="132">
        <f>SUM(D91:D95)</f>
        <v>485490932.57856995</v>
      </c>
      <c r="E90" s="132">
        <f>SUM(E91:E95)</f>
        <v>485490932.57856995</v>
      </c>
      <c r="F90" s="132">
        <f>SUM(F91:F95)</f>
        <v>482344999.42818338</v>
      </c>
      <c r="G90" s="127"/>
      <c r="H90" s="273">
        <f t="shared" si="4"/>
        <v>99.352009905998102</v>
      </c>
      <c r="I90" s="273">
        <f t="shared" si="5"/>
        <v>99.352009905998102</v>
      </c>
      <c r="K90" s="225"/>
      <c r="L90" s="225"/>
      <c r="M90" s="225"/>
      <c r="N90" s="225"/>
      <c r="O90" s="225"/>
      <c r="P90" s="226"/>
      <c r="Q90" s="226"/>
      <c r="R90" s="227"/>
      <c r="S90" s="228"/>
      <c r="T90" s="228"/>
    </row>
    <row r="91" spans="1:20" ht="12" customHeight="1">
      <c r="A91" s="43" t="s">
        <v>88</v>
      </c>
      <c r="B91" s="6" t="s">
        <v>33</v>
      </c>
      <c r="C91" s="125">
        <v>4000000</v>
      </c>
      <c r="D91" s="129">
        <v>3880459.3965699701</v>
      </c>
      <c r="E91" s="129">
        <v>3880459.3965699701</v>
      </c>
      <c r="F91" s="129">
        <v>3627097.9766834141</v>
      </c>
      <c r="G91" s="115"/>
      <c r="H91" s="274">
        <f t="shared" si="4"/>
        <v>93.470839558055729</v>
      </c>
      <c r="I91" s="274">
        <f t="shared" si="5"/>
        <v>93.470839558055729</v>
      </c>
      <c r="K91" s="225"/>
      <c r="L91" s="225"/>
      <c r="M91" s="225"/>
      <c r="N91" s="225"/>
      <c r="O91" s="225"/>
      <c r="P91" s="226"/>
      <c r="Q91" s="226"/>
      <c r="R91" s="227"/>
      <c r="S91" s="228"/>
      <c r="T91" s="228"/>
    </row>
    <row r="92" spans="1:20" ht="12" customHeight="1">
      <c r="A92" s="43" t="s">
        <v>89</v>
      </c>
      <c r="B92" s="6" t="s">
        <v>34</v>
      </c>
      <c r="C92" s="125">
        <v>79184978.25</v>
      </c>
      <c r="D92" s="129">
        <v>73899886.381999999</v>
      </c>
      <c r="E92" s="129">
        <v>73899886.381999999</v>
      </c>
      <c r="F92" s="129">
        <v>73197855.531499997</v>
      </c>
      <c r="G92" s="115"/>
      <c r="H92" s="274">
        <f t="shared" si="4"/>
        <v>99.050024452174256</v>
      </c>
      <c r="I92" s="274">
        <f t="shared" si="5"/>
        <v>99.050024452174256</v>
      </c>
      <c r="K92" s="225"/>
      <c r="L92" s="225"/>
      <c r="M92" s="225"/>
      <c r="N92" s="225"/>
      <c r="O92" s="225"/>
      <c r="P92" s="226"/>
      <c r="Q92" s="226"/>
      <c r="R92" s="227"/>
      <c r="S92" s="228"/>
      <c r="T92" s="228"/>
    </row>
    <row r="93" spans="1:20" ht="12" customHeight="1">
      <c r="A93" s="43" t="s">
        <v>90</v>
      </c>
      <c r="B93" s="6" t="s">
        <v>18</v>
      </c>
      <c r="C93" s="125">
        <v>219332099.38</v>
      </c>
      <c r="D93" s="129">
        <v>155088764.90999994</v>
      </c>
      <c r="E93" s="129">
        <v>155088764.90999994</v>
      </c>
      <c r="F93" s="129">
        <v>154966263.99999994</v>
      </c>
      <c r="G93" s="113"/>
      <c r="H93" s="274">
        <f t="shared" si="4"/>
        <v>99.921012389213956</v>
      </c>
      <c r="I93" s="274">
        <f t="shared" si="5"/>
        <v>99.921012389213956</v>
      </c>
      <c r="K93" s="225"/>
      <c r="L93" s="225"/>
      <c r="M93" s="225"/>
      <c r="N93" s="225"/>
      <c r="O93" s="225"/>
      <c r="P93" s="226"/>
      <c r="Q93" s="226"/>
      <c r="R93" s="227"/>
      <c r="S93" s="228"/>
      <c r="T93" s="228"/>
    </row>
    <row r="94" spans="1:20" ht="12" customHeight="1">
      <c r="A94" s="43" t="s">
        <v>92</v>
      </c>
      <c r="B94" s="6" t="s">
        <v>36</v>
      </c>
      <c r="C94" s="125">
        <v>207825692.22</v>
      </c>
      <c r="D94" s="129">
        <v>241087821.29000002</v>
      </c>
      <c r="E94" s="129">
        <v>241087821.29000002</v>
      </c>
      <c r="F94" s="129">
        <v>239260147.04000002</v>
      </c>
      <c r="G94" s="115"/>
      <c r="H94" s="274">
        <f t="shared" si="4"/>
        <v>99.241905194455455</v>
      </c>
      <c r="I94" s="274">
        <f t="shared" si="5"/>
        <v>99.241905194455455</v>
      </c>
      <c r="K94" s="225"/>
      <c r="L94" s="225"/>
      <c r="M94" s="225"/>
      <c r="N94" s="225"/>
      <c r="O94" s="225"/>
      <c r="P94" s="226"/>
      <c r="Q94" s="226"/>
      <c r="R94" s="227"/>
      <c r="S94" s="228"/>
      <c r="T94" s="228"/>
    </row>
    <row r="95" spans="1:20" ht="12" customHeight="1">
      <c r="A95" s="43" t="s">
        <v>93</v>
      </c>
      <c r="B95" s="6" t="s">
        <v>502</v>
      </c>
      <c r="C95" s="125">
        <v>14857827.199999999</v>
      </c>
      <c r="D95" s="129">
        <v>11534000.6</v>
      </c>
      <c r="E95" s="129">
        <v>11534000.6</v>
      </c>
      <c r="F95" s="129">
        <v>11293634.879999999</v>
      </c>
      <c r="G95" s="115"/>
      <c r="H95" s="274">
        <f t="shared" si="4"/>
        <v>97.916024731262794</v>
      </c>
      <c r="I95" s="274">
        <f t="shared" si="5"/>
        <v>97.916024731262794</v>
      </c>
      <c r="K95" s="225"/>
      <c r="L95" s="225"/>
      <c r="M95" s="225"/>
      <c r="N95" s="225"/>
      <c r="O95" s="225"/>
      <c r="P95" s="226"/>
      <c r="Q95" s="226"/>
      <c r="R95" s="227"/>
      <c r="S95" s="228"/>
      <c r="T95" s="228"/>
    </row>
    <row r="96" spans="1:20" ht="12" customHeight="1">
      <c r="A96" s="23" t="s">
        <v>374</v>
      </c>
      <c r="B96" s="89"/>
      <c r="C96" s="127">
        <f>SUM(C97:C100)</f>
        <v>156111393.34</v>
      </c>
      <c r="D96" s="132">
        <f>SUM(D97:D100)</f>
        <v>150409522.98999998</v>
      </c>
      <c r="E96" s="132">
        <f>SUM(E97:E100)</f>
        <v>150409522.98999998</v>
      </c>
      <c r="F96" s="132">
        <f>SUM(F97:F100)</f>
        <v>113685882.53000002</v>
      </c>
      <c r="G96" s="127"/>
      <c r="H96" s="273">
        <f t="shared" si="4"/>
        <v>75.584231815932583</v>
      </c>
      <c r="I96" s="273">
        <f t="shared" si="5"/>
        <v>75.584231815932583</v>
      </c>
      <c r="K96" s="225"/>
      <c r="L96" s="225"/>
      <c r="M96" s="225"/>
      <c r="N96" s="225"/>
      <c r="O96" s="225"/>
      <c r="P96" s="226"/>
      <c r="Q96" s="226"/>
      <c r="R96" s="227"/>
      <c r="S96" s="228"/>
      <c r="T96" s="228"/>
    </row>
    <row r="97" spans="1:20" ht="12" customHeight="1">
      <c r="A97" s="43" t="s">
        <v>501</v>
      </c>
      <c r="B97" s="6" t="s">
        <v>500</v>
      </c>
      <c r="C97" s="125">
        <v>84588839</v>
      </c>
      <c r="D97" s="129">
        <v>77558078.039999992</v>
      </c>
      <c r="E97" s="129">
        <v>77558078.039999992</v>
      </c>
      <c r="F97" s="129">
        <v>63851226.460000008</v>
      </c>
      <c r="G97" s="115"/>
      <c r="H97" s="274">
        <f t="shared" si="4"/>
        <v>82.326983950104108</v>
      </c>
      <c r="I97" s="274">
        <f t="shared" si="5"/>
        <v>82.326983950104108</v>
      </c>
      <c r="K97" s="225"/>
      <c r="L97" s="225"/>
      <c r="M97" s="225"/>
      <c r="N97" s="225"/>
      <c r="O97" s="225"/>
      <c r="P97" s="226"/>
      <c r="Q97" s="226"/>
      <c r="R97" s="227"/>
      <c r="S97" s="228"/>
      <c r="T97" s="228"/>
    </row>
    <row r="98" spans="1:20" ht="12" customHeight="1">
      <c r="A98" s="43" t="s">
        <v>499</v>
      </c>
      <c r="B98" s="6" t="s">
        <v>498</v>
      </c>
      <c r="C98" s="125">
        <v>53745596.339999996</v>
      </c>
      <c r="D98" s="129">
        <v>58844115.419999994</v>
      </c>
      <c r="E98" s="129">
        <v>58844115.419999994</v>
      </c>
      <c r="F98" s="129">
        <v>48273118.240000002</v>
      </c>
      <c r="G98" s="115"/>
      <c r="H98" s="274">
        <f t="shared" si="4"/>
        <v>82.035591656787631</v>
      </c>
      <c r="I98" s="274">
        <f t="shared" si="5"/>
        <v>82.035591656787631</v>
      </c>
      <c r="K98" s="225"/>
      <c r="L98" s="225"/>
      <c r="M98" s="225"/>
      <c r="N98" s="225"/>
      <c r="O98" s="225"/>
      <c r="P98" s="226"/>
      <c r="Q98" s="226"/>
      <c r="R98" s="227"/>
      <c r="S98" s="228"/>
      <c r="T98" s="228"/>
    </row>
    <row r="99" spans="1:20" ht="12" customHeight="1">
      <c r="A99" s="43" t="s">
        <v>495</v>
      </c>
      <c r="B99" s="6" t="s">
        <v>497</v>
      </c>
      <c r="C99" s="125">
        <v>13776958</v>
      </c>
      <c r="D99" s="129">
        <v>10007329.530000001</v>
      </c>
      <c r="E99" s="129">
        <v>10007329.530000001</v>
      </c>
      <c r="F99" s="129">
        <v>1561537.83</v>
      </c>
      <c r="G99" s="115"/>
      <c r="H99" s="274">
        <f t="shared" si="4"/>
        <v>15.603941344379813</v>
      </c>
      <c r="I99" s="274">
        <f t="shared" si="5"/>
        <v>15.603941344379813</v>
      </c>
      <c r="K99" s="225"/>
      <c r="L99" s="225"/>
      <c r="M99" s="225"/>
      <c r="N99" s="225"/>
      <c r="O99" s="225"/>
      <c r="P99" s="226"/>
      <c r="Q99" s="226"/>
      <c r="R99" s="227"/>
      <c r="S99" s="228"/>
      <c r="T99" s="228"/>
    </row>
    <row r="100" spans="1:20" ht="12" customHeight="1">
      <c r="A100" s="43" t="s">
        <v>57</v>
      </c>
      <c r="B100" s="9" t="s">
        <v>102</v>
      </c>
      <c r="C100" s="125">
        <v>4000000</v>
      </c>
      <c r="D100" s="129">
        <v>4000000</v>
      </c>
      <c r="E100" s="129">
        <v>4000000</v>
      </c>
      <c r="F100" s="129">
        <v>0</v>
      </c>
      <c r="G100" s="115"/>
      <c r="H100" s="274">
        <f t="shared" si="4"/>
        <v>0</v>
      </c>
      <c r="I100" s="274">
        <f t="shared" si="5"/>
        <v>0</v>
      </c>
      <c r="K100" s="225"/>
      <c r="L100" s="225"/>
      <c r="M100" s="225"/>
      <c r="N100" s="225"/>
      <c r="O100" s="225"/>
      <c r="P100" s="226"/>
      <c r="Q100" s="226"/>
      <c r="R100" s="227"/>
      <c r="S100" s="228"/>
      <c r="T100" s="228"/>
    </row>
    <row r="101" spans="1:20" ht="12" customHeight="1">
      <c r="A101" s="23" t="s">
        <v>496</v>
      </c>
      <c r="B101" s="89"/>
      <c r="C101" s="130">
        <f>SUM(C102:C106)</f>
        <v>9292579</v>
      </c>
      <c r="D101" s="131">
        <f>SUM(D102:D106)</f>
        <v>3440943.0999999996</v>
      </c>
      <c r="E101" s="131">
        <f>SUM(E102:E106)</f>
        <v>3290943.0999999996</v>
      </c>
      <c r="F101" s="131">
        <f>SUM(F102:F106)</f>
        <v>3248183.0999999996</v>
      </c>
      <c r="G101" s="130"/>
      <c r="H101" s="273">
        <f t="shared" si="4"/>
        <v>94.398047442284067</v>
      </c>
      <c r="I101" s="273">
        <f t="shared" si="5"/>
        <v>98.700676410965599</v>
      </c>
      <c r="K101" s="225"/>
      <c r="L101" s="225"/>
      <c r="M101" s="225"/>
      <c r="N101" s="225"/>
      <c r="O101" s="225"/>
      <c r="P101" s="226"/>
      <c r="Q101" s="226"/>
      <c r="R101" s="227"/>
      <c r="S101" s="228"/>
      <c r="T101" s="228"/>
    </row>
    <row r="102" spans="1:20" ht="12" customHeight="1">
      <c r="A102" s="43" t="s">
        <v>495</v>
      </c>
      <c r="B102" s="6" t="s">
        <v>494</v>
      </c>
      <c r="C102" s="125">
        <v>109393</v>
      </c>
      <c r="D102" s="129">
        <v>109393</v>
      </c>
      <c r="E102" s="129">
        <v>0</v>
      </c>
      <c r="F102" s="129">
        <v>0</v>
      </c>
      <c r="G102" s="113"/>
      <c r="H102" s="274">
        <f t="shared" si="4"/>
        <v>0</v>
      </c>
      <c r="I102" s="274" t="str">
        <f t="shared" si="5"/>
        <v>n.a.</v>
      </c>
      <c r="K102" s="225"/>
      <c r="L102" s="225"/>
      <c r="M102" s="225"/>
      <c r="N102" s="225"/>
      <c r="O102" s="225"/>
      <c r="P102" s="226"/>
      <c r="Q102" s="226"/>
      <c r="R102" s="227"/>
      <c r="S102" s="228"/>
      <c r="T102" s="228"/>
    </row>
    <row r="103" spans="1:20" ht="12" customHeight="1">
      <c r="A103" s="43" t="s">
        <v>493</v>
      </c>
      <c r="B103" s="9" t="s">
        <v>492</v>
      </c>
      <c r="C103" s="125">
        <v>40607</v>
      </c>
      <c r="D103" s="129">
        <v>40607</v>
      </c>
      <c r="E103" s="129">
        <v>0</v>
      </c>
      <c r="F103" s="129">
        <v>0</v>
      </c>
      <c r="G103" s="123"/>
      <c r="H103" s="274">
        <f t="shared" si="4"/>
        <v>0</v>
      </c>
      <c r="I103" s="274" t="str">
        <f t="shared" si="5"/>
        <v>n.a.</v>
      </c>
      <c r="K103" s="225"/>
      <c r="L103" s="225"/>
      <c r="M103" s="225"/>
      <c r="N103" s="225"/>
      <c r="O103" s="225"/>
      <c r="P103" s="226"/>
      <c r="Q103" s="226"/>
      <c r="R103" s="227"/>
      <c r="S103" s="228"/>
      <c r="T103" s="228"/>
    </row>
    <row r="104" spans="1:20" ht="20.25" customHeight="1">
      <c r="A104" s="43" t="s">
        <v>491</v>
      </c>
      <c r="B104" s="9" t="s">
        <v>490</v>
      </c>
      <c r="C104" s="125">
        <v>99760</v>
      </c>
      <c r="D104" s="114">
        <v>99760</v>
      </c>
      <c r="E104" s="114">
        <v>99760</v>
      </c>
      <c r="F104" s="114">
        <v>57000</v>
      </c>
      <c r="G104" s="113"/>
      <c r="H104" s="274">
        <f t="shared" ref="H104:H135" si="6">IFERROR(+F104/D104*100,"n.a.")</f>
        <v>57.137129109863672</v>
      </c>
      <c r="I104" s="274">
        <f t="shared" ref="I104:I135" si="7">IFERROR(+F104/E104*100,"n.a.")</f>
        <v>57.137129109863672</v>
      </c>
      <c r="K104" s="225"/>
      <c r="L104" s="225"/>
      <c r="M104" s="225"/>
      <c r="N104" s="225"/>
      <c r="O104" s="225"/>
      <c r="P104" s="226"/>
      <c r="Q104" s="226"/>
      <c r="R104" s="227"/>
      <c r="S104" s="228"/>
      <c r="T104" s="228"/>
    </row>
    <row r="105" spans="1:20" ht="12" customHeight="1">
      <c r="A105" s="43" t="s">
        <v>57</v>
      </c>
      <c r="B105" s="6" t="s">
        <v>102</v>
      </c>
      <c r="C105" s="125">
        <v>4000000</v>
      </c>
      <c r="D105" s="114">
        <v>811617.2</v>
      </c>
      <c r="E105" s="114">
        <v>811617.2</v>
      </c>
      <c r="F105" s="114">
        <v>811617.2</v>
      </c>
      <c r="G105" s="113"/>
      <c r="H105" s="274">
        <f t="shared" si="6"/>
        <v>100</v>
      </c>
      <c r="I105" s="274">
        <f t="shared" si="7"/>
        <v>100</v>
      </c>
      <c r="K105" s="225"/>
      <c r="L105" s="225"/>
      <c r="M105" s="225"/>
      <c r="N105" s="225"/>
      <c r="O105" s="225"/>
      <c r="P105" s="226"/>
      <c r="Q105" s="226"/>
      <c r="R105" s="227"/>
      <c r="S105" s="228"/>
      <c r="T105" s="228"/>
    </row>
    <row r="106" spans="1:20" ht="19.5" customHeight="1">
      <c r="A106" s="43" t="s">
        <v>88</v>
      </c>
      <c r="B106" s="9" t="s">
        <v>489</v>
      </c>
      <c r="C106" s="125">
        <v>5042819</v>
      </c>
      <c r="D106" s="114">
        <v>2379565.9</v>
      </c>
      <c r="E106" s="114">
        <v>2379565.9</v>
      </c>
      <c r="F106" s="114">
        <v>2379565.9</v>
      </c>
      <c r="G106" s="113"/>
      <c r="H106" s="274">
        <f t="shared" si="6"/>
        <v>100</v>
      </c>
      <c r="I106" s="274">
        <f t="shared" si="7"/>
        <v>100</v>
      </c>
      <c r="K106" s="225"/>
      <c r="L106" s="225"/>
      <c r="M106" s="225"/>
      <c r="N106" s="225"/>
      <c r="O106" s="225"/>
      <c r="P106" s="226"/>
      <c r="Q106" s="226"/>
      <c r="R106" s="227"/>
      <c r="S106" s="228"/>
      <c r="T106" s="228"/>
    </row>
    <row r="107" spans="1:20" ht="12" customHeight="1">
      <c r="A107" s="23" t="s">
        <v>38</v>
      </c>
      <c r="B107" s="89"/>
      <c r="C107" s="116">
        <f>C108</f>
        <v>600000</v>
      </c>
      <c r="D107" s="116">
        <f>D108</f>
        <v>499463.88</v>
      </c>
      <c r="E107" s="116">
        <f>E108</f>
        <v>499463.88</v>
      </c>
      <c r="F107" s="116">
        <f>F108</f>
        <v>499463.88</v>
      </c>
      <c r="G107" s="116"/>
      <c r="H107" s="273">
        <f t="shared" si="6"/>
        <v>100</v>
      </c>
      <c r="I107" s="273">
        <f t="shared" si="7"/>
        <v>100</v>
      </c>
      <c r="K107" s="225"/>
      <c r="L107" s="225"/>
      <c r="M107" s="225"/>
      <c r="N107" s="225"/>
      <c r="O107" s="225"/>
      <c r="P107" s="226"/>
      <c r="Q107" s="226"/>
      <c r="R107" s="227"/>
      <c r="S107" s="228"/>
      <c r="T107" s="228"/>
    </row>
    <row r="108" spans="1:20" ht="12" customHeight="1">
      <c r="A108" s="43" t="s">
        <v>488</v>
      </c>
      <c r="B108" s="6" t="s">
        <v>487</v>
      </c>
      <c r="C108" s="125">
        <v>600000</v>
      </c>
      <c r="D108" s="114">
        <v>499463.88</v>
      </c>
      <c r="E108" s="114">
        <v>499463.88</v>
      </c>
      <c r="F108" s="114">
        <v>499463.88</v>
      </c>
      <c r="G108" s="113"/>
      <c r="H108" s="274">
        <f t="shared" si="6"/>
        <v>100</v>
      </c>
      <c r="I108" s="274">
        <f t="shared" si="7"/>
        <v>100</v>
      </c>
      <c r="J108" s="128"/>
      <c r="K108" s="225"/>
      <c r="L108" s="225"/>
      <c r="M108" s="225"/>
      <c r="N108" s="225"/>
      <c r="O108" s="225"/>
      <c r="P108" s="226"/>
      <c r="Q108" s="226"/>
      <c r="R108" s="227"/>
      <c r="S108" s="228"/>
      <c r="T108" s="228"/>
    </row>
    <row r="109" spans="1:20" ht="12" customHeight="1">
      <c r="A109" s="23" t="s">
        <v>486</v>
      </c>
      <c r="B109" s="89"/>
      <c r="C109" s="127">
        <f>SUM(C110:C117)</f>
        <v>5799139327.5</v>
      </c>
      <c r="D109" s="127">
        <f>SUM(D110:D117)</f>
        <v>38774707093.938995</v>
      </c>
      <c r="E109" s="127">
        <f>SUM(E110:E117)</f>
        <v>38774707093.938995</v>
      </c>
      <c r="F109" s="127">
        <f>SUM(F110:F117)</f>
        <v>38652128311.444</v>
      </c>
      <c r="G109" s="127"/>
      <c r="H109" s="273">
        <f t="shared" si="6"/>
        <v>99.68386922382669</v>
      </c>
      <c r="I109" s="273">
        <f t="shared" si="7"/>
        <v>99.68386922382669</v>
      </c>
      <c r="K109" s="225"/>
      <c r="L109" s="225"/>
      <c r="M109" s="225"/>
      <c r="N109" s="225"/>
      <c r="O109" s="225"/>
      <c r="P109" s="226"/>
      <c r="Q109" s="226"/>
      <c r="R109" s="227"/>
      <c r="S109" s="228"/>
      <c r="T109" s="228"/>
    </row>
    <row r="110" spans="1:20" ht="12" customHeight="1">
      <c r="A110" s="6"/>
      <c r="B110" s="6" t="s">
        <v>485</v>
      </c>
      <c r="C110" s="124">
        <v>49115747</v>
      </c>
      <c r="D110" s="114">
        <v>55961878.199999996</v>
      </c>
      <c r="E110" s="114">
        <v>55961878.199999996</v>
      </c>
      <c r="F110" s="114">
        <v>55143087.193999998</v>
      </c>
      <c r="G110" s="123"/>
      <c r="H110" s="274">
        <f t="shared" si="6"/>
        <v>98.536877187942565</v>
      </c>
      <c r="I110" s="274">
        <f t="shared" si="7"/>
        <v>98.536877187942565</v>
      </c>
      <c r="K110" s="225"/>
      <c r="L110" s="225"/>
      <c r="M110" s="225"/>
      <c r="N110" s="225"/>
      <c r="O110" s="225"/>
      <c r="P110" s="226"/>
      <c r="Q110" s="226"/>
      <c r="R110" s="227"/>
      <c r="S110" s="228"/>
      <c r="T110" s="228"/>
    </row>
    <row r="111" spans="1:20" ht="18" customHeight="1">
      <c r="A111" s="6"/>
      <c r="B111" s="9" t="s">
        <v>484</v>
      </c>
      <c r="C111" s="124">
        <v>4000000</v>
      </c>
      <c r="D111" s="114">
        <v>18480</v>
      </c>
      <c r="E111" s="114">
        <v>18480</v>
      </c>
      <c r="F111" s="114">
        <v>0</v>
      </c>
      <c r="G111" s="123"/>
      <c r="H111" s="274">
        <f t="shared" si="6"/>
        <v>0</v>
      </c>
      <c r="I111" s="274">
        <f t="shared" si="7"/>
        <v>0</v>
      </c>
      <c r="K111" s="225"/>
      <c r="L111" s="225"/>
      <c r="M111" s="225"/>
      <c r="N111" s="225"/>
      <c r="O111" s="225"/>
      <c r="P111" s="226"/>
      <c r="Q111" s="226"/>
      <c r="R111" s="227"/>
      <c r="S111" s="228"/>
      <c r="T111" s="228"/>
    </row>
    <row r="112" spans="1:20" ht="12" customHeight="1">
      <c r="A112" s="6"/>
      <c r="B112" s="9" t="s">
        <v>41</v>
      </c>
      <c r="C112" s="124">
        <v>41152889.5</v>
      </c>
      <c r="D112" s="114">
        <v>57922005.688999996</v>
      </c>
      <c r="E112" s="114">
        <v>57922005.688999996</v>
      </c>
      <c r="F112" s="114">
        <v>57857020.699999996</v>
      </c>
      <c r="G112" s="123"/>
      <c r="H112" s="274">
        <f t="shared" si="6"/>
        <v>99.887806044996225</v>
      </c>
      <c r="I112" s="274">
        <f t="shared" si="7"/>
        <v>99.887806044996225</v>
      </c>
      <c r="K112" s="225"/>
      <c r="L112" s="225"/>
      <c r="M112" s="225"/>
      <c r="N112" s="225"/>
      <c r="O112" s="225"/>
      <c r="P112" s="226"/>
      <c r="Q112" s="226"/>
      <c r="R112" s="227"/>
      <c r="S112" s="228"/>
      <c r="T112" s="228"/>
    </row>
    <row r="113" spans="1:20" ht="12" customHeight="1">
      <c r="A113" s="6"/>
      <c r="B113" s="6" t="s">
        <v>44</v>
      </c>
      <c r="C113" s="124">
        <v>157648757</v>
      </c>
      <c r="D113" s="114">
        <v>157648757</v>
      </c>
      <c r="E113" s="114">
        <v>157648757</v>
      </c>
      <c r="F113" s="114">
        <v>144283043</v>
      </c>
      <c r="G113" s="123"/>
      <c r="H113" s="274">
        <f t="shared" si="6"/>
        <v>91.521839908956593</v>
      </c>
      <c r="I113" s="274">
        <f t="shared" si="7"/>
        <v>91.521839908956593</v>
      </c>
      <c r="K113" s="225"/>
      <c r="L113" s="225"/>
      <c r="M113" s="225"/>
      <c r="N113" s="225"/>
      <c r="O113" s="225"/>
      <c r="P113" s="226"/>
      <c r="Q113" s="226"/>
      <c r="R113" s="227"/>
      <c r="S113" s="228"/>
      <c r="T113" s="228"/>
    </row>
    <row r="114" spans="1:20" ht="12" customHeight="1">
      <c r="A114" s="6"/>
      <c r="B114" s="6" t="s">
        <v>55</v>
      </c>
      <c r="C114" s="125">
        <v>400000000</v>
      </c>
      <c r="D114" s="114">
        <v>33365672614.659996</v>
      </c>
      <c r="E114" s="114">
        <v>33365672614.659996</v>
      </c>
      <c r="F114" s="114">
        <v>33365672614.659996</v>
      </c>
      <c r="G114" s="123"/>
      <c r="H114" s="274">
        <f t="shared" si="6"/>
        <v>100</v>
      </c>
      <c r="I114" s="274">
        <f t="shared" si="7"/>
        <v>100</v>
      </c>
      <c r="K114" s="225"/>
      <c r="L114" s="225"/>
      <c r="M114" s="225"/>
      <c r="N114" s="225"/>
      <c r="O114" s="225"/>
      <c r="P114" s="226"/>
      <c r="Q114" s="226"/>
      <c r="R114" s="227"/>
      <c r="S114" s="228"/>
      <c r="T114" s="228"/>
    </row>
    <row r="115" spans="1:20" ht="20.25" customHeight="1">
      <c r="A115" s="6"/>
      <c r="B115" s="9" t="s">
        <v>483</v>
      </c>
      <c r="C115" s="125">
        <v>303000000</v>
      </c>
      <c r="D115" s="114">
        <v>300982154.75999999</v>
      </c>
      <c r="E115" s="114">
        <v>300982154.75999999</v>
      </c>
      <c r="F115" s="114">
        <v>300424061.59000003</v>
      </c>
      <c r="G115" s="123"/>
      <c r="H115" s="274">
        <f t="shared" si="6"/>
        <v>99.814575993568468</v>
      </c>
      <c r="I115" s="274">
        <f t="shared" si="7"/>
        <v>99.814575993568468</v>
      </c>
      <c r="K115" s="225"/>
      <c r="L115" s="225"/>
      <c r="M115" s="225"/>
      <c r="N115" s="225"/>
      <c r="O115" s="225"/>
      <c r="P115" s="226"/>
      <c r="Q115" s="226"/>
      <c r="R115" s="227"/>
      <c r="S115" s="228"/>
      <c r="T115" s="228"/>
    </row>
    <row r="116" spans="1:20" ht="12" customHeight="1">
      <c r="A116" s="6"/>
      <c r="B116" s="6" t="s">
        <v>482</v>
      </c>
      <c r="C116" s="125">
        <v>3807525542</v>
      </c>
      <c r="D116" s="114">
        <v>3790838851.3500009</v>
      </c>
      <c r="E116" s="114">
        <v>3790838851.3500009</v>
      </c>
      <c r="F116" s="114">
        <v>3685426022.9100008</v>
      </c>
      <c r="G116" s="123"/>
      <c r="H116" s="274">
        <f t="shared" si="6"/>
        <v>97.219274346033984</v>
      </c>
      <c r="I116" s="274">
        <f t="shared" si="7"/>
        <v>97.219274346033984</v>
      </c>
      <c r="K116" s="225"/>
      <c r="L116" s="225"/>
      <c r="M116" s="225"/>
      <c r="N116" s="225"/>
      <c r="O116" s="225"/>
      <c r="P116" s="226"/>
      <c r="Q116" s="226"/>
      <c r="R116" s="227"/>
      <c r="S116" s="228"/>
      <c r="T116" s="228"/>
    </row>
    <row r="117" spans="1:20" ht="12" customHeight="1">
      <c r="A117" s="6"/>
      <c r="B117" s="6" t="s">
        <v>481</v>
      </c>
      <c r="C117" s="125">
        <v>1036696392</v>
      </c>
      <c r="D117" s="114">
        <v>1045662352.2800001</v>
      </c>
      <c r="E117" s="114">
        <v>1045662352.2800001</v>
      </c>
      <c r="F117" s="114">
        <v>1043322461.3900001</v>
      </c>
      <c r="G117" s="123"/>
      <c r="H117" s="274">
        <f t="shared" si="6"/>
        <v>99.776228829038544</v>
      </c>
      <c r="I117" s="274">
        <f t="shared" si="7"/>
        <v>99.776228829038544</v>
      </c>
      <c r="K117" s="225"/>
      <c r="L117" s="225"/>
      <c r="M117" s="225"/>
      <c r="N117" s="225"/>
      <c r="O117" s="225"/>
      <c r="P117" s="226"/>
      <c r="Q117" s="226"/>
      <c r="R117" s="227"/>
      <c r="S117" s="228"/>
      <c r="T117" s="228"/>
    </row>
    <row r="118" spans="1:20" ht="12" customHeight="1">
      <c r="A118" s="23" t="s">
        <v>480</v>
      </c>
      <c r="B118" s="89"/>
      <c r="C118" s="127">
        <f>SUM(C119:C119)</f>
        <v>15079591</v>
      </c>
      <c r="D118" s="127">
        <f>SUM(D119:D119)</f>
        <v>11122446.759999998</v>
      </c>
      <c r="E118" s="127">
        <f>SUM(E119:E119)</f>
        <v>11122446.759999998</v>
      </c>
      <c r="F118" s="127">
        <f>SUM(F119:F119)</f>
        <v>8848265.2400000002</v>
      </c>
      <c r="G118" s="127"/>
      <c r="H118" s="273">
        <f t="shared" si="6"/>
        <v>79.553226290291562</v>
      </c>
      <c r="I118" s="273">
        <f t="shared" si="7"/>
        <v>79.553226290291562</v>
      </c>
      <c r="K118" s="225"/>
      <c r="L118" s="225"/>
      <c r="M118" s="225"/>
      <c r="N118" s="225"/>
      <c r="O118" s="225"/>
      <c r="P118" s="226"/>
      <c r="Q118" s="226"/>
      <c r="R118" s="227"/>
      <c r="S118" s="228"/>
      <c r="T118" s="228"/>
    </row>
    <row r="119" spans="1:20" ht="12" customHeight="1">
      <c r="A119" s="43" t="s">
        <v>74</v>
      </c>
      <c r="B119" s="6" t="s">
        <v>479</v>
      </c>
      <c r="C119" s="125">
        <v>15079591</v>
      </c>
      <c r="D119" s="114">
        <v>11122446.759999998</v>
      </c>
      <c r="E119" s="114">
        <v>11122446.759999998</v>
      </c>
      <c r="F119" s="114">
        <v>8848265.2400000002</v>
      </c>
      <c r="G119" s="124"/>
      <c r="H119" s="274">
        <f t="shared" si="6"/>
        <v>79.553226290291562</v>
      </c>
      <c r="I119" s="274">
        <f t="shared" si="7"/>
        <v>79.553226290291562</v>
      </c>
      <c r="K119" s="225"/>
      <c r="L119" s="225"/>
      <c r="M119" s="225"/>
      <c r="N119" s="225"/>
      <c r="O119" s="225"/>
      <c r="P119" s="226"/>
      <c r="Q119" s="226"/>
      <c r="R119" s="227"/>
      <c r="S119" s="228"/>
      <c r="T119" s="228"/>
    </row>
    <row r="120" spans="1:20" ht="12" customHeight="1">
      <c r="A120" s="23" t="s">
        <v>478</v>
      </c>
      <c r="B120" s="23"/>
      <c r="C120" s="116">
        <f>SUM(C121:C123)</f>
        <v>19985200</v>
      </c>
      <c r="D120" s="126">
        <f>SUM(D121:D123)</f>
        <v>19985200</v>
      </c>
      <c r="E120" s="126">
        <f>SUM(E121:E123)</f>
        <v>19985200</v>
      </c>
      <c r="F120" s="126">
        <f>SUM(F121:F123)</f>
        <v>8720149.5800000001</v>
      </c>
      <c r="G120" s="116"/>
      <c r="H120" s="298">
        <f t="shared" si="6"/>
        <v>43.633036346896702</v>
      </c>
      <c r="I120" s="298">
        <f t="shared" si="7"/>
        <v>43.633036346896702</v>
      </c>
      <c r="K120" s="225"/>
      <c r="L120" s="225"/>
      <c r="M120" s="225"/>
      <c r="N120" s="225"/>
      <c r="O120" s="225"/>
      <c r="P120" s="226"/>
      <c r="Q120" s="226"/>
      <c r="R120" s="227"/>
      <c r="S120" s="228"/>
      <c r="T120" s="228"/>
    </row>
    <row r="121" spans="1:20" ht="12" customHeight="1">
      <c r="A121" s="43" t="s">
        <v>57</v>
      </c>
      <c r="B121" s="6" t="s">
        <v>477</v>
      </c>
      <c r="C121" s="125">
        <v>12000000</v>
      </c>
      <c r="D121" s="114">
        <v>12000000</v>
      </c>
      <c r="E121" s="114">
        <v>12000000</v>
      </c>
      <c r="F121" s="114">
        <v>4177012.81</v>
      </c>
      <c r="G121" s="124"/>
      <c r="H121" s="274">
        <f t="shared" si="6"/>
        <v>34.808440083333338</v>
      </c>
      <c r="I121" s="274">
        <f t="shared" si="7"/>
        <v>34.808440083333338</v>
      </c>
      <c r="K121" s="225"/>
      <c r="L121" s="225"/>
      <c r="M121" s="225"/>
      <c r="N121" s="225"/>
      <c r="O121" s="225"/>
      <c r="P121" s="226"/>
      <c r="Q121" s="226"/>
      <c r="R121" s="227"/>
      <c r="S121" s="228"/>
      <c r="T121" s="228"/>
    </row>
    <row r="122" spans="1:20" ht="12" customHeight="1">
      <c r="A122" s="43" t="s">
        <v>476</v>
      </c>
      <c r="B122" s="6" t="s">
        <v>475</v>
      </c>
      <c r="C122" s="125">
        <v>4000000</v>
      </c>
      <c r="D122" s="114">
        <v>4000000</v>
      </c>
      <c r="E122" s="114">
        <v>4000000</v>
      </c>
      <c r="F122" s="114">
        <v>2463683.3199999998</v>
      </c>
      <c r="G122" s="124"/>
      <c r="H122" s="274">
        <f t="shared" si="6"/>
        <v>61.592082999999995</v>
      </c>
      <c r="I122" s="274">
        <f t="shared" si="7"/>
        <v>61.592082999999995</v>
      </c>
      <c r="K122" s="225"/>
      <c r="L122" s="225"/>
      <c r="M122" s="225"/>
      <c r="N122" s="225"/>
      <c r="O122" s="225"/>
      <c r="P122" s="226"/>
      <c r="Q122" s="226"/>
      <c r="R122" s="227"/>
      <c r="S122" s="228"/>
      <c r="T122" s="228"/>
    </row>
    <row r="123" spans="1:20" ht="18" customHeight="1">
      <c r="A123" s="43" t="s">
        <v>474</v>
      </c>
      <c r="B123" s="9" t="s">
        <v>473</v>
      </c>
      <c r="C123" s="125">
        <v>3985200</v>
      </c>
      <c r="D123" s="114">
        <v>3985200</v>
      </c>
      <c r="E123" s="114">
        <v>3985200</v>
      </c>
      <c r="F123" s="114">
        <v>2079453.45</v>
      </c>
      <c r="G123" s="124"/>
      <c r="H123" s="274">
        <f t="shared" si="6"/>
        <v>52.17940003011141</v>
      </c>
      <c r="I123" s="274">
        <f t="shared" si="7"/>
        <v>52.17940003011141</v>
      </c>
      <c r="K123" s="225"/>
      <c r="L123" s="225"/>
      <c r="M123" s="225"/>
      <c r="N123" s="225"/>
      <c r="O123" s="225"/>
      <c r="P123" s="226"/>
      <c r="Q123" s="226"/>
      <c r="R123" s="227"/>
      <c r="S123" s="228"/>
      <c r="T123" s="228"/>
    </row>
    <row r="124" spans="1:20" ht="12" customHeight="1">
      <c r="A124" s="117" t="s">
        <v>472</v>
      </c>
      <c r="B124" s="27"/>
      <c r="C124" s="116">
        <f>SUM(C125:C126)</f>
        <v>28790310</v>
      </c>
      <c r="D124" s="116">
        <f>SUM(D125:D126)</f>
        <v>28790310</v>
      </c>
      <c r="E124" s="116">
        <f>SUM(E125:E126)</f>
        <v>28790310</v>
      </c>
      <c r="F124" s="116">
        <f>SUM(F125:F126)</f>
        <v>20448315.630000003</v>
      </c>
      <c r="G124" s="116"/>
      <c r="H124" s="273">
        <f t="shared" si="6"/>
        <v>71.024992888232191</v>
      </c>
      <c r="I124" s="273">
        <f t="shared" si="7"/>
        <v>71.024992888232191</v>
      </c>
      <c r="K124" s="225"/>
      <c r="L124" s="225"/>
      <c r="M124" s="225"/>
      <c r="N124" s="225"/>
      <c r="O124" s="225"/>
      <c r="P124" s="226"/>
      <c r="Q124" s="226"/>
      <c r="R124" s="227"/>
      <c r="S124" s="228"/>
      <c r="T124" s="228"/>
    </row>
    <row r="125" spans="1:20" ht="16.5" customHeight="1">
      <c r="A125" s="35" t="s">
        <v>471</v>
      </c>
      <c r="B125" s="290" t="s">
        <v>470</v>
      </c>
      <c r="C125" s="115">
        <v>24790310</v>
      </c>
      <c r="D125" s="114">
        <v>24790310</v>
      </c>
      <c r="E125" s="114">
        <v>24790310</v>
      </c>
      <c r="F125" s="114">
        <v>19725579.660000004</v>
      </c>
      <c r="G125" s="115"/>
      <c r="H125" s="274">
        <f t="shared" si="6"/>
        <v>79.569717603370037</v>
      </c>
      <c r="I125" s="274">
        <f t="shared" si="7"/>
        <v>79.569717603370037</v>
      </c>
      <c r="K125" s="225"/>
      <c r="L125" s="225"/>
      <c r="M125" s="225"/>
      <c r="N125" s="225"/>
      <c r="O125" s="225"/>
      <c r="P125" s="226"/>
      <c r="Q125" s="226"/>
      <c r="R125" s="227"/>
      <c r="S125" s="228"/>
      <c r="T125" s="228"/>
    </row>
    <row r="126" spans="1:20" ht="12" customHeight="1">
      <c r="A126" s="35" t="s">
        <v>57</v>
      </c>
      <c r="B126" s="290" t="s">
        <v>102</v>
      </c>
      <c r="C126" s="115">
        <v>4000000</v>
      </c>
      <c r="D126" s="114">
        <v>4000000</v>
      </c>
      <c r="E126" s="114">
        <v>4000000</v>
      </c>
      <c r="F126" s="114">
        <v>722735.97</v>
      </c>
      <c r="G126" s="115"/>
      <c r="H126" s="274">
        <f t="shared" si="6"/>
        <v>18.068399249999999</v>
      </c>
      <c r="I126" s="274">
        <f t="shared" si="7"/>
        <v>18.068399249999999</v>
      </c>
      <c r="K126" s="225"/>
      <c r="L126" s="225"/>
      <c r="M126" s="225"/>
      <c r="N126" s="225"/>
      <c r="O126" s="225"/>
      <c r="P126" s="226"/>
      <c r="Q126" s="226"/>
      <c r="R126" s="227"/>
      <c r="S126" s="228"/>
      <c r="T126" s="228"/>
    </row>
    <row r="127" spans="1:20" ht="12" customHeight="1">
      <c r="A127" s="117" t="s">
        <v>51</v>
      </c>
      <c r="B127" s="27"/>
      <c r="C127" s="116">
        <f>C128</f>
        <v>90000000</v>
      </c>
      <c r="D127" s="116">
        <f>D128</f>
        <v>90000000</v>
      </c>
      <c r="E127" s="116">
        <f>E128</f>
        <v>90000000</v>
      </c>
      <c r="F127" s="116">
        <f>F128</f>
        <v>82997000</v>
      </c>
      <c r="G127" s="116"/>
      <c r="H127" s="273">
        <f t="shared" si="6"/>
        <v>92.218888888888884</v>
      </c>
      <c r="I127" s="273">
        <f t="shared" si="7"/>
        <v>92.218888888888884</v>
      </c>
      <c r="K127" s="225"/>
      <c r="L127" s="225"/>
      <c r="M127" s="225"/>
      <c r="N127" s="225"/>
      <c r="O127" s="225"/>
      <c r="P127" s="226"/>
      <c r="Q127" s="226"/>
      <c r="R127" s="227"/>
      <c r="S127" s="228"/>
      <c r="T127" s="228"/>
    </row>
    <row r="128" spans="1:20" ht="12" customHeight="1">
      <c r="A128" s="35" t="s">
        <v>86</v>
      </c>
      <c r="B128" s="92" t="s">
        <v>469</v>
      </c>
      <c r="C128" s="115">
        <v>90000000</v>
      </c>
      <c r="D128" s="114">
        <v>90000000</v>
      </c>
      <c r="E128" s="114">
        <v>90000000</v>
      </c>
      <c r="F128" s="114">
        <v>82997000</v>
      </c>
      <c r="G128" s="123"/>
      <c r="H128" s="274">
        <f t="shared" si="6"/>
        <v>92.218888888888884</v>
      </c>
      <c r="I128" s="274">
        <f t="shared" si="7"/>
        <v>92.218888888888884</v>
      </c>
      <c r="K128" s="225"/>
      <c r="L128" s="225"/>
      <c r="M128" s="225"/>
      <c r="N128" s="225"/>
      <c r="O128" s="225"/>
      <c r="P128" s="226"/>
      <c r="Q128" s="226"/>
      <c r="R128" s="227"/>
      <c r="S128" s="228"/>
      <c r="T128" s="228"/>
    </row>
    <row r="129" spans="1:20" ht="12" customHeight="1">
      <c r="A129" s="117" t="s">
        <v>468</v>
      </c>
      <c r="B129" s="27"/>
      <c r="C129" s="116">
        <f>SUM(C130:C131)</f>
        <v>83414310</v>
      </c>
      <c r="D129" s="116">
        <f>SUM(D130:D131)</f>
        <v>83414310</v>
      </c>
      <c r="E129" s="116">
        <f>SUM(E130:E131)</f>
        <v>83414310</v>
      </c>
      <c r="F129" s="116">
        <f>SUM(F130:F131)</f>
        <v>83414310</v>
      </c>
      <c r="G129" s="116"/>
      <c r="H129" s="273">
        <f t="shared" si="6"/>
        <v>100</v>
      </c>
      <c r="I129" s="273">
        <f t="shared" si="7"/>
        <v>100</v>
      </c>
      <c r="K129" s="225"/>
      <c r="L129" s="225"/>
      <c r="M129" s="225"/>
      <c r="N129" s="225"/>
      <c r="O129" s="225"/>
      <c r="P129" s="226"/>
      <c r="Q129" s="226"/>
      <c r="R129" s="227"/>
      <c r="S129" s="228"/>
      <c r="T129" s="228"/>
    </row>
    <row r="130" spans="1:20" ht="12" customHeight="1">
      <c r="A130" s="35" t="s">
        <v>57</v>
      </c>
      <c r="B130" s="9" t="s">
        <v>102</v>
      </c>
      <c r="C130" s="115">
        <v>4000000</v>
      </c>
      <c r="D130" s="114">
        <v>4000000</v>
      </c>
      <c r="E130" s="114">
        <v>4000000</v>
      </c>
      <c r="F130" s="114">
        <v>4000000</v>
      </c>
      <c r="G130" s="113"/>
      <c r="H130" s="274">
        <f t="shared" si="6"/>
        <v>100</v>
      </c>
      <c r="I130" s="274">
        <f t="shared" si="7"/>
        <v>100</v>
      </c>
      <c r="K130" s="225"/>
      <c r="L130" s="225"/>
      <c r="M130" s="225"/>
      <c r="N130" s="225"/>
      <c r="O130" s="225"/>
      <c r="P130" s="226"/>
      <c r="Q130" s="226"/>
      <c r="R130" s="227"/>
      <c r="S130" s="228"/>
      <c r="T130" s="228"/>
    </row>
    <row r="131" spans="1:20" ht="12" customHeight="1">
      <c r="A131" s="35" t="s">
        <v>88</v>
      </c>
      <c r="B131" s="9" t="s">
        <v>467</v>
      </c>
      <c r="C131" s="115">
        <v>79414310</v>
      </c>
      <c r="D131" s="114">
        <v>79414310</v>
      </c>
      <c r="E131" s="114">
        <v>79414310</v>
      </c>
      <c r="F131" s="114">
        <v>79414310</v>
      </c>
      <c r="G131" s="113"/>
      <c r="H131" s="274">
        <f t="shared" si="6"/>
        <v>100</v>
      </c>
      <c r="I131" s="274">
        <f t="shared" si="7"/>
        <v>100</v>
      </c>
      <c r="K131" s="225"/>
      <c r="L131" s="225"/>
      <c r="M131" s="225"/>
      <c r="N131" s="225"/>
      <c r="O131" s="225"/>
      <c r="P131" s="226"/>
      <c r="Q131" s="226"/>
      <c r="R131" s="227"/>
      <c r="S131" s="228"/>
      <c r="T131" s="228"/>
    </row>
    <row r="132" spans="1:20" ht="12" customHeight="1">
      <c r="A132" s="117" t="s">
        <v>466</v>
      </c>
      <c r="B132" s="27"/>
      <c r="C132" s="122">
        <f>SUM(C133)</f>
        <v>130000</v>
      </c>
      <c r="D132" s="122">
        <f>SUM(D133)</f>
        <v>134046</v>
      </c>
      <c r="E132" s="122">
        <f>SUM(E133)</f>
        <v>134046</v>
      </c>
      <c r="F132" s="122">
        <f>SUM(F133)</f>
        <v>34046</v>
      </c>
      <c r="G132" s="121">
        <f>SUM(G133:G143)</f>
        <v>0</v>
      </c>
      <c r="H132" s="273">
        <f t="shared" si="6"/>
        <v>25.398743714844159</v>
      </c>
      <c r="I132" s="273">
        <f t="shared" si="7"/>
        <v>25.398743714844159</v>
      </c>
      <c r="K132" s="225"/>
      <c r="L132" s="225"/>
      <c r="M132" s="225"/>
      <c r="N132" s="225"/>
      <c r="O132" s="225"/>
      <c r="P132" s="226"/>
      <c r="Q132" s="226"/>
      <c r="R132" s="227"/>
      <c r="S132" s="228"/>
      <c r="T132" s="228"/>
    </row>
    <row r="133" spans="1:20" ht="21" customHeight="1">
      <c r="A133" s="35" t="s">
        <v>73</v>
      </c>
      <c r="B133" s="9" t="s">
        <v>465</v>
      </c>
      <c r="C133" s="115">
        <v>130000</v>
      </c>
      <c r="D133" s="114">
        <v>134046</v>
      </c>
      <c r="E133" s="114">
        <v>134046</v>
      </c>
      <c r="F133" s="114">
        <v>34046</v>
      </c>
      <c r="G133" s="113"/>
      <c r="H133" s="274">
        <f t="shared" si="6"/>
        <v>25.398743714844159</v>
      </c>
      <c r="I133" s="274">
        <f t="shared" si="7"/>
        <v>25.398743714844159</v>
      </c>
      <c r="K133" s="225"/>
      <c r="L133" s="225"/>
      <c r="M133" s="225"/>
      <c r="N133" s="225"/>
      <c r="O133" s="225"/>
      <c r="P133" s="226"/>
      <c r="Q133" s="226"/>
      <c r="R133" s="227"/>
      <c r="S133" s="228"/>
      <c r="T133" s="228"/>
    </row>
    <row r="134" spans="1:20" ht="12" customHeight="1">
      <c r="A134" s="117" t="s">
        <v>464</v>
      </c>
      <c r="B134" s="27"/>
      <c r="C134" s="122">
        <f>SUM(C135:C143)</f>
        <v>8097924.0000000009</v>
      </c>
      <c r="D134" s="122">
        <f>SUM(D135:D143)</f>
        <v>8097923.959999999</v>
      </c>
      <c r="E134" s="122">
        <f>SUM(E135:E143)</f>
        <v>8097923.959999999</v>
      </c>
      <c r="F134" s="122">
        <f>SUM(F135:F143)</f>
        <v>4159797.2800000007</v>
      </c>
      <c r="G134" s="121">
        <f>SUM(G135:G143)</f>
        <v>0</v>
      </c>
      <c r="H134" s="273">
        <f t="shared" si="6"/>
        <v>51.368687833418491</v>
      </c>
      <c r="I134" s="273">
        <f t="shared" si="7"/>
        <v>51.368687833418491</v>
      </c>
      <c r="K134" s="225"/>
      <c r="L134" s="225"/>
      <c r="M134" s="225"/>
      <c r="N134" s="225"/>
      <c r="O134" s="225"/>
      <c r="P134" s="226"/>
      <c r="Q134" s="226"/>
      <c r="R134" s="227"/>
      <c r="S134" s="228"/>
      <c r="T134" s="228"/>
    </row>
    <row r="135" spans="1:20" ht="16.5" customHeight="1">
      <c r="A135" s="35" t="s">
        <v>463</v>
      </c>
      <c r="B135" s="9" t="s">
        <v>462</v>
      </c>
      <c r="C135" s="115">
        <v>500000</v>
      </c>
      <c r="D135" s="114">
        <v>500000</v>
      </c>
      <c r="E135" s="114">
        <v>500000</v>
      </c>
      <c r="F135" s="114">
        <v>466915.83999999997</v>
      </c>
      <c r="G135" s="113"/>
      <c r="H135" s="274">
        <f t="shared" si="6"/>
        <v>93.383167999999998</v>
      </c>
      <c r="I135" s="274">
        <f t="shared" si="7"/>
        <v>93.383167999999998</v>
      </c>
      <c r="K135" s="225"/>
      <c r="L135" s="225"/>
      <c r="M135" s="225"/>
      <c r="N135" s="225"/>
      <c r="O135" s="225"/>
      <c r="P135" s="226"/>
      <c r="Q135" s="226"/>
      <c r="R135" s="227"/>
      <c r="S135" s="228"/>
      <c r="T135" s="228"/>
    </row>
    <row r="136" spans="1:20" ht="12" customHeight="1">
      <c r="A136" s="35" t="s">
        <v>461</v>
      </c>
      <c r="B136" s="9" t="s">
        <v>460</v>
      </c>
      <c r="C136" s="115">
        <v>999999.99999999965</v>
      </c>
      <c r="D136" s="114">
        <v>1000000.0100000008</v>
      </c>
      <c r="E136" s="114">
        <v>1000000.0100000008</v>
      </c>
      <c r="F136" s="114">
        <v>1000000.0100000008</v>
      </c>
      <c r="G136" s="113"/>
      <c r="H136" s="274">
        <f t="shared" ref="H136:H149" si="8">IFERROR(+F136/D136*100,"n.a.")</f>
        <v>100</v>
      </c>
      <c r="I136" s="274">
        <f t="shared" ref="I136:I149" si="9">IFERROR(+F136/E136*100,"n.a.")</f>
        <v>100</v>
      </c>
      <c r="K136" s="225"/>
      <c r="L136" s="225"/>
      <c r="M136" s="225"/>
      <c r="N136" s="225"/>
      <c r="O136" s="225"/>
      <c r="P136" s="226"/>
      <c r="Q136" s="226"/>
      <c r="R136" s="227"/>
      <c r="S136" s="228"/>
      <c r="T136" s="228"/>
    </row>
    <row r="137" spans="1:20" ht="12" customHeight="1">
      <c r="A137" s="35" t="s">
        <v>459</v>
      </c>
      <c r="B137" s="9" t="s">
        <v>458</v>
      </c>
      <c r="C137" s="115">
        <v>2500000</v>
      </c>
      <c r="D137" s="114">
        <v>2500000.0099999993</v>
      </c>
      <c r="E137" s="114">
        <v>2500000.0099999993</v>
      </c>
      <c r="F137" s="114">
        <v>635890.00999999943</v>
      </c>
      <c r="G137" s="113"/>
      <c r="H137" s="274">
        <f t="shared" si="8"/>
        <v>25.435600298257583</v>
      </c>
      <c r="I137" s="274">
        <f t="shared" si="9"/>
        <v>25.435600298257583</v>
      </c>
      <c r="K137" s="225"/>
      <c r="L137" s="225"/>
      <c r="M137" s="225"/>
      <c r="N137" s="225"/>
      <c r="O137" s="225"/>
      <c r="P137" s="226"/>
      <c r="Q137" s="226"/>
      <c r="R137" s="227"/>
      <c r="S137" s="228"/>
      <c r="T137" s="228"/>
    </row>
    <row r="138" spans="1:20" ht="16.5" customHeight="1">
      <c r="A138" s="35" t="s">
        <v>457</v>
      </c>
      <c r="B138" s="9" t="s">
        <v>456</v>
      </c>
      <c r="C138" s="115">
        <v>1000000.0000000006</v>
      </c>
      <c r="D138" s="114">
        <v>999999.91999999946</v>
      </c>
      <c r="E138" s="114">
        <v>999999.91999999946</v>
      </c>
      <c r="F138" s="114">
        <v>675823.82999999984</v>
      </c>
      <c r="G138" s="113"/>
      <c r="H138" s="274">
        <f t="shared" si="8"/>
        <v>67.582388406591093</v>
      </c>
      <c r="I138" s="274">
        <f t="shared" si="9"/>
        <v>67.582388406591093</v>
      </c>
      <c r="K138" s="225"/>
      <c r="L138" s="225"/>
      <c r="M138" s="225"/>
      <c r="N138" s="225"/>
      <c r="O138" s="225"/>
      <c r="P138" s="226"/>
      <c r="Q138" s="226"/>
      <c r="R138" s="227"/>
      <c r="S138" s="228"/>
      <c r="T138" s="228"/>
    </row>
    <row r="139" spans="1:20" ht="12" customHeight="1">
      <c r="A139" s="35" t="s">
        <v>455</v>
      </c>
      <c r="B139" s="9" t="s">
        <v>454</v>
      </c>
      <c r="C139" s="115">
        <v>471000</v>
      </c>
      <c r="D139" s="114">
        <v>471000</v>
      </c>
      <c r="E139" s="114">
        <v>471000</v>
      </c>
      <c r="F139" s="114">
        <v>95034.989999999991</v>
      </c>
      <c r="G139" s="113"/>
      <c r="H139" s="274">
        <f t="shared" si="8"/>
        <v>20.17728025477707</v>
      </c>
      <c r="I139" s="274">
        <f t="shared" si="9"/>
        <v>20.17728025477707</v>
      </c>
      <c r="K139" s="225"/>
      <c r="L139" s="225"/>
      <c r="M139" s="225"/>
      <c r="N139" s="225"/>
      <c r="O139" s="225"/>
      <c r="P139" s="226"/>
      <c r="Q139" s="226"/>
      <c r="R139" s="227"/>
      <c r="S139" s="228"/>
      <c r="T139" s="228"/>
    </row>
    <row r="140" spans="1:20" ht="12" customHeight="1">
      <c r="A140" s="35" t="s">
        <v>57</v>
      </c>
      <c r="B140" s="9" t="s">
        <v>102</v>
      </c>
      <c r="C140" s="115">
        <v>880000</v>
      </c>
      <c r="D140" s="114">
        <v>880000</v>
      </c>
      <c r="E140" s="114">
        <v>880000</v>
      </c>
      <c r="F140" s="114">
        <v>279499.98</v>
      </c>
      <c r="G140" s="113"/>
      <c r="H140" s="274">
        <f t="shared" si="8"/>
        <v>31.761361363636357</v>
      </c>
      <c r="I140" s="274">
        <f t="shared" si="9"/>
        <v>31.761361363636357</v>
      </c>
      <c r="K140" s="225"/>
      <c r="L140" s="225"/>
      <c r="M140" s="225"/>
      <c r="N140" s="225"/>
      <c r="O140" s="225"/>
      <c r="P140" s="226"/>
      <c r="Q140" s="226"/>
      <c r="R140" s="227"/>
      <c r="S140" s="228"/>
      <c r="T140" s="228"/>
    </row>
    <row r="141" spans="1:20" ht="12" customHeight="1">
      <c r="A141" s="35" t="s">
        <v>58</v>
      </c>
      <c r="B141" s="9" t="s">
        <v>132</v>
      </c>
      <c r="C141" s="115">
        <v>21923.999999999982</v>
      </c>
      <c r="D141" s="114">
        <v>21924.000000000007</v>
      </c>
      <c r="E141" s="114">
        <v>21924.000000000007</v>
      </c>
      <c r="F141" s="114">
        <v>19974.879999999994</v>
      </c>
      <c r="G141" s="113"/>
      <c r="H141" s="274">
        <f t="shared" si="8"/>
        <v>91.109651523444569</v>
      </c>
      <c r="I141" s="274">
        <f t="shared" si="9"/>
        <v>91.109651523444569</v>
      </c>
      <c r="K141" s="225"/>
      <c r="L141" s="225"/>
      <c r="M141" s="225"/>
      <c r="N141" s="225"/>
      <c r="O141" s="225"/>
      <c r="P141" s="226"/>
      <c r="Q141" s="226"/>
      <c r="R141" s="227"/>
      <c r="S141" s="228"/>
      <c r="T141" s="228"/>
    </row>
    <row r="142" spans="1:20" ht="18" customHeight="1">
      <c r="A142" s="35" t="s">
        <v>453</v>
      </c>
      <c r="B142" s="9" t="s">
        <v>452</v>
      </c>
      <c r="C142" s="115">
        <v>1000000.0000000008</v>
      </c>
      <c r="D142" s="114">
        <v>1000000.0199999991</v>
      </c>
      <c r="E142" s="114">
        <v>1000000.0199999991</v>
      </c>
      <c r="F142" s="114">
        <v>786657.77</v>
      </c>
      <c r="G142" s="113"/>
      <c r="H142" s="274">
        <f t="shared" si="8"/>
        <v>78.665775426684576</v>
      </c>
      <c r="I142" s="274">
        <f t="shared" si="9"/>
        <v>78.665775426684576</v>
      </c>
      <c r="K142" s="225"/>
      <c r="L142" s="225"/>
      <c r="M142" s="225"/>
      <c r="N142" s="225"/>
      <c r="O142" s="225"/>
      <c r="P142" s="226"/>
      <c r="Q142" s="226"/>
      <c r="R142" s="227"/>
      <c r="S142" s="228"/>
      <c r="T142" s="228"/>
    </row>
    <row r="143" spans="1:20" ht="12" customHeight="1">
      <c r="A143" s="35" t="s">
        <v>451</v>
      </c>
      <c r="B143" s="9" t="s">
        <v>450</v>
      </c>
      <c r="C143" s="115">
        <v>725000</v>
      </c>
      <c r="D143" s="114">
        <v>725000</v>
      </c>
      <c r="E143" s="114">
        <v>725000</v>
      </c>
      <c r="F143" s="114">
        <v>199999.97</v>
      </c>
      <c r="G143" s="113"/>
      <c r="H143" s="274">
        <f t="shared" si="8"/>
        <v>27.586202758620686</v>
      </c>
      <c r="I143" s="274">
        <f t="shared" si="9"/>
        <v>27.586202758620686</v>
      </c>
      <c r="K143" s="225"/>
      <c r="L143" s="225"/>
      <c r="M143" s="225"/>
      <c r="N143" s="225"/>
      <c r="O143" s="225"/>
      <c r="P143" s="226"/>
      <c r="Q143" s="226"/>
      <c r="R143" s="227"/>
      <c r="S143" s="228"/>
      <c r="T143" s="228"/>
    </row>
    <row r="144" spans="1:20" ht="12" customHeight="1">
      <c r="A144" s="117" t="s">
        <v>449</v>
      </c>
      <c r="B144" s="27"/>
      <c r="C144" s="116">
        <f>SUM(C145:C146)</f>
        <v>15603598695</v>
      </c>
      <c r="D144" s="116">
        <f>SUM(D145:D146)</f>
        <v>16582454148.774267</v>
      </c>
      <c r="E144" s="116">
        <f>SUM(E145:E146)</f>
        <v>16582454148.774267</v>
      </c>
      <c r="F144" s="116">
        <f>SUM(F145:F146)</f>
        <v>16321891796.980015</v>
      </c>
      <c r="G144" s="116"/>
      <c r="H144" s="298">
        <f t="shared" si="8"/>
        <v>98.428686432921552</v>
      </c>
      <c r="I144" s="298">
        <f t="shared" si="9"/>
        <v>98.428686432921552</v>
      </c>
      <c r="K144" s="225"/>
      <c r="L144" s="225"/>
      <c r="M144" s="225"/>
      <c r="N144" s="225"/>
      <c r="O144" s="225"/>
      <c r="P144" s="226"/>
      <c r="Q144" s="226"/>
      <c r="R144" s="227"/>
      <c r="S144" s="228"/>
      <c r="T144" s="228"/>
    </row>
    <row r="145" spans="1:20" ht="12" customHeight="1">
      <c r="A145" s="35" t="s">
        <v>448</v>
      </c>
      <c r="B145" s="92" t="s">
        <v>447</v>
      </c>
      <c r="C145" s="115">
        <v>9649702353</v>
      </c>
      <c r="D145" s="114">
        <v>9547778470.0096531</v>
      </c>
      <c r="E145" s="114">
        <v>9547778470.0096531</v>
      </c>
      <c r="F145" s="114">
        <v>9400011998.4700031</v>
      </c>
      <c r="G145" s="118"/>
      <c r="H145" s="274">
        <f t="shared" si="8"/>
        <v>98.452347087819476</v>
      </c>
      <c r="I145" s="274">
        <f t="shared" si="9"/>
        <v>98.452347087819476</v>
      </c>
      <c r="K145" s="225"/>
      <c r="L145" s="225"/>
      <c r="M145" s="225"/>
      <c r="N145" s="225"/>
      <c r="O145" s="225"/>
      <c r="P145" s="226"/>
      <c r="Q145" s="226"/>
      <c r="R145" s="227"/>
      <c r="S145" s="228"/>
      <c r="T145" s="228"/>
    </row>
    <row r="146" spans="1:20" ht="12" customHeight="1">
      <c r="A146" s="120" t="s">
        <v>446</v>
      </c>
      <c r="B146" s="119" t="s">
        <v>445</v>
      </c>
      <c r="C146" s="115">
        <v>5953896342</v>
      </c>
      <c r="D146" s="114">
        <v>7034675678.7646141</v>
      </c>
      <c r="E146" s="114">
        <v>7034675678.7646141</v>
      </c>
      <c r="F146" s="114">
        <v>6921879798.5100107</v>
      </c>
      <c r="G146" s="118"/>
      <c r="H146" s="274">
        <f t="shared" si="8"/>
        <v>98.396573127100979</v>
      </c>
      <c r="I146" s="274">
        <f t="shared" si="9"/>
        <v>98.396573127100979</v>
      </c>
      <c r="K146" s="225"/>
      <c r="L146" s="225"/>
      <c r="M146" s="225"/>
      <c r="N146" s="225"/>
      <c r="O146" s="225"/>
      <c r="P146" s="226"/>
      <c r="Q146" s="226"/>
      <c r="R146" s="227"/>
      <c r="S146" s="228"/>
      <c r="T146" s="228"/>
    </row>
    <row r="147" spans="1:20" ht="12" customHeight="1">
      <c r="A147" s="117" t="s">
        <v>444</v>
      </c>
      <c r="B147" s="27"/>
      <c r="C147" s="116">
        <f>SUM(C148,C149)</f>
        <v>209842669.99999997</v>
      </c>
      <c r="D147" s="116">
        <f>SUM(D148,D149)</f>
        <v>258185195</v>
      </c>
      <c r="E147" s="116">
        <f>SUM(E148,E149)</f>
        <v>258185195</v>
      </c>
      <c r="F147" s="116">
        <f>SUM(F148,F149)</f>
        <v>220419505</v>
      </c>
      <c r="G147" s="116"/>
      <c r="H147" s="273">
        <f t="shared" si="8"/>
        <v>85.372635328683359</v>
      </c>
      <c r="I147" s="273">
        <f t="shared" si="9"/>
        <v>85.372635328683359</v>
      </c>
      <c r="K147" s="225"/>
      <c r="L147" s="225"/>
      <c r="M147" s="225"/>
      <c r="N147" s="225"/>
      <c r="O147" s="225"/>
      <c r="P147" s="226"/>
      <c r="Q147" s="226"/>
      <c r="R147" s="227"/>
      <c r="S147" s="228"/>
      <c r="T147" s="228"/>
    </row>
    <row r="148" spans="1:20" ht="12" customHeight="1">
      <c r="A148" s="35" t="s">
        <v>443</v>
      </c>
      <c r="B148" s="92" t="s">
        <v>442</v>
      </c>
      <c r="C148" s="115">
        <v>186925880</v>
      </c>
      <c r="D148" s="114">
        <v>209385038</v>
      </c>
      <c r="E148" s="114">
        <v>209385038</v>
      </c>
      <c r="F148" s="114">
        <v>172086398</v>
      </c>
      <c r="G148" s="113"/>
      <c r="H148" s="274">
        <f t="shared" si="8"/>
        <v>82.186578202402401</v>
      </c>
      <c r="I148" s="274">
        <f t="shared" si="9"/>
        <v>82.186578202402401</v>
      </c>
      <c r="K148" s="225"/>
      <c r="L148" s="225"/>
      <c r="M148" s="225"/>
      <c r="N148" s="225"/>
      <c r="O148" s="225"/>
      <c r="P148" s="226"/>
      <c r="Q148" s="226"/>
      <c r="R148" s="227"/>
      <c r="S148" s="228"/>
      <c r="T148" s="228"/>
    </row>
    <row r="149" spans="1:20" ht="12.75" customHeight="1" thickBot="1">
      <c r="A149" s="45" t="s">
        <v>441</v>
      </c>
      <c r="B149" s="112" t="s">
        <v>440</v>
      </c>
      <c r="C149" s="111">
        <v>22916789.999999978</v>
      </c>
      <c r="D149" s="111">
        <v>48800157</v>
      </c>
      <c r="E149" s="111">
        <v>48800157</v>
      </c>
      <c r="F149" s="111">
        <v>48333107</v>
      </c>
      <c r="G149" s="110"/>
      <c r="H149" s="275">
        <f t="shared" si="8"/>
        <v>99.042933406956053</v>
      </c>
      <c r="I149" s="275">
        <f t="shared" si="9"/>
        <v>99.042933406956053</v>
      </c>
      <c r="K149" s="225"/>
      <c r="L149" s="225"/>
      <c r="M149" s="225"/>
      <c r="N149" s="225"/>
      <c r="O149" s="225"/>
      <c r="P149" s="226"/>
      <c r="Q149" s="226"/>
      <c r="R149" s="227"/>
      <c r="S149" s="228"/>
      <c r="T149" s="228"/>
    </row>
    <row r="150" spans="1:20" ht="232.5" customHeight="1">
      <c r="A150" s="334" t="s">
        <v>876</v>
      </c>
      <c r="B150" s="334"/>
      <c r="C150" s="334"/>
      <c r="D150" s="334"/>
      <c r="E150" s="334"/>
      <c r="F150" s="334"/>
      <c r="G150" s="334"/>
      <c r="H150" s="334"/>
      <c r="I150" s="334"/>
      <c r="J150" s="108"/>
      <c r="K150" s="108"/>
      <c r="L150" s="108"/>
      <c r="M150" s="108"/>
      <c r="N150" s="108"/>
      <c r="O150" s="108"/>
      <c r="P150" s="108"/>
      <c r="Q150" s="108"/>
      <c r="R150" s="108"/>
    </row>
    <row r="151" spans="1:20" ht="13.5" customHeight="1">
      <c r="A151" s="107"/>
      <c r="B151" s="104"/>
      <c r="C151" s="104"/>
      <c r="D151" s="104"/>
      <c r="E151" s="104"/>
      <c r="F151" s="104"/>
      <c r="G151" s="104"/>
      <c r="H151" s="104"/>
      <c r="I151" s="104"/>
      <c r="J151" s="104"/>
      <c r="K151" s="104"/>
      <c r="L151" s="104"/>
      <c r="M151" s="104"/>
      <c r="N151" s="104"/>
      <c r="O151" s="104"/>
      <c r="P151" s="104"/>
      <c r="Q151" s="104"/>
      <c r="R151" s="104"/>
    </row>
    <row r="152" spans="1:20" ht="13.5" customHeight="1">
      <c r="A152" s="309"/>
      <c r="B152" s="309"/>
      <c r="C152" s="309"/>
      <c r="D152" s="309"/>
      <c r="E152" s="309"/>
      <c r="F152" s="309"/>
      <c r="G152" s="309"/>
      <c r="H152" s="309"/>
      <c r="I152" s="309"/>
    </row>
    <row r="153" spans="1:20" ht="13.5" customHeight="1">
      <c r="A153" s="309"/>
      <c r="B153" s="309"/>
      <c r="C153" s="309"/>
      <c r="D153" s="309"/>
      <c r="E153" s="309"/>
      <c r="F153" s="309"/>
      <c r="G153" s="309"/>
      <c r="H153" s="309"/>
      <c r="I153" s="309"/>
    </row>
    <row r="154" spans="1:20" ht="13.5" customHeight="1">
      <c r="A154" s="106"/>
      <c r="B154" s="291"/>
      <c r="C154" s="291"/>
      <c r="D154" s="291"/>
      <c r="E154" s="291"/>
      <c r="F154" s="291"/>
      <c r="G154" s="291"/>
      <c r="H154" s="291"/>
      <c r="I154" s="291"/>
    </row>
    <row r="155" spans="1:20" ht="13.5" customHeight="1">
      <c r="A155" s="324"/>
      <c r="B155" s="324"/>
      <c r="C155" s="324"/>
      <c r="D155" s="324"/>
      <c r="E155" s="324"/>
      <c r="F155" s="324"/>
      <c r="G155" s="324"/>
      <c r="H155" s="324"/>
      <c r="I155" s="324"/>
    </row>
    <row r="156" spans="1:20" ht="13.5" customHeight="1">
      <c r="A156" s="324"/>
      <c r="B156" s="324"/>
      <c r="C156" s="324"/>
      <c r="D156" s="324"/>
      <c r="E156" s="324"/>
      <c r="F156" s="324"/>
      <c r="G156" s="324"/>
      <c r="H156" s="324"/>
      <c r="I156" s="324"/>
    </row>
    <row r="157" spans="1:20" ht="13.5" customHeight="1">
      <c r="A157" s="323"/>
      <c r="B157" s="323"/>
      <c r="C157" s="323"/>
      <c r="D157" s="323"/>
      <c r="E157" s="323"/>
      <c r="F157" s="323"/>
      <c r="G157" s="323"/>
      <c r="H157" s="323"/>
      <c r="I157" s="323"/>
    </row>
    <row r="158" spans="1:20" ht="13.5" customHeight="1">
      <c r="A158" s="323"/>
      <c r="B158" s="323"/>
      <c r="C158" s="323"/>
      <c r="D158" s="323"/>
      <c r="E158" s="323"/>
      <c r="F158" s="323"/>
      <c r="G158" s="323"/>
      <c r="H158" s="323"/>
      <c r="I158" s="323"/>
    </row>
    <row r="159" spans="1:20" ht="13.5" customHeight="1">
      <c r="A159" s="309"/>
      <c r="B159" s="309"/>
      <c r="C159" s="309"/>
      <c r="D159" s="309"/>
      <c r="E159" s="309"/>
      <c r="F159" s="309"/>
      <c r="G159" s="309"/>
      <c r="H159" s="309"/>
      <c r="I159" s="309"/>
    </row>
    <row r="160" spans="1:20" ht="13.5" customHeight="1">
      <c r="A160" s="309"/>
      <c r="B160" s="309"/>
      <c r="C160" s="309"/>
      <c r="D160" s="309"/>
      <c r="E160" s="309"/>
      <c r="F160" s="309"/>
      <c r="G160" s="309"/>
      <c r="H160" s="309"/>
      <c r="I160" s="309"/>
    </row>
    <row r="161" spans="1:11" ht="13.5" customHeight="1">
      <c r="A161" s="309"/>
      <c r="B161" s="309"/>
      <c r="C161" s="309"/>
      <c r="D161" s="309"/>
      <c r="E161" s="309"/>
      <c r="F161" s="309"/>
      <c r="G161" s="309"/>
      <c r="H161" s="309"/>
      <c r="I161" s="309"/>
    </row>
    <row r="162" spans="1:11" ht="13.5" customHeight="1">
      <c r="A162" s="309"/>
      <c r="B162" s="309"/>
      <c r="C162" s="309"/>
      <c r="D162" s="309"/>
      <c r="E162" s="309"/>
      <c r="F162" s="309"/>
      <c r="G162" s="309"/>
      <c r="H162" s="309"/>
      <c r="I162" s="309"/>
    </row>
    <row r="163" spans="1:11" ht="13.5" customHeight="1">
      <c r="A163" s="309"/>
      <c r="B163" s="309"/>
      <c r="C163" s="309"/>
      <c r="D163" s="309"/>
      <c r="E163" s="309"/>
      <c r="F163" s="309"/>
      <c r="G163" s="309"/>
      <c r="H163" s="309"/>
      <c r="I163" s="309"/>
    </row>
    <row r="164" spans="1:11" ht="13.5" customHeight="1">
      <c r="A164" s="323"/>
      <c r="B164" s="323"/>
      <c r="C164" s="323"/>
      <c r="D164" s="323"/>
      <c r="E164" s="323"/>
      <c r="F164" s="323"/>
      <c r="G164" s="323"/>
      <c r="H164" s="323"/>
      <c r="I164" s="323"/>
    </row>
    <row r="165" spans="1:11" ht="13.5" customHeight="1">
      <c r="A165" s="323"/>
      <c r="B165" s="323"/>
      <c r="C165" s="323"/>
      <c r="D165" s="323"/>
      <c r="E165" s="323"/>
      <c r="F165" s="323"/>
      <c r="G165" s="323"/>
      <c r="H165" s="323"/>
      <c r="I165" s="323"/>
    </row>
    <row r="166" spans="1:11">
      <c r="A166" s="323"/>
      <c r="B166" s="323"/>
      <c r="C166" s="323"/>
      <c r="D166" s="323"/>
      <c r="E166" s="323"/>
      <c r="F166" s="323"/>
      <c r="G166" s="323"/>
      <c r="H166" s="323"/>
      <c r="I166" s="323"/>
    </row>
    <row r="167" spans="1:11">
      <c r="A167" s="105"/>
      <c r="B167" s="104"/>
      <c r="C167" s="104"/>
      <c r="D167" s="104"/>
      <c r="E167" s="104"/>
      <c r="F167" s="104"/>
      <c r="G167" s="104"/>
      <c r="H167" s="104"/>
      <c r="I167" s="104"/>
    </row>
    <row r="168" spans="1:11" ht="15.75">
      <c r="A168" s="103"/>
      <c r="C168" s="216"/>
    </row>
    <row r="169" spans="1:11" ht="15">
      <c r="B169"/>
      <c r="C169"/>
      <c r="D169"/>
      <c r="E169"/>
      <c r="F169"/>
      <c r="G169" s="102"/>
    </row>
    <row r="170" spans="1:11" ht="15">
      <c r="B170" s="211"/>
      <c r="C170" s="212"/>
      <c r="D170" s="212"/>
      <c r="E170" s="212"/>
      <c r="F170" s="212"/>
      <c r="G170" s="102"/>
      <c r="J170" s="95"/>
      <c r="K170" s="95"/>
    </row>
    <row r="171" spans="1:11" ht="15">
      <c r="B171" s="211"/>
      <c r="C171" s="212"/>
      <c r="D171" s="212"/>
      <c r="E171" s="212"/>
      <c r="F171" s="212"/>
      <c r="G171" s="94"/>
      <c r="H171" s="109"/>
      <c r="I171" s="109"/>
      <c r="J171" s="109"/>
      <c r="K171" s="109"/>
    </row>
    <row r="172" spans="1:11" ht="15">
      <c r="B172" s="211"/>
      <c r="C172" s="212"/>
      <c r="D172" s="212"/>
      <c r="E172" s="212"/>
      <c r="F172" s="212"/>
      <c r="G172" s="94"/>
      <c r="H172" s="109"/>
      <c r="I172" s="109"/>
      <c r="J172" s="109"/>
      <c r="K172" s="109"/>
    </row>
    <row r="173" spans="1:11" ht="15">
      <c r="B173" s="211"/>
      <c r="C173" s="212"/>
      <c r="D173" s="212"/>
      <c r="E173" s="212"/>
      <c r="F173" s="212"/>
      <c r="J173" s="95"/>
      <c r="K173" s="95"/>
    </row>
    <row r="174" spans="1:11" ht="15">
      <c r="B174" s="211"/>
      <c r="C174" s="212"/>
      <c r="D174" s="212"/>
      <c r="E174" s="212"/>
      <c r="F174" s="212"/>
      <c r="J174" s="95"/>
      <c r="K174" s="95"/>
    </row>
    <row r="175" spans="1:11" ht="15">
      <c r="B175" s="211"/>
      <c r="C175" s="212"/>
      <c r="D175" s="212"/>
      <c r="E175" s="212"/>
      <c r="F175" s="212"/>
      <c r="J175" s="95"/>
      <c r="K175" s="95"/>
    </row>
    <row r="176" spans="1:11" ht="15">
      <c r="B176" s="211"/>
      <c r="C176" s="212"/>
      <c r="D176" s="212"/>
      <c r="E176" s="212"/>
      <c r="F176" s="212"/>
      <c r="J176" s="95"/>
      <c r="K176" s="95"/>
    </row>
    <row r="177" spans="2:11" ht="15">
      <c r="B177" s="211"/>
      <c r="C177" s="212"/>
      <c r="D177" s="212"/>
      <c r="E177" s="212"/>
      <c r="F177" s="212"/>
      <c r="J177" s="95"/>
      <c r="K177" s="95"/>
    </row>
    <row r="178" spans="2:11" ht="15">
      <c r="B178" s="211"/>
      <c r="C178" s="212"/>
      <c r="D178" s="212"/>
      <c r="E178" s="212"/>
      <c r="F178" s="212"/>
      <c r="J178" s="95"/>
      <c r="K178" s="95"/>
    </row>
    <row r="179" spans="2:11" ht="15">
      <c r="B179" s="211"/>
      <c r="C179" s="212"/>
      <c r="D179" s="212"/>
      <c r="E179" s="212"/>
      <c r="F179" s="212"/>
      <c r="J179" s="95"/>
      <c r="K179" s="95"/>
    </row>
    <row r="180" spans="2:11" ht="15">
      <c r="B180" s="211"/>
      <c r="C180" s="212"/>
      <c r="D180" s="212"/>
      <c r="E180" s="212"/>
      <c r="F180" s="212"/>
      <c r="J180" s="95"/>
      <c r="K180" s="95"/>
    </row>
    <row r="181" spans="2:11" ht="15">
      <c r="B181" s="211"/>
      <c r="C181" s="212"/>
      <c r="D181" s="212"/>
      <c r="E181" s="212"/>
      <c r="F181" s="212"/>
      <c r="J181" s="95"/>
      <c r="K181" s="95"/>
    </row>
    <row r="182" spans="2:11" ht="15">
      <c r="B182" s="211"/>
      <c r="C182" s="212"/>
      <c r="D182" s="212"/>
      <c r="E182" s="212"/>
      <c r="F182" s="212"/>
      <c r="J182" s="95"/>
      <c r="K182" s="95"/>
    </row>
    <row r="183" spans="2:11" ht="15">
      <c r="B183" s="211"/>
      <c r="C183" s="212"/>
      <c r="D183" s="212"/>
      <c r="E183" s="212"/>
      <c r="F183" s="212"/>
      <c r="J183" s="95"/>
      <c r="K183" s="95"/>
    </row>
    <row r="184" spans="2:11" ht="15">
      <c r="B184" s="211"/>
      <c r="C184" s="212"/>
      <c r="D184" s="212"/>
      <c r="E184" s="212"/>
      <c r="F184" s="212"/>
      <c r="J184" s="95"/>
      <c r="K184" s="95"/>
    </row>
    <row r="185" spans="2:11" ht="15">
      <c r="B185" s="211"/>
      <c r="C185" s="212"/>
      <c r="D185" s="212"/>
      <c r="E185" s="212"/>
      <c r="F185" s="212"/>
      <c r="J185" s="95"/>
      <c r="K185" s="95"/>
    </row>
    <row r="186" spans="2:11" ht="15">
      <c r="B186" s="211"/>
      <c r="C186" s="212"/>
      <c r="D186" s="212"/>
      <c r="E186" s="212"/>
      <c r="F186" s="212"/>
      <c r="J186" s="95"/>
      <c r="K186" s="95"/>
    </row>
    <row r="187" spans="2:11" ht="15">
      <c r="B187" s="211"/>
      <c r="C187" s="212"/>
      <c r="D187" s="212"/>
      <c r="E187" s="212"/>
      <c r="F187" s="212"/>
      <c r="J187" s="95"/>
      <c r="K187" s="95"/>
    </row>
    <row r="188" spans="2:11" ht="15">
      <c r="B188" s="211"/>
      <c r="C188" s="212"/>
      <c r="D188" s="212"/>
      <c r="E188" s="212"/>
      <c r="F188" s="212"/>
      <c r="J188" s="95"/>
      <c r="K188" s="95"/>
    </row>
    <row r="189" spans="2:11" ht="15">
      <c r="B189" s="211"/>
      <c r="C189" s="212"/>
      <c r="D189" s="212"/>
      <c r="E189" s="212"/>
      <c r="F189" s="212"/>
      <c r="J189" s="95"/>
      <c r="K189" s="95"/>
    </row>
    <row r="190" spans="2:11" ht="15">
      <c r="B190" s="211"/>
      <c r="C190" s="212"/>
      <c r="D190" s="212"/>
      <c r="E190" s="212"/>
      <c r="F190" s="212"/>
      <c r="J190" s="95"/>
      <c r="K190" s="95"/>
    </row>
    <row r="191" spans="2:11" ht="15">
      <c r="B191" s="211"/>
      <c r="C191" s="212"/>
      <c r="D191" s="212"/>
      <c r="E191" s="212"/>
      <c r="F191" s="212"/>
      <c r="J191" s="95"/>
      <c r="K191" s="95"/>
    </row>
    <row r="192" spans="2:11" ht="15">
      <c r="B192" s="211"/>
      <c r="C192" s="212"/>
      <c r="D192" s="212"/>
      <c r="E192" s="212"/>
      <c r="F192" s="212"/>
      <c r="J192" s="95"/>
      <c r="K192" s="95"/>
    </row>
    <row r="193" spans="2:11" ht="15">
      <c r="B193" s="211"/>
      <c r="C193" s="212"/>
      <c r="D193" s="212"/>
      <c r="E193" s="212"/>
      <c r="F193" s="212"/>
      <c r="J193" s="95"/>
      <c r="K193" s="95"/>
    </row>
    <row r="194" spans="2:11" ht="15">
      <c r="B194" s="211"/>
      <c r="C194" s="212"/>
      <c r="D194" s="212"/>
      <c r="E194" s="212"/>
      <c r="F194" s="212"/>
      <c r="J194" s="95"/>
      <c r="K194" s="95"/>
    </row>
    <row r="195" spans="2:11" ht="15">
      <c r="B195" s="211"/>
      <c r="C195" s="212"/>
      <c r="D195" s="212"/>
      <c r="E195" s="212"/>
      <c r="F195" s="212"/>
      <c r="J195" s="95"/>
      <c r="K195" s="95"/>
    </row>
    <row r="197" spans="2:11">
      <c r="J197" s="95"/>
      <c r="K197" s="95"/>
    </row>
    <row r="198" spans="2:11">
      <c r="J198" s="95"/>
      <c r="K198" s="95"/>
    </row>
  </sheetData>
  <mergeCells count="24">
    <mergeCell ref="A165:I165"/>
    <mergeCell ref="A166:I166"/>
    <mergeCell ref="A152:I152"/>
    <mergeCell ref="A153:I153"/>
    <mergeCell ref="A157:I157"/>
    <mergeCell ref="A158:I158"/>
    <mergeCell ref="A161:I161"/>
    <mergeCell ref="A164:I164"/>
    <mergeCell ref="A160:I160"/>
    <mergeCell ref="A156:I156"/>
    <mergeCell ref="A155:I155"/>
    <mergeCell ref="A159:I159"/>
    <mergeCell ref="A162:I162"/>
    <mergeCell ref="A163:I163"/>
    <mergeCell ref="A150:I150"/>
    <mergeCell ref="A1:C1"/>
    <mergeCell ref="A3:I3"/>
    <mergeCell ref="A4:A7"/>
    <mergeCell ref="B4:B7"/>
    <mergeCell ref="E4:F4"/>
    <mergeCell ref="H4:I5"/>
    <mergeCell ref="C5:C6"/>
    <mergeCell ref="D5:D6"/>
    <mergeCell ref="E5:E6"/>
  </mergeCells>
  <conditionalFormatting sqref="T8">
    <cfRule type="cellIs" dxfId="107" priority="9" operator="greaterThan">
      <formula>0.1</formula>
    </cfRule>
    <cfRule type="cellIs" dxfId="106" priority="10" operator="greaterThan">
      <formula>1</formula>
    </cfRule>
  </conditionalFormatting>
  <conditionalFormatting sqref="S8">
    <cfRule type="cellIs" dxfId="105" priority="15" operator="greaterThan">
      <formula>0</formula>
    </cfRule>
    <cfRule type="cellIs" dxfId="104" priority="16" operator="greaterThan">
      <formula>1</formula>
    </cfRule>
  </conditionalFormatting>
  <conditionalFormatting sqref="S8">
    <cfRule type="cellIs" dxfId="103" priority="13" operator="greaterThan">
      <formula>0.1</formula>
    </cfRule>
    <cfRule type="cellIs" dxfId="102" priority="14" operator="greaterThan">
      <formula>1</formula>
    </cfRule>
  </conditionalFormatting>
  <conditionalFormatting sqref="T8">
    <cfRule type="cellIs" dxfId="101" priority="11" operator="greaterThan">
      <formula>0</formula>
    </cfRule>
    <cfRule type="cellIs" dxfId="100" priority="12" operator="greaterThan">
      <formula>1</formula>
    </cfRule>
  </conditionalFormatting>
  <conditionalFormatting sqref="T9:T149">
    <cfRule type="cellIs" dxfId="99" priority="1" operator="greaterThan">
      <formula>0.1</formula>
    </cfRule>
    <cfRule type="cellIs" dxfId="98" priority="2" operator="greaterThan">
      <formula>1</formula>
    </cfRule>
  </conditionalFormatting>
  <conditionalFormatting sqref="S9:S149">
    <cfRule type="cellIs" dxfId="97" priority="7" operator="greaterThan">
      <formula>0</formula>
    </cfRule>
    <cfRule type="cellIs" dxfId="96" priority="8" operator="greaterThan">
      <formula>1</formula>
    </cfRule>
  </conditionalFormatting>
  <conditionalFormatting sqref="S9:S149">
    <cfRule type="cellIs" dxfId="95" priority="5" operator="greaterThan">
      <formula>0.1</formula>
    </cfRule>
    <cfRule type="cellIs" dxfId="94" priority="6" operator="greaterThan">
      <formula>1</formula>
    </cfRule>
  </conditionalFormatting>
  <conditionalFormatting sqref="T9:T149">
    <cfRule type="cellIs" dxfId="93" priority="3" operator="greaterThan">
      <formula>0</formula>
    </cfRule>
    <cfRule type="cellIs" dxfId="92" priority="4" operator="greaterThan">
      <formula>1</formula>
    </cfRule>
  </conditionalFormatting>
  <pageMargins left="0" right="0" top="0" bottom="0" header="0.31496062992125984" footer="0.39370078740157483"/>
  <pageSetup fitToHeight="10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U80"/>
  <sheetViews>
    <sheetView showGridLines="0" zoomScale="145" zoomScaleNormal="145" workbookViewId="0">
      <selection sqref="A1:C1"/>
    </sheetView>
  </sheetViews>
  <sheetFormatPr baseColWidth="10" defaultRowHeight="12"/>
  <cols>
    <col min="1" max="1" width="4.7109375" style="34" customWidth="1"/>
    <col min="2" max="2" width="51.7109375" style="1" customWidth="1"/>
    <col min="3" max="3" width="13.7109375" style="3" customWidth="1"/>
    <col min="4" max="6" width="13.7109375" style="1" customWidth="1"/>
    <col min="7" max="7" width="0.85546875" style="4" customWidth="1"/>
    <col min="8" max="9" width="9.7109375" style="1" customWidth="1"/>
    <col min="10" max="10" width="4.28515625" style="1" customWidth="1"/>
    <col min="11" max="14" width="13.5703125" style="232" customWidth="1"/>
    <col min="15" max="19" width="5.42578125" style="232" customWidth="1"/>
    <col min="20" max="20" width="10.5703125" style="232" customWidth="1"/>
    <col min="21" max="21" width="11.42578125" style="232"/>
    <col min="22" max="16384" width="11.42578125" style="1"/>
  </cols>
  <sheetData>
    <row r="1" spans="1:21" s="47" customFormat="1" ht="42" customHeight="1">
      <c r="A1" s="316" t="s">
        <v>0</v>
      </c>
      <c r="B1" s="316"/>
      <c r="C1" s="316"/>
      <c r="D1" s="39" t="s">
        <v>150</v>
      </c>
      <c r="G1" s="48"/>
      <c r="K1" s="234"/>
      <c r="L1" s="234"/>
      <c r="M1" s="234"/>
      <c r="N1" s="234"/>
      <c r="O1" s="234"/>
      <c r="P1" s="234"/>
      <c r="Q1" s="234"/>
      <c r="R1" s="234"/>
      <c r="S1" s="234"/>
      <c r="T1" s="234"/>
      <c r="U1" s="234"/>
    </row>
    <row r="2" spans="1:21" ht="13.5" customHeight="1">
      <c r="C2" s="1"/>
    </row>
    <row r="3" spans="1:21" s="49" customFormat="1" ht="57.95" customHeight="1">
      <c r="A3" s="301" t="s">
        <v>867</v>
      </c>
      <c r="B3" s="301"/>
      <c r="C3" s="301"/>
      <c r="D3" s="301"/>
      <c r="E3" s="301"/>
      <c r="F3" s="301"/>
      <c r="G3" s="301"/>
      <c r="H3" s="301"/>
      <c r="I3" s="301"/>
      <c r="K3" s="235"/>
      <c r="L3" s="235"/>
      <c r="M3" s="235"/>
      <c r="N3" s="235"/>
      <c r="O3" s="235"/>
      <c r="P3" s="235"/>
      <c r="Q3" s="235"/>
      <c r="R3" s="235"/>
      <c r="S3" s="235"/>
      <c r="T3" s="235"/>
      <c r="U3" s="235"/>
    </row>
    <row r="4" spans="1:21" ht="12.75" customHeight="1">
      <c r="A4" s="302" t="s">
        <v>6</v>
      </c>
      <c r="B4" s="304" t="s">
        <v>52</v>
      </c>
      <c r="C4" s="22"/>
      <c r="D4" s="22"/>
      <c r="E4" s="306" t="s">
        <v>1</v>
      </c>
      <c r="F4" s="306"/>
      <c r="G4" s="21"/>
      <c r="H4" s="304" t="s">
        <v>5</v>
      </c>
      <c r="I4" s="304"/>
    </row>
    <row r="5" spans="1:21" ht="12.75" customHeight="1">
      <c r="A5" s="302"/>
      <c r="B5" s="304"/>
      <c r="C5" s="307" t="s">
        <v>2</v>
      </c>
      <c r="D5" s="307" t="s">
        <v>3</v>
      </c>
      <c r="E5" s="307" t="s">
        <v>4</v>
      </c>
      <c r="F5" s="50" t="s">
        <v>53</v>
      </c>
      <c r="G5" s="42"/>
      <c r="H5" s="305"/>
      <c r="I5" s="305"/>
    </row>
    <row r="6" spans="1:21" ht="18" customHeight="1">
      <c r="A6" s="302"/>
      <c r="B6" s="304"/>
      <c r="C6" s="307"/>
      <c r="D6" s="307"/>
      <c r="E6" s="307"/>
      <c r="F6" s="41" t="s">
        <v>151</v>
      </c>
      <c r="G6" s="41"/>
      <c r="H6" s="42" t="s">
        <v>3</v>
      </c>
      <c r="I6" s="42" t="s">
        <v>7</v>
      </c>
    </row>
    <row r="7" spans="1:21" ht="12.75" customHeight="1">
      <c r="A7" s="303"/>
      <c r="B7" s="305"/>
      <c r="C7" s="28" t="s">
        <v>8</v>
      </c>
      <c r="D7" s="28" t="s">
        <v>9</v>
      </c>
      <c r="E7" s="28" t="s">
        <v>10</v>
      </c>
      <c r="F7" s="29" t="s">
        <v>11</v>
      </c>
      <c r="G7" s="29"/>
      <c r="H7" s="29" t="s">
        <v>147</v>
      </c>
      <c r="I7" s="29" t="s">
        <v>146</v>
      </c>
    </row>
    <row r="8" spans="1:21" ht="12.75" customHeight="1">
      <c r="A8" s="158" t="s">
        <v>691</v>
      </c>
      <c r="B8" s="5"/>
      <c r="C8" s="150">
        <v>52110473835.983871</v>
      </c>
      <c r="D8" s="150">
        <v>51237924053.685822</v>
      </c>
      <c r="E8" s="150">
        <v>51237924053.685822</v>
      </c>
      <c r="F8" s="150">
        <v>51004919188.275551</v>
      </c>
      <c r="G8" s="10"/>
      <c r="H8" s="11">
        <v>99.545249208055083</v>
      </c>
      <c r="I8" s="11">
        <v>99.545249208055083</v>
      </c>
      <c r="J8" s="2"/>
      <c r="K8" s="236"/>
      <c r="L8" s="236"/>
      <c r="M8" s="236"/>
      <c r="N8" s="236"/>
      <c r="O8" s="236"/>
      <c r="P8" s="236"/>
      <c r="Q8" s="236"/>
      <c r="R8" s="236"/>
      <c r="S8" s="236"/>
      <c r="T8" s="241"/>
    </row>
    <row r="9" spans="1:21" ht="12.75" customHeight="1">
      <c r="A9" s="325" t="s">
        <v>133</v>
      </c>
      <c r="B9" s="325"/>
      <c r="C9" s="257">
        <v>150946296</v>
      </c>
      <c r="D9" s="257">
        <v>156631982.43000007</v>
      </c>
      <c r="E9" s="257">
        <v>156631982.43000007</v>
      </c>
      <c r="F9" s="257">
        <v>148447797.95000002</v>
      </c>
      <c r="G9" s="24"/>
      <c r="H9" s="25">
        <v>94.774895680288267</v>
      </c>
      <c r="I9" s="25">
        <v>94.774895680288267</v>
      </c>
      <c r="J9" s="2"/>
      <c r="K9" s="236"/>
      <c r="L9" s="236"/>
      <c r="M9" s="236"/>
      <c r="N9" s="236"/>
      <c r="O9" s="236"/>
      <c r="P9" s="237"/>
      <c r="Q9" s="237"/>
      <c r="R9" s="240"/>
      <c r="S9" s="241"/>
      <c r="T9" s="241"/>
    </row>
    <row r="10" spans="1:21" s="2" customFormat="1" ht="12.75" customHeight="1">
      <c r="A10" s="155"/>
      <c r="B10" s="155" t="s">
        <v>690</v>
      </c>
      <c r="C10" s="147">
        <v>150946296</v>
      </c>
      <c r="D10" s="147">
        <v>156631982.43000007</v>
      </c>
      <c r="E10" s="147">
        <v>156631982.43000007</v>
      </c>
      <c r="F10" s="147">
        <v>148447797.95000002</v>
      </c>
      <c r="G10" s="10"/>
      <c r="H10" s="13">
        <v>94.774895680288267</v>
      </c>
      <c r="I10" s="13">
        <v>94.774895680288267</v>
      </c>
      <c r="K10" s="236"/>
      <c r="L10" s="236"/>
      <c r="M10" s="236"/>
      <c r="N10" s="236"/>
      <c r="O10" s="236"/>
      <c r="P10" s="237"/>
      <c r="Q10" s="237"/>
      <c r="R10" s="240"/>
      <c r="S10" s="241"/>
      <c r="T10" s="241"/>
      <c r="U10" s="242"/>
    </row>
    <row r="11" spans="1:21" ht="12.75" customHeight="1">
      <c r="A11" s="325" t="s">
        <v>437</v>
      </c>
      <c r="B11" s="325"/>
      <c r="C11" s="257">
        <v>225700000</v>
      </c>
      <c r="D11" s="257">
        <v>320124939.50000006</v>
      </c>
      <c r="E11" s="257">
        <v>320124939.50000006</v>
      </c>
      <c r="F11" s="257">
        <v>320115335.20000005</v>
      </c>
      <c r="G11" s="24"/>
      <c r="H11" s="25">
        <v>99.996999827625103</v>
      </c>
      <c r="I11" s="25">
        <v>99.996999827625103</v>
      </c>
      <c r="J11" s="2"/>
      <c r="K11" s="236"/>
      <c r="L11" s="236"/>
      <c r="M11" s="236"/>
      <c r="N11" s="236"/>
      <c r="O11" s="236"/>
      <c r="P11" s="237"/>
      <c r="Q11" s="237"/>
      <c r="R11" s="240"/>
      <c r="S11" s="241"/>
      <c r="T11" s="241"/>
    </row>
    <row r="12" spans="1:21" ht="12.75" customHeight="1">
      <c r="A12" s="149"/>
      <c r="B12" s="148" t="s">
        <v>572</v>
      </c>
      <c r="C12" s="147">
        <v>225700000</v>
      </c>
      <c r="D12" s="147">
        <v>320124939.50000006</v>
      </c>
      <c r="E12" s="147">
        <v>320124939.50000006</v>
      </c>
      <c r="F12" s="147">
        <v>320115335.20000005</v>
      </c>
      <c r="G12" s="10"/>
      <c r="H12" s="13">
        <v>99.996999827625103</v>
      </c>
      <c r="I12" s="13">
        <v>99.996999827625103</v>
      </c>
      <c r="J12" s="2"/>
      <c r="K12" s="236"/>
      <c r="L12" s="236"/>
      <c r="M12" s="236"/>
      <c r="N12" s="236"/>
      <c r="O12" s="236"/>
      <c r="P12" s="237"/>
      <c r="Q12" s="237"/>
      <c r="R12" s="240"/>
      <c r="S12" s="241"/>
      <c r="T12" s="241"/>
    </row>
    <row r="13" spans="1:21" ht="12.75" customHeight="1">
      <c r="A13" s="325" t="s">
        <v>21</v>
      </c>
      <c r="B13" s="325"/>
      <c r="C13" s="257">
        <v>1800472650.4611404</v>
      </c>
      <c r="D13" s="257">
        <v>1748155117.9819357</v>
      </c>
      <c r="E13" s="257">
        <v>1748155117.9819357</v>
      </c>
      <c r="F13" s="257">
        <v>1744176574.9234774</v>
      </c>
      <c r="G13" s="24"/>
      <c r="H13" s="25">
        <v>99.772414757847628</v>
      </c>
      <c r="I13" s="25">
        <v>99.772414757847628</v>
      </c>
      <c r="J13" s="2"/>
      <c r="K13" s="236"/>
      <c r="L13" s="236"/>
      <c r="M13" s="236"/>
      <c r="N13" s="236"/>
      <c r="O13" s="236"/>
      <c r="P13" s="237"/>
      <c r="Q13" s="237"/>
      <c r="R13" s="240"/>
      <c r="S13" s="241"/>
      <c r="T13" s="241"/>
    </row>
    <row r="14" spans="1:21" ht="12.75" customHeight="1">
      <c r="A14" s="149"/>
      <c r="B14" s="148" t="s">
        <v>689</v>
      </c>
      <c r="C14" s="147">
        <v>10000000</v>
      </c>
      <c r="D14" s="147">
        <v>1833928.68</v>
      </c>
      <c r="E14" s="147">
        <v>1833928.68</v>
      </c>
      <c r="F14" s="147">
        <v>1833928.68</v>
      </c>
      <c r="G14" s="10"/>
      <c r="H14" s="13">
        <v>100</v>
      </c>
      <c r="I14" s="13">
        <v>100</v>
      </c>
      <c r="J14" s="2"/>
      <c r="K14" s="236"/>
      <c r="L14" s="236"/>
      <c r="M14" s="236"/>
      <c r="N14" s="236"/>
      <c r="O14" s="236"/>
      <c r="P14" s="237"/>
      <c r="Q14" s="237"/>
      <c r="R14" s="240"/>
      <c r="S14" s="241"/>
      <c r="T14" s="241"/>
    </row>
    <row r="15" spans="1:21" ht="12.75" customHeight="1">
      <c r="A15" s="149"/>
      <c r="B15" s="148" t="s">
        <v>613</v>
      </c>
      <c r="C15" s="147">
        <v>338662944</v>
      </c>
      <c r="D15" s="147">
        <v>161077701.31000003</v>
      </c>
      <c r="E15" s="147">
        <v>161077701.31000003</v>
      </c>
      <c r="F15" s="147">
        <v>159901844.44</v>
      </c>
      <c r="G15" s="10"/>
      <c r="H15" s="13">
        <v>99.270006425199071</v>
      </c>
      <c r="I15" s="13">
        <v>99.270006425199071</v>
      </c>
      <c r="J15" s="2"/>
      <c r="K15" s="236"/>
      <c r="L15" s="236"/>
      <c r="M15" s="236"/>
      <c r="N15" s="236"/>
      <c r="O15" s="236"/>
      <c r="P15" s="237"/>
      <c r="Q15" s="237"/>
      <c r="R15" s="240"/>
      <c r="S15" s="241"/>
      <c r="T15" s="241"/>
    </row>
    <row r="16" spans="1:21" ht="12.75" customHeight="1">
      <c r="A16" s="149"/>
      <c r="B16" s="148" t="s">
        <v>24</v>
      </c>
      <c r="C16" s="147">
        <v>1185681210.6611404</v>
      </c>
      <c r="D16" s="147">
        <v>1056057383.6319358</v>
      </c>
      <c r="E16" s="147">
        <v>1056057383.6319358</v>
      </c>
      <c r="F16" s="147">
        <v>1054303734.4434776</v>
      </c>
      <c r="G16" s="10"/>
      <c r="H16" s="13">
        <v>99.833943759530655</v>
      </c>
      <c r="I16" s="13">
        <v>99.833943759530655</v>
      </c>
      <c r="J16" s="2"/>
      <c r="K16" s="236"/>
      <c r="L16" s="236"/>
      <c r="M16" s="236"/>
      <c r="N16" s="236"/>
      <c r="O16" s="236"/>
      <c r="P16" s="237"/>
      <c r="Q16" s="237"/>
      <c r="R16" s="240"/>
      <c r="S16" s="241"/>
      <c r="T16" s="241"/>
    </row>
    <row r="17" spans="1:20" ht="12.75" customHeight="1">
      <c r="A17" s="149"/>
      <c r="B17" s="148" t="s">
        <v>688</v>
      </c>
      <c r="C17" s="147">
        <v>266128495.80000001</v>
      </c>
      <c r="D17" s="147">
        <v>529186104.35999995</v>
      </c>
      <c r="E17" s="147">
        <v>529186104.35999995</v>
      </c>
      <c r="F17" s="147">
        <v>528137067.35999995</v>
      </c>
      <c r="G17" s="10"/>
      <c r="H17" s="13">
        <v>99.801764069132403</v>
      </c>
      <c r="I17" s="13">
        <v>99.801764069132403</v>
      </c>
      <c r="J17" s="2"/>
      <c r="K17" s="236"/>
      <c r="L17" s="236"/>
      <c r="M17" s="236"/>
      <c r="N17" s="236"/>
      <c r="O17" s="236"/>
      <c r="P17" s="237"/>
      <c r="Q17" s="237"/>
      <c r="R17" s="240"/>
      <c r="S17" s="241"/>
      <c r="T17" s="241"/>
    </row>
    <row r="18" spans="1:20" ht="12.75" customHeight="1">
      <c r="A18" s="325" t="s">
        <v>687</v>
      </c>
      <c r="B18" s="325"/>
      <c r="C18" s="257">
        <v>6381617455.3000011</v>
      </c>
      <c r="D18" s="257">
        <v>5396394582.2325001</v>
      </c>
      <c r="E18" s="257">
        <v>5396394582.2325001</v>
      </c>
      <c r="F18" s="257">
        <v>5308866798.9763994</v>
      </c>
      <c r="G18" s="24"/>
      <c r="H18" s="25">
        <v>98.378032185706289</v>
      </c>
      <c r="I18" s="25">
        <v>98.378032185706289</v>
      </c>
      <c r="J18" s="2"/>
      <c r="K18" s="236"/>
      <c r="L18" s="236"/>
      <c r="M18" s="236"/>
      <c r="N18" s="236"/>
      <c r="O18" s="236"/>
      <c r="P18" s="237"/>
      <c r="Q18" s="237"/>
      <c r="R18" s="240"/>
      <c r="S18" s="241"/>
      <c r="T18" s="241"/>
    </row>
    <row r="19" spans="1:20" ht="12.75" customHeight="1">
      <c r="A19" s="154"/>
      <c r="B19" s="148" t="s">
        <v>686</v>
      </c>
      <c r="C19" s="147">
        <v>540824515</v>
      </c>
      <c r="D19" s="147">
        <v>508014265.14000005</v>
      </c>
      <c r="E19" s="147">
        <v>508014265.14000005</v>
      </c>
      <c r="F19" s="147">
        <v>500671620.13999993</v>
      </c>
      <c r="G19" s="10"/>
      <c r="H19" s="13">
        <v>98.55463802813162</v>
      </c>
      <c r="I19" s="13">
        <v>98.55463802813162</v>
      </c>
      <c r="J19" s="2"/>
      <c r="K19" s="236"/>
      <c r="L19" s="236"/>
      <c r="M19" s="236"/>
      <c r="N19" s="236"/>
      <c r="O19" s="236"/>
      <c r="P19" s="237"/>
      <c r="Q19" s="237"/>
      <c r="R19" s="240"/>
      <c r="S19" s="241"/>
      <c r="T19" s="241"/>
    </row>
    <row r="20" spans="1:20" ht="12.75" customHeight="1">
      <c r="A20" s="154"/>
      <c r="B20" s="148" t="s">
        <v>685</v>
      </c>
      <c r="C20" s="147">
        <v>49360919</v>
      </c>
      <c r="D20" s="147">
        <v>51011840.69000002</v>
      </c>
      <c r="E20" s="147">
        <v>51011840.69000002</v>
      </c>
      <c r="F20" s="147">
        <v>51011781.680000022</v>
      </c>
      <c r="G20" s="10"/>
      <c r="H20" s="13">
        <v>99.9998843209749</v>
      </c>
      <c r="I20" s="13">
        <v>99.9998843209749</v>
      </c>
      <c r="J20" s="2"/>
      <c r="K20" s="236"/>
      <c r="L20" s="236"/>
      <c r="M20" s="236"/>
      <c r="N20" s="236"/>
      <c r="O20" s="236"/>
      <c r="P20" s="237"/>
      <c r="Q20" s="237"/>
      <c r="R20" s="240"/>
      <c r="S20" s="241"/>
      <c r="T20" s="241"/>
    </row>
    <row r="21" spans="1:20" ht="12.75" customHeight="1">
      <c r="A21" s="154"/>
      <c r="B21" s="148" t="s">
        <v>684</v>
      </c>
      <c r="C21" s="147">
        <v>423266489</v>
      </c>
      <c r="D21" s="147">
        <v>355125487.87999976</v>
      </c>
      <c r="E21" s="147">
        <v>355125487.87999976</v>
      </c>
      <c r="F21" s="147">
        <v>352956075.77999985</v>
      </c>
      <c r="G21" s="10"/>
      <c r="H21" s="13">
        <v>99.389113940272026</v>
      </c>
      <c r="I21" s="13">
        <v>99.389113940272026</v>
      </c>
      <c r="J21" s="2"/>
      <c r="K21" s="236"/>
      <c r="L21" s="236"/>
      <c r="M21" s="236"/>
      <c r="N21" s="236"/>
      <c r="O21" s="236"/>
      <c r="P21" s="237"/>
      <c r="Q21" s="237"/>
      <c r="R21" s="240"/>
      <c r="S21" s="241"/>
      <c r="T21" s="241"/>
    </row>
    <row r="22" spans="1:20" ht="12.75" customHeight="1">
      <c r="A22" s="154"/>
      <c r="B22" s="148" t="s">
        <v>683</v>
      </c>
      <c r="C22" s="147">
        <v>93634619.760000005</v>
      </c>
      <c r="D22" s="147">
        <v>93895570.830599979</v>
      </c>
      <c r="E22" s="147">
        <v>93895570.830599979</v>
      </c>
      <c r="F22" s="147">
        <v>93876390.184500009</v>
      </c>
      <c r="G22" s="10"/>
      <c r="H22" s="13">
        <v>99.979572363285826</v>
      </c>
      <c r="I22" s="13">
        <v>99.979572363285826</v>
      </c>
      <c r="J22" s="2"/>
      <c r="K22" s="236"/>
      <c r="L22" s="236"/>
      <c r="M22" s="236"/>
      <c r="N22" s="236"/>
      <c r="O22" s="236"/>
      <c r="P22" s="237"/>
      <c r="Q22" s="237"/>
      <c r="R22" s="240"/>
      <c r="S22" s="241"/>
      <c r="T22" s="241"/>
    </row>
    <row r="23" spans="1:20" ht="12.75" customHeight="1">
      <c r="A23" s="154"/>
      <c r="B23" s="148" t="s">
        <v>632</v>
      </c>
      <c r="C23" s="147">
        <v>40541451</v>
      </c>
      <c r="D23" s="147">
        <v>42524032.68</v>
      </c>
      <c r="E23" s="147">
        <v>42524032.68</v>
      </c>
      <c r="F23" s="147">
        <v>42513228.050000004</v>
      </c>
      <c r="G23" s="10"/>
      <c r="H23" s="13">
        <v>99.974591708925402</v>
      </c>
      <c r="I23" s="13">
        <v>99.974591708925402</v>
      </c>
      <c r="J23" s="2"/>
      <c r="K23" s="236"/>
      <c r="L23" s="236"/>
      <c r="M23" s="236"/>
      <c r="N23" s="236"/>
      <c r="O23" s="236"/>
      <c r="P23" s="237"/>
      <c r="Q23" s="237"/>
      <c r="R23" s="240"/>
      <c r="S23" s="241"/>
      <c r="T23" s="241"/>
    </row>
    <row r="24" spans="1:20" ht="12.75" customHeight="1">
      <c r="A24" s="154"/>
      <c r="B24" s="148" t="s">
        <v>682</v>
      </c>
      <c r="C24" s="147">
        <v>182890128</v>
      </c>
      <c r="D24" s="147">
        <v>129537577.17999999</v>
      </c>
      <c r="E24" s="147">
        <v>129537577.17999999</v>
      </c>
      <c r="F24" s="147">
        <v>129529680.28</v>
      </c>
      <c r="G24" s="10"/>
      <c r="H24" s="13">
        <v>99.993903776670905</v>
      </c>
      <c r="I24" s="13">
        <v>99.993903776670905</v>
      </c>
      <c r="J24" s="2"/>
      <c r="K24" s="236"/>
      <c r="L24" s="236"/>
      <c r="M24" s="236"/>
      <c r="N24" s="236"/>
      <c r="O24" s="236"/>
      <c r="P24" s="237"/>
      <c r="Q24" s="237"/>
      <c r="R24" s="240"/>
      <c r="S24" s="241"/>
      <c r="T24" s="241"/>
    </row>
    <row r="25" spans="1:20" ht="12.75" customHeight="1">
      <c r="A25" s="154"/>
      <c r="B25" s="148" t="s">
        <v>631</v>
      </c>
      <c r="C25" s="147">
        <v>325860015</v>
      </c>
      <c r="D25" s="147">
        <v>166123199.78000003</v>
      </c>
      <c r="E25" s="147">
        <v>166123199.78000003</v>
      </c>
      <c r="F25" s="147">
        <v>163302160.38</v>
      </c>
      <c r="G25" s="10"/>
      <c r="H25" s="13">
        <v>98.301838994351186</v>
      </c>
      <c r="I25" s="13">
        <v>98.301838994351186</v>
      </c>
      <c r="J25" s="2"/>
      <c r="K25" s="236"/>
      <c r="L25" s="236"/>
      <c r="M25" s="236"/>
      <c r="N25" s="236"/>
      <c r="O25" s="236"/>
      <c r="P25" s="237"/>
      <c r="Q25" s="237"/>
      <c r="R25" s="240"/>
      <c r="S25" s="241"/>
      <c r="T25" s="241"/>
    </row>
    <row r="26" spans="1:20" ht="12.75" customHeight="1">
      <c r="A26" s="154"/>
      <c r="B26" s="148" t="s">
        <v>681</v>
      </c>
      <c r="C26" s="147">
        <v>135541741</v>
      </c>
      <c r="D26" s="147">
        <v>102185935.60999997</v>
      </c>
      <c r="E26" s="147">
        <v>102185935.60999997</v>
      </c>
      <c r="F26" s="147">
        <v>102152867.30999999</v>
      </c>
      <c r="G26" s="10"/>
      <c r="H26" s="13">
        <v>99.967639088684194</v>
      </c>
      <c r="I26" s="13">
        <v>99.967639088684194</v>
      </c>
      <c r="J26" s="2"/>
      <c r="K26" s="236"/>
      <c r="L26" s="236"/>
      <c r="M26" s="236"/>
      <c r="N26" s="236"/>
      <c r="O26" s="236"/>
      <c r="P26" s="237"/>
      <c r="Q26" s="237"/>
      <c r="R26" s="240"/>
      <c r="S26" s="241"/>
      <c r="T26" s="241"/>
    </row>
    <row r="27" spans="1:20" ht="12.75" customHeight="1">
      <c r="A27" s="154"/>
      <c r="B27" s="148" t="s">
        <v>680</v>
      </c>
      <c r="C27" s="147">
        <v>2605086400</v>
      </c>
      <c r="D27" s="147">
        <v>1905107855.4799995</v>
      </c>
      <c r="E27" s="147">
        <v>1905107855.4799995</v>
      </c>
      <c r="F27" s="147">
        <v>1853624807.8899996</v>
      </c>
      <c r="G27" s="10"/>
      <c r="H27" s="13">
        <v>97.297630816968706</v>
      </c>
      <c r="I27" s="13">
        <v>97.297630816968706</v>
      </c>
      <c r="J27" s="2"/>
      <c r="K27" s="236"/>
      <c r="L27" s="236"/>
      <c r="M27" s="236"/>
      <c r="N27" s="236"/>
      <c r="O27" s="236"/>
      <c r="P27" s="237"/>
      <c r="Q27" s="237"/>
      <c r="R27" s="240"/>
      <c r="S27" s="241"/>
      <c r="T27" s="241"/>
    </row>
    <row r="28" spans="1:20" ht="12.75" customHeight="1">
      <c r="A28" s="154"/>
      <c r="B28" s="148" t="s">
        <v>679</v>
      </c>
      <c r="C28" s="147">
        <v>824717955</v>
      </c>
      <c r="D28" s="147">
        <v>896628526.55000007</v>
      </c>
      <c r="E28" s="147">
        <v>896628526.55000007</v>
      </c>
      <c r="F28" s="147">
        <v>872987896.86999989</v>
      </c>
      <c r="G28" s="10"/>
      <c r="H28" s="13">
        <v>97.363386399163161</v>
      </c>
      <c r="I28" s="13">
        <v>97.363386399163161</v>
      </c>
      <c r="J28" s="2"/>
      <c r="K28" s="236"/>
      <c r="L28" s="236"/>
      <c r="M28" s="236"/>
      <c r="N28" s="236"/>
      <c r="O28" s="236"/>
      <c r="P28" s="237"/>
      <c r="Q28" s="237"/>
      <c r="R28" s="240"/>
      <c r="S28" s="241"/>
      <c r="T28" s="241"/>
    </row>
    <row r="29" spans="1:20" ht="12.75" customHeight="1">
      <c r="A29" s="154"/>
      <c r="B29" s="148" t="s">
        <v>384</v>
      </c>
      <c r="C29" s="147">
        <v>1159893222.5400004</v>
      </c>
      <c r="D29" s="147">
        <v>1146240290.4119005</v>
      </c>
      <c r="E29" s="147">
        <v>1146240290.4119005</v>
      </c>
      <c r="F29" s="147">
        <v>1146240290.4119005</v>
      </c>
      <c r="G29" s="10"/>
      <c r="H29" s="13">
        <v>100</v>
      </c>
      <c r="I29" s="13">
        <v>100</v>
      </c>
      <c r="J29" s="2"/>
      <c r="K29" s="236"/>
      <c r="L29" s="236"/>
      <c r="M29" s="236"/>
      <c r="N29" s="236"/>
      <c r="O29" s="236"/>
      <c r="P29" s="237"/>
      <c r="Q29" s="237"/>
      <c r="R29" s="240"/>
      <c r="S29" s="241"/>
      <c r="T29" s="241"/>
    </row>
    <row r="30" spans="1:20" ht="12.75" customHeight="1">
      <c r="A30" s="325" t="s">
        <v>678</v>
      </c>
      <c r="B30" s="325"/>
      <c r="C30" s="257">
        <v>29130628.970000006</v>
      </c>
      <c r="D30" s="257">
        <v>28379221.300000001</v>
      </c>
      <c r="E30" s="257">
        <v>28379221.300000001</v>
      </c>
      <c r="F30" s="257">
        <v>28250085.490000002</v>
      </c>
      <c r="G30" s="24"/>
      <c r="H30" s="25">
        <v>99.544963518784073</v>
      </c>
      <c r="I30" s="25">
        <v>99.544963518784073</v>
      </c>
      <c r="J30" s="2"/>
      <c r="K30" s="236"/>
      <c r="L30" s="236"/>
      <c r="M30" s="236"/>
      <c r="N30" s="236"/>
      <c r="O30" s="236"/>
      <c r="P30" s="237"/>
      <c r="Q30" s="237"/>
      <c r="R30" s="240"/>
      <c r="S30" s="241"/>
      <c r="T30" s="241"/>
    </row>
    <row r="31" spans="1:20" ht="12.75" customHeight="1">
      <c r="A31" s="154"/>
      <c r="B31" s="148" t="s">
        <v>677</v>
      </c>
      <c r="C31" s="147">
        <v>29130628.970000006</v>
      </c>
      <c r="D31" s="147">
        <v>28379221.300000001</v>
      </c>
      <c r="E31" s="147">
        <v>28379221.300000001</v>
      </c>
      <c r="F31" s="147">
        <v>28250085.490000002</v>
      </c>
      <c r="G31" s="10"/>
      <c r="H31" s="13">
        <v>99.544963518784073</v>
      </c>
      <c r="I31" s="13">
        <v>99.544963518784073</v>
      </c>
      <c r="J31" s="2"/>
      <c r="K31" s="236"/>
      <c r="L31" s="236"/>
      <c r="M31" s="236"/>
      <c r="N31" s="236"/>
      <c r="O31" s="236"/>
      <c r="P31" s="237"/>
      <c r="Q31" s="237"/>
      <c r="R31" s="240"/>
      <c r="S31" s="241"/>
      <c r="T31" s="241"/>
    </row>
    <row r="32" spans="1:20" ht="12.75" customHeight="1">
      <c r="A32" s="325" t="s">
        <v>29</v>
      </c>
      <c r="B32" s="325"/>
      <c r="C32" s="257">
        <v>40426522.252724737</v>
      </c>
      <c r="D32" s="257">
        <v>45326194.591381788</v>
      </c>
      <c r="E32" s="257">
        <v>45326194.591381788</v>
      </c>
      <c r="F32" s="257">
        <v>45230298.245674022</v>
      </c>
      <c r="G32" s="24"/>
      <c r="H32" s="25">
        <v>99.78843062698671</v>
      </c>
      <c r="I32" s="25">
        <v>99.78843062698671</v>
      </c>
      <c r="J32" s="2"/>
      <c r="K32" s="236"/>
      <c r="L32" s="236"/>
      <c r="M32" s="236"/>
      <c r="N32" s="236"/>
      <c r="O32" s="236"/>
      <c r="P32" s="237"/>
      <c r="Q32" s="237"/>
      <c r="R32" s="240"/>
      <c r="S32" s="241"/>
      <c r="T32" s="241"/>
    </row>
    <row r="33" spans="1:20" ht="12.75" customHeight="1">
      <c r="A33" s="154"/>
      <c r="B33" s="148" t="s">
        <v>676</v>
      </c>
      <c r="C33" s="147">
        <v>40426522.252724737</v>
      </c>
      <c r="D33" s="147">
        <v>45326194.591381788</v>
      </c>
      <c r="E33" s="147">
        <v>45326194.591381788</v>
      </c>
      <c r="F33" s="147">
        <v>45230298.245674022</v>
      </c>
      <c r="G33" s="10"/>
      <c r="H33" s="13">
        <v>99.78843062698671</v>
      </c>
      <c r="I33" s="13">
        <v>99.78843062698671</v>
      </c>
      <c r="J33" s="2"/>
      <c r="K33" s="236"/>
      <c r="L33" s="236"/>
      <c r="M33" s="236"/>
      <c r="N33" s="236"/>
      <c r="O33" s="236"/>
      <c r="P33" s="237"/>
      <c r="Q33" s="237"/>
      <c r="R33" s="240"/>
      <c r="S33" s="241"/>
      <c r="T33" s="241"/>
    </row>
    <row r="34" spans="1:20" ht="12.75" customHeight="1">
      <c r="A34" s="325" t="s">
        <v>39</v>
      </c>
      <c r="B34" s="325"/>
      <c r="C34" s="257">
        <v>42831580103</v>
      </c>
      <c r="D34" s="257">
        <v>42865932949.630005</v>
      </c>
      <c r="E34" s="257">
        <v>42865932949.630005</v>
      </c>
      <c r="F34" s="257">
        <v>42739014004.57</v>
      </c>
      <c r="G34" s="24"/>
      <c r="H34" s="25">
        <v>99.70391652222024</v>
      </c>
      <c r="I34" s="25">
        <v>99.70391652222024</v>
      </c>
      <c r="J34" s="2"/>
      <c r="K34" s="236"/>
      <c r="L34" s="236"/>
      <c r="M34" s="236"/>
      <c r="N34" s="236"/>
      <c r="O34" s="236"/>
      <c r="P34" s="237"/>
      <c r="Q34" s="237"/>
      <c r="R34" s="240"/>
      <c r="S34" s="241"/>
      <c r="T34" s="241"/>
    </row>
    <row r="35" spans="1:20" ht="12.75" customHeight="1">
      <c r="A35" s="149"/>
      <c r="B35" s="148" t="s">
        <v>485</v>
      </c>
      <c r="C35" s="147">
        <v>245578735</v>
      </c>
      <c r="D35" s="147">
        <v>279809391</v>
      </c>
      <c r="E35" s="147">
        <v>279809391</v>
      </c>
      <c r="F35" s="147">
        <v>275715435.96999997</v>
      </c>
      <c r="G35" s="10"/>
      <c r="H35" s="13">
        <v>98.536877187942551</v>
      </c>
      <c r="I35" s="13">
        <v>98.536877187942551</v>
      </c>
      <c r="J35" s="2"/>
      <c r="K35" s="236"/>
      <c r="L35" s="236"/>
      <c r="M35" s="236"/>
      <c r="N35" s="236"/>
      <c r="O35" s="236"/>
      <c r="P35" s="237"/>
      <c r="Q35" s="237"/>
      <c r="R35" s="240"/>
      <c r="S35" s="241"/>
      <c r="T35" s="241"/>
    </row>
    <row r="36" spans="1:20" ht="12.75" customHeight="1">
      <c r="A36" s="149"/>
      <c r="B36" s="210" t="s">
        <v>128</v>
      </c>
      <c r="C36" s="147">
        <v>36829939448</v>
      </c>
      <c r="D36" s="147">
        <v>36829939448</v>
      </c>
      <c r="E36" s="147">
        <v>36829939448</v>
      </c>
      <c r="F36" s="147">
        <v>36829939448</v>
      </c>
      <c r="G36" s="10"/>
      <c r="H36" s="13">
        <v>100</v>
      </c>
      <c r="I36" s="13">
        <v>100</v>
      </c>
      <c r="J36" s="2"/>
      <c r="K36" s="236"/>
      <c r="L36" s="236"/>
      <c r="M36" s="236"/>
      <c r="N36" s="236"/>
      <c r="O36" s="236"/>
      <c r="P36" s="237"/>
      <c r="Q36" s="237"/>
      <c r="R36" s="240"/>
      <c r="S36" s="241"/>
      <c r="T36" s="241"/>
    </row>
    <row r="37" spans="1:20" ht="17.25" customHeight="1">
      <c r="A37" s="149"/>
      <c r="B37" s="210" t="s">
        <v>675</v>
      </c>
      <c r="C37" s="147">
        <v>303000000</v>
      </c>
      <c r="D37" s="147">
        <v>300982154.75999999</v>
      </c>
      <c r="E37" s="147">
        <v>300982154.75999999</v>
      </c>
      <c r="F37" s="147">
        <v>300424061.59000003</v>
      </c>
      <c r="G37" s="10"/>
      <c r="H37" s="13">
        <v>99.814575993568468</v>
      </c>
      <c r="I37" s="13">
        <v>99.814575993568468</v>
      </c>
      <c r="J37" s="2"/>
      <c r="K37" s="236"/>
      <c r="L37" s="236"/>
      <c r="M37" s="236"/>
      <c r="N37" s="236"/>
      <c r="O37" s="236"/>
      <c r="P37" s="237"/>
      <c r="Q37" s="237"/>
      <c r="R37" s="240"/>
      <c r="S37" s="241"/>
      <c r="T37" s="241"/>
    </row>
    <row r="38" spans="1:20" ht="12.75" customHeight="1">
      <c r="A38" s="149"/>
      <c r="B38" s="210" t="s">
        <v>674</v>
      </c>
      <c r="C38" s="147">
        <v>264060999</v>
      </c>
      <c r="D38" s="147">
        <v>258574478.14999995</v>
      </c>
      <c r="E38" s="147">
        <v>258574478.14999995</v>
      </c>
      <c r="F38" s="147">
        <v>258574478.14999995</v>
      </c>
      <c r="G38" s="10"/>
      <c r="H38" s="13">
        <v>100</v>
      </c>
      <c r="I38" s="13">
        <v>100</v>
      </c>
      <c r="J38" s="2"/>
      <c r="K38" s="236"/>
      <c r="L38" s="236"/>
      <c r="M38" s="236"/>
      <c r="N38" s="236"/>
      <c r="O38" s="236"/>
      <c r="P38" s="237"/>
      <c r="Q38" s="237"/>
      <c r="R38" s="240"/>
      <c r="S38" s="241"/>
      <c r="T38" s="241"/>
    </row>
    <row r="39" spans="1:20" ht="12.75" customHeight="1">
      <c r="A39" s="149"/>
      <c r="B39" s="148" t="s">
        <v>673</v>
      </c>
      <c r="C39" s="147">
        <v>307991635</v>
      </c>
      <c r="D39" s="147">
        <v>307856860.61000001</v>
      </c>
      <c r="E39" s="147">
        <v>307856860.61000001</v>
      </c>
      <c r="F39" s="147">
        <v>292891616.86000001</v>
      </c>
      <c r="G39" s="10"/>
      <c r="H39" s="13">
        <v>95.13889548527608</v>
      </c>
      <c r="I39" s="13">
        <v>95.13889548527608</v>
      </c>
      <c r="J39" s="2"/>
      <c r="K39" s="236"/>
      <c r="L39" s="236"/>
      <c r="M39" s="236"/>
      <c r="N39" s="236"/>
      <c r="O39" s="236"/>
      <c r="P39" s="237"/>
      <c r="Q39" s="237"/>
      <c r="R39" s="240"/>
      <c r="S39" s="241"/>
      <c r="T39" s="241"/>
    </row>
    <row r="40" spans="1:20" ht="12.75" customHeight="1">
      <c r="A40" s="149"/>
      <c r="B40" s="148" t="s">
        <v>482</v>
      </c>
      <c r="C40" s="147">
        <v>3458441961</v>
      </c>
      <c r="D40" s="147">
        <v>3482288065.6799998</v>
      </c>
      <c r="E40" s="147">
        <v>3482288065.6799998</v>
      </c>
      <c r="F40" s="147">
        <v>3382513248.7899995</v>
      </c>
      <c r="G40" s="10"/>
      <c r="H40" s="13">
        <v>97.134791407025162</v>
      </c>
      <c r="I40" s="13">
        <v>97.134791407025162</v>
      </c>
      <c r="J40" s="2"/>
      <c r="K40" s="236"/>
      <c r="L40" s="236"/>
      <c r="M40" s="236"/>
      <c r="N40" s="236"/>
      <c r="O40" s="236"/>
      <c r="P40" s="237"/>
      <c r="Q40" s="237"/>
      <c r="R40" s="240"/>
      <c r="S40" s="241"/>
      <c r="T40" s="241"/>
    </row>
    <row r="41" spans="1:20" ht="12.75" customHeight="1">
      <c r="A41" s="149"/>
      <c r="B41" s="148" t="s">
        <v>672</v>
      </c>
      <c r="C41" s="147">
        <v>1036696392</v>
      </c>
      <c r="D41" s="147">
        <v>983354186.07000005</v>
      </c>
      <c r="E41" s="147">
        <v>983354186.07000005</v>
      </c>
      <c r="F41" s="147">
        <v>983354186.07000005</v>
      </c>
      <c r="G41" s="10"/>
      <c r="H41" s="13">
        <v>100</v>
      </c>
      <c r="I41" s="13">
        <v>100</v>
      </c>
      <c r="J41" s="2"/>
      <c r="K41" s="236"/>
      <c r="L41" s="236"/>
      <c r="M41" s="236"/>
      <c r="N41" s="236"/>
      <c r="O41" s="236"/>
      <c r="P41" s="237"/>
      <c r="Q41" s="237"/>
      <c r="R41" s="240"/>
      <c r="S41" s="241"/>
      <c r="T41" s="241"/>
    </row>
    <row r="42" spans="1:20" ht="12.75" customHeight="1">
      <c r="A42" s="149"/>
      <c r="B42" s="148" t="s">
        <v>671</v>
      </c>
      <c r="C42" s="147">
        <v>312028219</v>
      </c>
      <c r="D42" s="147">
        <v>352412385.93000007</v>
      </c>
      <c r="E42" s="147">
        <v>352412385.93000007</v>
      </c>
      <c r="F42" s="147">
        <v>352412385.93000007</v>
      </c>
      <c r="G42" s="10"/>
      <c r="H42" s="13">
        <v>100</v>
      </c>
      <c r="I42" s="13">
        <v>100</v>
      </c>
      <c r="J42" s="2"/>
      <c r="K42" s="236"/>
      <c r="L42" s="236"/>
      <c r="M42" s="236"/>
      <c r="N42" s="236"/>
      <c r="O42" s="236"/>
      <c r="P42" s="237"/>
      <c r="Q42" s="237"/>
      <c r="R42" s="240"/>
      <c r="S42" s="241"/>
      <c r="T42" s="241"/>
    </row>
    <row r="43" spans="1:20" ht="12.75" customHeight="1">
      <c r="A43" s="149"/>
      <c r="B43" s="148" t="s">
        <v>670</v>
      </c>
      <c r="C43" s="147">
        <v>73842714</v>
      </c>
      <c r="D43" s="147">
        <v>70715979.430000022</v>
      </c>
      <c r="E43" s="147">
        <v>70715979.430000022</v>
      </c>
      <c r="F43" s="147">
        <v>63189143.210000008</v>
      </c>
      <c r="G43" s="10"/>
      <c r="H43" s="13">
        <v>89.35624411813366</v>
      </c>
      <c r="I43" s="13">
        <v>89.35624411813366</v>
      </c>
      <c r="J43" s="2"/>
      <c r="K43" s="236"/>
      <c r="L43" s="236"/>
      <c r="M43" s="236"/>
      <c r="N43" s="236"/>
      <c r="O43" s="236"/>
      <c r="P43" s="237"/>
      <c r="Q43" s="237"/>
      <c r="R43" s="240"/>
      <c r="S43" s="241"/>
      <c r="T43" s="241"/>
    </row>
    <row r="44" spans="1:20" ht="12.75" customHeight="1">
      <c r="A44" s="325" t="s">
        <v>45</v>
      </c>
      <c r="B44" s="325"/>
      <c r="C44" s="257">
        <v>600000000</v>
      </c>
      <c r="D44" s="257">
        <v>600000000</v>
      </c>
      <c r="E44" s="257">
        <v>600000000</v>
      </c>
      <c r="F44" s="257">
        <v>600000000</v>
      </c>
      <c r="G44" s="24"/>
      <c r="H44" s="25">
        <v>100</v>
      </c>
      <c r="I44" s="25">
        <v>100</v>
      </c>
      <c r="J44" s="2"/>
      <c r="K44" s="236"/>
      <c r="L44" s="236"/>
      <c r="M44" s="236"/>
      <c r="N44" s="236"/>
      <c r="O44" s="236"/>
      <c r="P44" s="237"/>
      <c r="Q44" s="237"/>
      <c r="R44" s="240"/>
      <c r="S44" s="241"/>
      <c r="T44" s="241"/>
    </row>
    <row r="45" spans="1:20" ht="12.75" customHeight="1">
      <c r="A45" s="149"/>
      <c r="B45" s="148" t="s">
        <v>669</v>
      </c>
      <c r="C45" s="147">
        <v>600000000</v>
      </c>
      <c r="D45" s="147">
        <v>600000000</v>
      </c>
      <c r="E45" s="147">
        <v>600000000</v>
      </c>
      <c r="F45" s="147">
        <v>600000000</v>
      </c>
      <c r="G45" s="10"/>
      <c r="H45" s="13">
        <v>100</v>
      </c>
      <c r="I45" s="13">
        <v>100</v>
      </c>
      <c r="J45" s="2"/>
      <c r="K45" s="236"/>
      <c r="L45" s="236"/>
      <c r="M45" s="236"/>
      <c r="N45" s="236"/>
      <c r="O45" s="236"/>
      <c r="P45" s="237"/>
      <c r="Q45" s="237"/>
      <c r="R45" s="240"/>
      <c r="S45" s="241"/>
      <c r="T45" s="241"/>
    </row>
    <row r="46" spans="1:20" ht="12.75" customHeight="1">
      <c r="A46" s="325" t="s">
        <v>49</v>
      </c>
      <c r="B46" s="325"/>
      <c r="C46" s="257">
        <v>29580494</v>
      </c>
      <c r="D46" s="257">
        <v>29614447.02</v>
      </c>
      <c r="E46" s="257">
        <v>29614447.02</v>
      </c>
      <c r="F46" s="257">
        <v>23694819.920000002</v>
      </c>
      <c r="G46" s="24"/>
      <c r="H46" s="25">
        <v>80.011015920701809</v>
      </c>
      <c r="I46" s="25">
        <v>80.011015920701809</v>
      </c>
      <c r="J46" s="2"/>
      <c r="K46" s="236"/>
      <c r="L46" s="236"/>
      <c r="M46" s="236"/>
      <c r="N46" s="236"/>
      <c r="O46" s="236"/>
      <c r="P46" s="237"/>
      <c r="Q46" s="237"/>
      <c r="R46" s="240"/>
      <c r="S46" s="241"/>
      <c r="T46" s="241"/>
    </row>
    <row r="47" spans="1:20" ht="12.75" customHeight="1">
      <c r="A47" s="149"/>
      <c r="B47" s="148" t="s">
        <v>668</v>
      </c>
      <c r="C47" s="147">
        <v>21120103</v>
      </c>
      <c r="D47" s="147">
        <v>21154056.02</v>
      </c>
      <c r="E47" s="147">
        <v>21154056.02</v>
      </c>
      <c r="F47" s="147">
        <v>17879209.739999998</v>
      </c>
      <c r="G47" s="10"/>
      <c r="H47" s="13">
        <v>84.519062080086144</v>
      </c>
      <c r="I47" s="13">
        <v>84.519062080086144</v>
      </c>
      <c r="J47" s="2"/>
      <c r="K47" s="236"/>
      <c r="L47" s="236"/>
      <c r="M47" s="236"/>
      <c r="N47" s="236"/>
      <c r="O47" s="236"/>
      <c r="P47" s="237"/>
      <c r="Q47" s="237"/>
      <c r="R47" s="240"/>
      <c r="S47" s="241"/>
      <c r="T47" s="241"/>
    </row>
    <row r="48" spans="1:20" ht="17.25" customHeight="1">
      <c r="A48" s="149"/>
      <c r="B48" s="148" t="s">
        <v>667</v>
      </c>
      <c r="C48" s="147">
        <v>8460391</v>
      </c>
      <c r="D48" s="147">
        <v>8460391</v>
      </c>
      <c r="E48" s="147">
        <v>8460391</v>
      </c>
      <c r="F48" s="147">
        <v>5815610.1800000016</v>
      </c>
      <c r="G48" s="10"/>
      <c r="H48" s="13">
        <v>68.739260159489106</v>
      </c>
      <c r="I48" s="13">
        <v>68.739260159489106</v>
      </c>
      <c r="J48" s="2"/>
      <c r="K48" s="236"/>
      <c r="L48" s="236"/>
      <c r="M48" s="236"/>
      <c r="N48" s="236"/>
      <c r="O48" s="236"/>
      <c r="P48" s="237"/>
      <c r="Q48" s="237"/>
      <c r="R48" s="240"/>
      <c r="S48" s="241"/>
      <c r="T48" s="241"/>
    </row>
    <row r="49" spans="1:20" ht="12.75" customHeight="1">
      <c r="A49" s="325" t="s">
        <v>334</v>
      </c>
      <c r="B49" s="325"/>
      <c r="C49" s="257">
        <v>21019686</v>
      </c>
      <c r="D49" s="257">
        <v>47364619</v>
      </c>
      <c r="E49" s="257">
        <v>47364619</v>
      </c>
      <c r="F49" s="257">
        <v>47123473</v>
      </c>
      <c r="G49" s="24"/>
      <c r="H49" s="25">
        <v>99.490873134649306</v>
      </c>
      <c r="I49" s="25">
        <v>99.490873134649306</v>
      </c>
      <c r="J49" s="2"/>
      <c r="K49" s="236"/>
      <c r="L49" s="236"/>
      <c r="M49" s="236"/>
      <c r="N49" s="236"/>
      <c r="O49" s="236"/>
      <c r="P49" s="237"/>
      <c r="Q49" s="237"/>
      <c r="R49" s="240"/>
      <c r="S49" s="241"/>
      <c r="T49" s="241"/>
    </row>
    <row r="50" spans="1:20" ht="13.5" customHeight="1">
      <c r="A50" s="146"/>
      <c r="B50" s="145" t="s">
        <v>666</v>
      </c>
      <c r="C50" s="144">
        <v>21019686</v>
      </c>
      <c r="D50" s="144">
        <v>47364619</v>
      </c>
      <c r="E50" s="144">
        <v>47364619</v>
      </c>
      <c r="F50" s="144">
        <v>47123473</v>
      </c>
      <c r="G50" s="143"/>
      <c r="H50" s="142">
        <v>99.490873134649306</v>
      </c>
      <c r="I50" s="142">
        <v>99.490873134649306</v>
      </c>
      <c r="J50" s="2"/>
      <c r="K50" s="236"/>
      <c r="L50" s="236"/>
      <c r="M50" s="236"/>
      <c r="N50" s="236"/>
      <c r="O50" s="236"/>
      <c r="P50" s="237"/>
      <c r="Q50" s="237"/>
      <c r="R50" s="240"/>
      <c r="S50" s="241"/>
      <c r="T50" s="241"/>
    </row>
    <row r="51" spans="1:20" ht="36" customHeight="1">
      <c r="A51" s="326" t="s">
        <v>877</v>
      </c>
      <c r="B51" s="326"/>
      <c r="C51" s="326"/>
      <c r="D51" s="326"/>
      <c r="E51" s="326"/>
      <c r="F51" s="326"/>
      <c r="G51" s="326"/>
      <c r="H51" s="326"/>
      <c r="I51" s="326"/>
    </row>
    <row r="53" spans="1:20">
      <c r="B53" s="2"/>
    </row>
    <row r="54" spans="1:20">
      <c r="B54" s="230"/>
      <c r="C54" s="217"/>
      <c r="D54" s="30"/>
      <c r="E54" s="30"/>
      <c r="F54" s="30"/>
      <c r="G54" s="33"/>
      <c r="H54" s="30"/>
      <c r="I54" s="30"/>
      <c r="J54" s="30"/>
      <c r="K54" s="238"/>
    </row>
    <row r="55" spans="1:20">
      <c r="B55" s="30"/>
      <c r="C55" s="217"/>
      <c r="D55" s="30"/>
      <c r="E55" s="30"/>
      <c r="F55" s="30"/>
      <c r="G55" s="33"/>
      <c r="H55" s="231"/>
      <c r="I55" s="231"/>
      <c r="J55" s="231"/>
      <c r="K55" s="231"/>
    </row>
    <row r="56" spans="1:20">
      <c r="B56" s="30"/>
      <c r="C56" s="217"/>
      <c r="D56" s="30"/>
      <c r="E56" s="30"/>
      <c r="F56" s="30"/>
      <c r="G56" s="33"/>
      <c r="H56" s="233"/>
      <c r="I56" s="233"/>
      <c r="J56" s="233"/>
      <c r="K56" s="233"/>
    </row>
    <row r="57" spans="1:20">
      <c r="B57" s="30"/>
      <c r="C57" s="217"/>
      <c r="D57" s="30"/>
      <c r="E57" s="30"/>
      <c r="F57" s="30"/>
      <c r="G57" s="33"/>
      <c r="H57" s="233"/>
      <c r="I57" s="233"/>
      <c r="J57" s="233"/>
      <c r="K57" s="233"/>
    </row>
    <row r="58" spans="1:20">
      <c r="B58" s="30"/>
      <c r="C58" s="217"/>
      <c r="D58" s="30"/>
      <c r="E58" s="30"/>
      <c r="F58" s="30"/>
      <c r="G58" s="33"/>
      <c r="H58" s="233"/>
      <c r="I58" s="233"/>
      <c r="J58" s="233"/>
      <c r="K58" s="233"/>
    </row>
    <row r="59" spans="1:20">
      <c r="B59" s="30"/>
      <c r="C59" s="217"/>
      <c r="D59" s="30"/>
      <c r="E59" s="30"/>
      <c r="F59" s="30"/>
      <c r="G59" s="33"/>
      <c r="H59" s="233"/>
      <c r="I59" s="233"/>
      <c r="J59" s="233"/>
      <c r="K59" s="233"/>
    </row>
    <row r="60" spans="1:20">
      <c r="B60" s="30"/>
      <c r="C60" s="217"/>
      <c r="D60" s="30"/>
      <c r="E60" s="30"/>
      <c r="F60" s="30"/>
      <c r="G60" s="33"/>
      <c r="H60" s="233"/>
      <c r="I60" s="233"/>
      <c r="J60" s="233"/>
      <c r="K60" s="233"/>
    </row>
    <row r="61" spans="1:20">
      <c r="B61" s="30"/>
      <c r="C61" s="217"/>
      <c r="D61" s="243"/>
      <c r="E61" s="243"/>
      <c r="F61" s="243"/>
      <c r="G61" s="33"/>
      <c r="H61" s="233"/>
      <c r="I61" s="233"/>
      <c r="J61" s="233"/>
      <c r="K61" s="233"/>
    </row>
    <row r="62" spans="1:20">
      <c r="B62" s="30"/>
      <c r="C62" s="217"/>
      <c r="D62" s="30"/>
      <c r="E62" s="30"/>
      <c r="F62" s="30"/>
      <c r="G62" s="33"/>
      <c r="H62" s="233"/>
      <c r="I62" s="233"/>
      <c r="J62" s="233"/>
      <c r="K62" s="233"/>
    </row>
    <row r="63" spans="1:20">
      <c r="B63" s="30"/>
      <c r="C63" s="217"/>
      <c r="D63" s="30"/>
      <c r="E63" s="30"/>
      <c r="F63" s="30"/>
      <c r="G63" s="33"/>
      <c r="H63" s="233"/>
      <c r="I63" s="233"/>
      <c r="J63" s="233"/>
      <c r="K63" s="233"/>
    </row>
    <row r="64" spans="1:20">
      <c r="B64" s="30"/>
      <c r="C64" s="217"/>
      <c r="D64" s="30"/>
      <c r="E64" s="30"/>
      <c r="F64" s="30"/>
      <c r="G64" s="33"/>
      <c r="H64" s="233"/>
      <c r="I64" s="233"/>
      <c r="J64" s="233"/>
      <c r="K64" s="233"/>
    </row>
    <row r="65" spans="2:12">
      <c r="B65" s="230"/>
      <c r="C65" s="217"/>
      <c r="D65" s="30"/>
      <c r="E65" s="30"/>
      <c r="F65" s="30"/>
      <c r="G65" s="33"/>
      <c r="H65" s="233"/>
      <c r="I65" s="233"/>
      <c r="J65" s="233"/>
      <c r="K65" s="233"/>
    </row>
    <row r="66" spans="2:12">
      <c r="H66" s="232"/>
      <c r="I66" s="232"/>
      <c r="J66" s="232"/>
    </row>
    <row r="67" spans="2:12">
      <c r="H67" s="232"/>
      <c r="I67" s="232"/>
      <c r="J67" s="232"/>
    </row>
    <row r="68" spans="2:12">
      <c r="H68" s="232"/>
      <c r="I68" s="232"/>
      <c r="J68" s="232"/>
    </row>
    <row r="69" spans="2:12">
      <c r="H69" s="232"/>
      <c r="I69" s="232"/>
      <c r="J69" s="232"/>
    </row>
    <row r="80" spans="2:12">
      <c r="I80" s="3"/>
      <c r="J80" s="3"/>
      <c r="K80" s="239"/>
      <c r="L80" s="239"/>
    </row>
  </sheetData>
  <mergeCells count="20">
    <mergeCell ref="A1:C1"/>
    <mergeCell ref="A51:I51"/>
    <mergeCell ref="A3:I3"/>
    <mergeCell ref="A4:A7"/>
    <mergeCell ref="B4:B7"/>
    <mergeCell ref="E4:F4"/>
    <mergeCell ref="H4:I5"/>
    <mergeCell ref="C5:C6"/>
    <mergeCell ref="D5:D6"/>
    <mergeCell ref="E5:E6"/>
    <mergeCell ref="A9:B9"/>
    <mergeCell ref="A11:B11"/>
    <mergeCell ref="A13:B13"/>
    <mergeCell ref="A49:B49"/>
    <mergeCell ref="A46:B46"/>
    <mergeCell ref="A18:B18"/>
    <mergeCell ref="A30:B30"/>
    <mergeCell ref="A32:B32"/>
    <mergeCell ref="A34:B34"/>
    <mergeCell ref="A44:B44"/>
  </mergeCells>
  <conditionalFormatting sqref="T8">
    <cfRule type="cellIs" dxfId="91" priority="9" operator="greaterThan">
      <formula>0.1</formula>
    </cfRule>
    <cfRule type="cellIs" dxfId="90" priority="10" operator="greaterThan">
      <formula>1</formula>
    </cfRule>
  </conditionalFormatting>
  <conditionalFormatting sqref="T8">
    <cfRule type="cellIs" dxfId="89" priority="11" operator="greaterThan">
      <formula>0</formula>
    </cfRule>
    <cfRule type="cellIs" dxfId="88" priority="12" operator="greaterThan">
      <formula>1</formula>
    </cfRule>
  </conditionalFormatting>
  <conditionalFormatting sqref="T9:T50">
    <cfRule type="cellIs" dxfId="87" priority="1" operator="greaterThan">
      <formula>0.1</formula>
    </cfRule>
    <cfRule type="cellIs" dxfId="86" priority="2" operator="greaterThan">
      <formula>1</formula>
    </cfRule>
  </conditionalFormatting>
  <conditionalFormatting sqref="S9:S50">
    <cfRule type="cellIs" dxfId="85" priority="7" operator="greaterThan">
      <formula>0</formula>
    </cfRule>
    <cfRule type="cellIs" dxfId="84" priority="8" operator="greaterThan">
      <formula>1</formula>
    </cfRule>
  </conditionalFormatting>
  <conditionalFormatting sqref="S9:S50">
    <cfRule type="cellIs" dxfId="83" priority="5" operator="greaterThan">
      <formula>0.1</formula>
    </cfRule>
    <cfRule type="cellIs" dxfId="82" priority="6" operator="greaterThan">
      <formula>1</formula>
    </cfRule>
  </conditionalFormatting>
  <conditionalFormatting sqref="T9:T50">
    <cfRule type="cellIs" dxfId="81" priority="3" operator="greaterThan">
      <formula>0</formula>
    </cfRule>
    <cfRule type="cellIs" dxfId="80" priority="4" operator="greaterThan">
      <formula>1</formula>
    </cfRule>
  </conditionalFormatting>
  <pageMargins left="0" right="0" top="0" bottom="0" header="0.31496062992125984" footer="0.39370078740157483"/>
  <pageSetup scale="95" fitToHeight="10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T34"/>
  <sheetViews>
    <sheetView showGridLines="0" zoomScale="145" zoomScaleNormal="145" workbookViewId="0">
      <selection sqref="A1:C1"/>
    </sheetView>
  </sheetViews>
  <sheetFormatPr baseColWidth="10" defaultRowHeight="12"/>
  <cols>
    <col min="1" max="1" width="4.7109375" style="34" customWidth="1"/>
    <col min="2" max="2" width="51.7109375" style="1" customWidth="1"/>
    <col min="3" max="3" width="13.7109375" style="3" customWidth="1"/>
    <col min="4" max="6" width="13.7109375" style="1" customWidth="1"/>
    <col min="7" max="7" width="0.85546875" style="4" customWidth="1"/>
    <col min="8" max="9" width="9.7109375" style="1" customWidth="1"/>
    <col min="10" max="10" width="2.85546875" style="1" customWidth="1"/>
    <col min="11" max="14" width="3.7109375" style="1" customWidth="1"/>
    <col min="15" max="15" width="2" style="1" customWidth="1"/>
    <col min="16" max="17" width="5.42578125" style="1" customWidth="1"/>
    <col min="18" max="18" width="2.140625" style="1" customWidth="1"/>
    <col min="19" max="20" width="9.42578125" style="1" customWidth="1"/>
    <col min="21" max="16384" width="11.42578125" style="1"/>
  </cols>
  <sheetData>
    <row r="1" spans="1:20" s="47" customFormat="1" ht="42" customHeight="1">
      <c r="A1" s="316" t="s">
        <v>0</v>
      </c>
      <c r="B1" s="316"/>
      <c r="C1" s="316"/>
      <c r="D1" s="39" t="s">
        <v>150</v>
      </c>
      <c r="G1" s="48"/>
    </row>
    <row r="2" spans="1:20" ht="13.5" customHeight="1">
      <c r="C2" s="1"/>
    </row>
    <row r="3" spans="1:20" s="49" customFormat="1" ht="57.75" customHeight="1">
      <c r="A3" s="301" t="s">
        <v>868</v>
      </c>
      <c r="B3" s="301"/>
      <c r="C3" s="301"/>
      <c r="D3" s="301"/>
      <c r="E3" s="301"/>
      <c r="F3" s="301"/>
      <c r="G3" s="301"/>
      <c r="H3" s="301"/>
      <c r="I3" s="301"/>
    </row>
    <row r="4" spans="1:20" ht="12.75" customHeight="1">
      <c r="A4" s="302" t="s">
        <v>6</v>
      </c>
      <c r="B4" s="304" t="s">
        <v>52</v>
      </c>
      <c r="C4" s="22"/>
      <c r="D4" s="22"/>
      <c r="E4" s="306" t="s">
        <v>1</v>
      </c>
      <c r="F4" s="306"/>
      <c r="G4" s="21"/>
      <c r="H4" s="304" t="s">
        <v>5</v>
      </c>
      <c r="I4" s="304"/>
    </row>
    <row r="5" spans="1:20" ht="12.75" customHeight="1">
      <c r="A5" s="302"/>
      <c r="B5" s="304"/>
      <c r="C5" s="307" t="s">
        <v>2</v>
      </c>
      <c r="D5" s="307" t="s">
        <v>3</v>
      </c>
      <c r="E5" s="307" t="s">
        <v>4</v>
      </c>
      <c r="F5" s="50" t="s">
        <v>53</v>
      </c>
      <c r="G5" s="42"/>
      <c r="H5" s="305"/>
      <c r="I5" s="305"/>
    </row>
    <row r="6" spans="1:20" ht="18" customHeight="1">
      <c r="A6" s="302"/>
      <c r="B6" s="304"/>
      <c r="C6" s="307"/>
      <c r="D6" s="307"/>
      <c r="E6" s="307"/>
      <c r="F6" s="41" t="s">
        <v>151</v>
      </c>
      <c r="G6" s="41"/>
      <c r="H6" s="42" t="s">
        <v>3</v>
      </c>
      <c r="I6" s="42" t="s">
        <v>7</v>
      </c>
    </row>
    <row r="7" spans="1:20" ht="12.75" customHeight="1">
      <c r="A7" s="303"/>
      <c r="B7" s="305"/>
      <c r="C7" s="28" t="s">
        <v>8</v>
      </c>
      <c r="D7" s="28" t="s">
        <v>9</v>
      </c>
      <c r="E7" s="28" t="s">
        <v>10</v>
      </c>
      <c r="F7" s="29" t="s">
        <v>11</v>
      </c>
      <c r="G7" s="29"/>
      <c r="H7" s="29" t="s">
        <v>147</v>
      </c>
      <c r="I7" s="29" t="s">
        <v>146</v>
      </c>
    </row>
    <row r="8" spans="1:20" s="2" customFormat="1" ht="11.25" customHeight="1">
      <c r="A8" s="5" t="s">
        <v>12</v>
      </c>
      <c r="B8" s="5"/>
      <c r="C8" s="10">
        <f>C9+C11+C13+C15+C17</f>
        <v>19108803087</v>
      </c>
      <c r="D8" s="10">
        <f>D9+D11+D13+D15+D17</f>
        <v>18559147558.670006</v>
      </c>
      <c r="E8" s="10">
        <f>E9+E11+E13+E15+E17</f>
        <v>18559147558.670006</v>
      </c>
      <c r="F8" s="10">
        <f>F9+F11+F13+F15+F17</f>
        <v>16419540235.120001</v>
      </c>
      <c r="G8" s="10"/>
      <c r="H8" s="160">
        <f t="shared" ref="H8:H25" si="0">IFERROR(+F8/D8*100,"n.a.")</f>
        <v>88.47141380396819</v>
      </c>
      <c r="I8" s="159">
        <f t="shared" ref="I8:I25" si="1">IFERROR(+F8/E8*100,"n.a.")</f>
        <v>88.47141380396819</v>
      </c>
      <c r="K8" s="225"/>
      <c r="L8" s="225"/>
      <c r="M8" s="225"/>
      <c r="N8" s="225"/>
      <c r="O8" s="225"/>
      <c r="P8" s="226"/>
      <c r="Q8" s="226"/>
      <c r="R8" s="227"/>
      <c r="S8" s="228"/>
      <c r="T8" s="228"/>
    </row>
    <row r="9" spans="1:20" s="2" customFormat="1">
      <c r="A9" s="23" t="s">
        <v>133</v>
      </c>
      <c r="B9" s="23"/>
      <c r="C9" s="24">
        <f>C10</f>
        <v>1173836</v>
      </c>
      <c r="D9" s="24">
        <f>D10</f>
        <v>1173836</v>
      </c>
      <c r="E9" s="24">
        <f>E10</f>
        <v>1173836</v>
      </c>
      <c r="F9" s="24">
        <f>F10</f>
        <v>1173836</v>
      </c>
      <c r="G9" s="24"/>
      <c r="H9" s="25">
        <f t="shared" si="0"/>
        <v>100</v>
      </c>
      <c r="I9" s="25">
        <f t="shared" si="1"/>
        <v>100</v>
      </c>
      <c r="K9" s="225"/>
      <c r="L9" s="225"/>
      <c r="M9" s="225"/>
      <c r="N9" s="225"/>
      <c r="O9" s="225"/>
      <c r="P9" s="226"/>
      <c r="Q9" s="226"/>
      <c r="R9" s="227"/>
      <c r="S9" s="228"/>
      <c r="T9" s="228"/>
    </row>
    <row r="10" spans="1:20" s="2" customFormat="1">
      <c r="A10" s="43"/>
      <c r="B10" s="6" t="s">
        <v>701</v>
      </c>
      <c r="C10" s="12">
        <v>1173836</v>
      </c>
      <c r="D10" s="12">
        <v>1173836</v>
      </c>
      <c r="E10" s="12">
        <v>1173836</v>
      </c>
      <c r="F10" s="12">
        <v>1173836</v>
      </c>
      <c r="G10" s="12"/>
      <c r="H10" s="13">
        <f t="shared" si="0"/>
        <v>100</v>
      </c>
      <c r="I10" s="13">
        <f t="shared" si="1"/>
        <v>100</v>
      </c>
      <c r="K10" s="225"/>
      <c r="L10" s="225"/>
      <c r="M10" s="225"/>
      <c r="N10" s="225"/>
      <c r="O10" s="225"/>
      <c r="P10" s="226"/>
      <c r="Q10" s="226"/>
      <c r="R10" s="227"/>
      <c r="S10" s="228"/>
      <c r="T10" s="228"/>
    </row>
    <row r="11" spans="1:20" s="2" customFormat="1">
      <c r="A11" s="23" t="s">
        <v>435</v>
      </c>
      <c r="B11" s="23"/>
      <c r="C11" s="26">
        <f>C12</f>
        <v>435422591</v>
      </c>
      <c r="D11" s="26">
        <f>D12</f>
        <v>372421825.00999999</v>
      </c>
      <c r="E11" s="26">
        <f>E12</f>
        <v>372421825.00999999</v>
      </c>
      <c r="F11" s="26">
        <f>F12</f>
        <v>370405718.00999999</v>
      </c>
      <c r="G11" s="26"/>
      <c r="H11" s="25">
        <f t="shared" si="0"/>
        <v>99.458649610573744</v>
      </c>
      <c r="I11" s="25">
        <f t="shared" si="1"/>
        <v>99.458649610573744</v>
      </c>
      <c r="K11" s="225"/>
      <c r="L11" s="225"/>
      <c r="M11" s="225"/>
      <c r="N11" s="225"/>
      <c r="O11" s="225"/>
      <c r="P11" s="226"/>
      <c r="Q11" s="226"/>
      <c r="R11" s="227"/>
      <c r="S11" s="228"/>
      <c r="T11" s="228"/>
    </row>
    <row r="12" spans="1:20" s="2" customFormat="1">
      <c r="A12" s="43"/>
      <c r="B12" s="6" t="s">
        <v>433</v>
      </c>
      <c r="C12" s="12">
        <v>435422591</v>
      </c>
      <c r="D12" s="12">
        <v>372421825.00999999</v>
      </c>
      <c r="E12" s="12">
        <v>372421825.00999999</v>
      </c>
      <c r="F12" s="12">
        <v>370405718.00999999</v>
      </c>
      <c r="G12" s="12"/>
      <c r="H12" s="13">
        <f t="shared" si="0"/>
        <v>99.458649610573744</v>
      </c>
      <c r="I12" s="13">
        <f t="shared" si="1"/>
        <v>99.458649610573744</v>
      </c>
      <c r="K12" s="225"/>
      <c r="L12" s="225"/>
      <c r="M12" s="225"/>
      <c r="N12" s="225"/>
      <c r="O12" s="225"/>
      <c r="P12" s="226"/>
      <c r="Q12" s="226"/>
      <c r="R12" s="227"/>
      <c r="S12" s="228"/>
      <c r="T12" s="228"/>
    </row>
    <row r="13" spans="1:20" s="2" customFormat="1">
      <c r="A13" s="23" t="s">
        <v>26</v>
      </c>
      <c r="B13" s="268"/>
      <c r="C13" s="26">
        <f>C14</f>
        <v>33000000</v>
      </c>
      <c r="D13" s="26">
        <f>D14</f>
        <v>33000000</v>
      </c>
      <c r="E13" s="26">
        <f>E14</f>
        <v>33000000</v>
      </c>
      <c r="F13" s="26">
        <f>F14</f>
        <v>33000000</v>
      </c>
      <c r="G13" s="26"/>
      <c r="H13" s="25">
        <f t="shared" si="0"/>
        <v>100</v>
      </c>
      <c r="I13" s="25">
        <f t="shared" si="1"/>
        <v>100</v>
      </c>
      <c r="K13" s="225"/>
      <c r="L13" s="225"/>
      <c r="M13" s="225"/>
      <c r="N13" s="225"/>
      <c r="O13" s="225"/>
      <c r="P13" s="226"/>
      <c r="Q13" s="226"/>
      <c r="R13" s="227"/>
      <c r="S13" s="228"/>
      <c r="T13" s="228"/>
    </row>
    <row r="14" spans="1:20" s="2" customFormat="1">
      <c r="A14" s="5"/>
      <c r="B14" s="92" t="s">
        <v>700</v>
      </c>
      <c r="C14" s="12">
        <v>33000000</v>
      </c>
      <c r="D14" s="12">
        <v>33000000</v>
      </c>
      <c r="E14" s="12">
        <v>33000000</v>
      </c>
      <c r="F14" s="12">
        <v>33000000</v>
      </c>
      <c r="G14" s="12"/>
      <c r="H14" s="13">
        <f t="shared" si="0"/>
        <v>100</v>
      </c>
      <c r="I14" s="13">
        <f t="shared" si="1"/>
        <v>100</v>
      </c>
      <c r="K14" s="225"/>
      <c r="L14" s="225"/>
      <c r="M14" s="225"/>
      <c r="N14" s="225"/>
      <c r="O14" s="225"/>
      <c r="P14" s="226"/>
      <c r="Q14" s="226"/>
      <c r="R14" s="227"/>
      <c r="S14" s="228"/>
      <c r="T14" s="228"/>
    </row>
    <row r="15" spans="1:20" s="2" customFormat="1">
      <c r="A15" s="23" t="s">
        <v>32</v>
      </c>
      <c r="B15" s="269"/>
      <c r="C15" s="26">
        <f>C16</f>
        <v>3239350</v>
      </c>
      <c r="D15" s="26">
        <f>D16</f>
        <v>4688902.21</v>
      </c>
      <c r="E15" s="26">
        <f>E16</f>
        <v>4688902.21</v>
      </c>
      <c r="F15" s="26">
        <f>F16</f>
        <v>1158974.45</v>
      </c>
      <c r="G15" s="26"/>
      <c r="H15" s="25">
        <f t="shared" si="0"/>
        <v>24.717394351459507</v>
      </c>
      <c r="I15" s="25">
        <f t="shared" si="1"/>
        <v>24.717394351459507</v>
      </c>
      <c r="K15" s="225"/>
      <c r="L15" s="225"/>
      <c r="M15" s="225"/>
      <c r="N15" s="225"/>
      <c r="O15" s="225"/>
      <c r="P15" s="226"/>
      <c r="Q15" s="226"/>
      <c r="R15" s="227"/>
      <c r="S15" s="228"/>
      <c r="T15" s="228"/>
    </row>
    <row r="16" spans="1:20" s="2" customFormat="1">
      <c r="A16" s="5"/>
      <c r="B16" s="92" t="s">
        <v>699</v>
      </c>
      <c r="C16" s="12">
        <v>3239350</v>
      </c>
      <c r="D16" s="12">
        <v>4688902.21</v>
      </c>
      <c r="E16" s="12">
        <v>4688902.21</v>
      </c>
      <c r="F16" s="12">
        <v>1158974.45</v>
      </c>
      <c r="G16" s="12"/>
      <c r="H16" s="13">
        <f t="shared" si="0"/>
        <v>24.717394351459507</v>
      </c>
      <c r="I16" s="13">
        <f t="shared" si="1"/>
        <v>24.717394351459507</v>
      </c>
      <c r="K16" s="225"/>
      <c r="L16" s="225"/>
      <c r="M16" s="225"/>
      <c r="N16" s="225"/>
      <c r="O16" s="225"/>
      <c r="P16" s="226"/>
      <c r="Q16" s="226"/>
      <c r="R16" s="227"/>
      <c r="S16" s="228"/>
      <c r="T16" s="228"/>
    </row>
    <row r="17" spans="1:20" s="2" customFormat="1">
      <c r="A17" s="23" t="s">
        <v>372</v>
      </c>
      <c r="B17" s="269"/>
      <c r="C17" s="26">
        <f>SUM(C18:C25)</f>
        <v>18635967310</v>
      </c>
      <c r="D17" s="26">
        <f>SUM(D18:D25)</f>
        <v>18147862995.450005</v>
      </c>
      <c r="E17" s="26">
        <f>SUM(E18:E25)</f>
        <v>18147862995.450005</v>
      </c>
      <c r="F17" s="26">
        <f>SUM(F18:F25)</f>
        <v>16013801706.660002</v>
      </c>
      <c r="G17" s="26"/>
      <c r="H17" s="25">
        <f t="shared" si="0"/>
        <v>88.240702008136978</v>
      </c>
      <c r="I17" s="25">
        <f t="shared" si="1"/>
        <v>88.240702008136978</v>
      </c>
      <c r="K17" s="225"/>
      <c r="L17" s="225"/>
      <c r="M17" s="225"/>
      <c r="N17" s="225"/>
      <c r="O17" s="225"/>
      <c r="P17" s="226"/>
      <c r="Q17" s="226"/>
      <c r="R17" s="227"/>
      <c r="S17" s="228"/>
      <c r="T17" s="228"/>
    </row>
    <row r="18" spans="1:20" s="2" customFormat="1">
      <c r="A18" s="5"/>
      <c r="B18" s="92" t="s">
        <v>698</v>
      </c>
      <c r="C18" s="12">
        <v>430300000</v>
      </c>
      <c r="D18" s="12">
        <v>544721575.13999999</v>
      </c>
      <c r="E18" s="12">
        <v>544721575.13999999</v>
      </c>
      <c r="F18" s="12">
        <v>420300000</v>
      </c>
      <c r="G18" s="12"/>
      <c r="H18" s="13">
        <f t="shared" si="0"/>
        <v>77.15868421256819</v>
      </c>
      <c r="I18" s="13">
        <f t="shared" si="1"/>
        <v>77.15868421256819</v>
      </c>
      <c r="K18" s="225"/>
      <c r="L18" s="225"/>
      <c r="M18" s="225"/>
      <c r="N18" s="225"/>
      <c r="O18" s="225"/>
      <c r="P18" s="226"/>
      <c r="Q18" s="226"/>
      <c r="R18" s="227"/>
      <c r="S18" s="228"/>
      <c r="T18" s="228"/>
    </row>
    <row r="19" spans="1:20" s="2" customFormat="1">
      <c r="A19" s="5"/>
      <c r="B19" s="92" t="s">
        <v>697</v>
      </c>
      <c r="C19" s="12">
        <v>16508454440</v>
      </c>
      <c r="D19" s="12">
        <v>16508454440.000004</v>
      </c>
      <c r="E19" s="12">
        <v>16508454440.000004</v>
      </c>
      <c r="F19" s="12">
        <v>14462893996.190002</v>
      </c>
      <c r="G19" s="12"/>
      <c r="H19" s="13">
        <f t="shared" si="0"/>
        <v>87.609012998493625</v>
      </c>
      <c r="I19" s="13">
        <f t="shared" si="1"/>
        <v>87.609012998493625</v>
      </c>
      <c r="K19" s="225"/>
      <c r="L19" s="225"/>
      <c r="M19" s="225"/>
      <c r="N19" s="225"/>
      <c r="O19" s="225"/>
      <c r="P19" s="226"/>
      <c r="Q19" s="226"/>
      <c r="R19" s="227"/>
      <c r="S19" s="228"/>
      <c r="T19" s="228"/>
    </row>
    <row r="20" spans="1:20" s="2" customFormat="1">
      <c r="A20" s="5"/>
      <c r="B20" s="92" t="s">
        <v>696</v>
      </c>
      <c r="C20" s="12">
        <v>487296796</v>
      </c>
      <c r="D20" s="12">
        <v>184472073</v>
      </c>
      <c r="E20" s="12">
        <v>184472073</v>
      </c>
      <c r="F20" s="12">
        <v>184472073</v>
      </c>
      <c r="G20" s="12"/>
      <c r="H20" s="13">
        <f t="shared" si="0"/>
        <v>100</v>
      </c>
      <c r="I20" s="13">
        <f t="shared" si="1"/>
        <v>100</v>
      </c>
      <c r="K20" s="225"/>
      <c r="L20" s="225"/>
      <c r="M20" s="225"/>
      <c r="N20" s="225"/>
      <c r="O20" s="225"/>
      <c r="P20" s="226"/>
      <c r="Q20" s="226"/>
      <c r="R20" s="227"/>
      <c r="S20" s="228"/>
      <c r="T20" s="228"/>
    </row>
    <row r="21" spans="1:20" s="2" customFormat="1">
      <c r="A21" s="5"/>
      <c r="B21" s="92" t="s">
        <v>695</v>
      </c>
      <c r="C21" s="12">
        <v>897761301</v>
      </c>
      <c r="D21" s="12">
        <v>783393957</v>
      </c>
      <c r="E21" s="12">
        <v>783393957</v>
      </c>
      <c r="F21" s="12">
        <v>822909567</v>
      </c>
      <c r="G21" s="12"/>
      <c r="H21" s="13">
        <f t="shared" si="0"/>
        <v>105.0441555805874</v>
      </c>
      <c r="I21" s="13">
        <f t="shared" si="1"/>
        <v>105.0441555805874</v>
      </c>
      <c r="K21" s="225"/>
      <c r="L21" s="225"/>
      <c r="M21" s="225"/>
      <c r="N21" s="225"/>
      <c r="O21" s="225"/>
      <c r="P21" s="226"/>
      <c r="Q21" s="226"/>
      <c r="R21" s="227"/>
      <c r="S21" s="228"/>
      <c r="T21" s="228"/>
    </row>
    <row r="22" spans="1:20" s="2" customFormat="1">
      <c r="A22" s="5"/>
      <c r="B22" s="92" t="s">
        <v>694</v>
      </c>
      <c r="C22" s="12">
        <v>21521181</v>
      </c>
      <c r="D22" s="12">
        <v>13382374</v>
      </c>
      <c r="E22" s="12">
        <v>13382374</v>
      </c>
      <c r="F22" s="12">
        <v>13382374</v>
      </c>
      <c r="G22" s="12"/>
      <c r="H22" s="13">
        <f t="shared" si="0"/>
        <v>100</v>
      </c>
      <c r="I22" s="13">
        <f t="shared" si="1"/>
        <v>100</v>
      </c>
      <c r="K22" s="225"/>
      <c r="L22" s="225"/>
      <c r="M22" s="225"/>
      <c r="N22" s="225"/>
      <c r="O22" s="225"/>
      <c r="P22" s="226"/>
      <c r="Q22" s="226"/>
      <c r="R22" s="227"/>
      <c r="S22" s="228"/>
      <c r="T22" s="228"/>
    </row>
    <row r="23" spans="1:20" s="2" customFormat="1">
      <c r="A23" s="5"/>
      <c r="B23" s="92" t="s">
        <v>693</v>
      </c>
      <c r="C23" s="12">
        <v>176893874</v>
      </c>
      <c r="D23" s="12">
        <v>2510084</v>
      </c>
      <c r="E23" s="12">
        <v>2510084</v>
      </c>
      <c r="F23" s="12">
        <v>2433092</v>
      </c>
      <c r="G23" s="12"/>
      <c r="H23" s="13">
        <f t="shared" si="0"/>
        <v>96.932692292369495</v>
      </c>
      <c r="I23" s="13">
        <f t="shared" si="1"/>
        <v>96.932692292369495</v>
      </c>
      <c r="K23" s="225"/>
      <c r="L23" s="225"/>
      <c r="M23" s="225"/>
      <c r="N23" s="225"/>
      <c r="O23" s="225"/>
      <c r="P23" s="226"/>
      <c r="Q23" s="226"/>
      <c r="R23" s="227"/>
      <c r="S23" s="228"/>
      <c r="T23" s="228"/>
    </row>
    <row r="24" spans="1:20" s="2" customFormat="1">
      <c r="A24" s="5"/>
      <c r="B24" s="92" t="s">
        <v>370</v>
      </c>
      <c r="C24" s="12">
        <v>700000</v>
      </c>
      <c r="D24" s="12">
        <v>700000</v>
      </c>
      <c r="E24" s="12">
        <v>700000</v>
      </c>
      <c r="F24" s="12">
        <v>454147</v>
      </c>
      <c r="G24" s="12"/>
      <c r="H24" s="13">
        <f t="shared" si="0"/>
        <v>64.878142857142862</v>
      </c>
      <c r="I24" s="13">
        <f t="shared" si="1"/>
        <v>64.878142857142862</v>
      </c>
      <c r="K24" s="225"/>
      <c r="L24" s="225"/>
      <c r="M24" s="225"/>
      <c r="N24" s="225"/>
      <c r="O24" s="225"/>
      <c r="P24" s="226"/>
      <c r="Q24" s="226"/>
      <c r="R24" s="227"/>
      <c r="S24" s="228"/>
      <c r="T24" s="228"/>
    </row>
    <row r="25" spans="1:20" s="2" customFormat="1" ht="12.75" thickBot="1">
      <c r="A25" s="45"/>
      <c r="B25" s="18" t="s">
        <v>692</v>
      </c>
      <c r="C25" s="19">
        <v>113039718</v>
      </c>
      <c r="D25" s="19">
        <v>110228492.30999997</v>
      </c>
      <c r="E25" s="19">
        <v>110228492.30999997</v>
      </c>
      <c r="F25" s="19">
        <v>106956457.47</v>
      </c>
      <c r="G25" s="19"/>
      <c r="H25" s="20">
        <f t="shared" si="0"/>
        <v>97.031588864703053</v>
      </c>
      <c r="I25" s="20">
        <f t="shared" si="1"/>
        <v>97.031588864703053</v>
      </c>
      <c r="K25" s="225"/>
      <c r="L25" s="225"/>
      <c r="M25" s="225"/>
      <c r="N25" s="225"/>
      <c r="O25" s="225"/>
      <c r="P25" s="226"/>
      <c r="Q25" s="226"/>
      <c r="R25" s="227"/>
      <c r="S25" s="228"/>
      <c r="T25" s="228"/>
    </row>
    <row r="26" spans="1:20" ht="62.25" customHeight="1">
      <c r="A26" s="318" t="s">
        <v>878</v>
      </c>
      <c r="B26" s="318"/>
      <c r="C26" s="318"/>
      <c r="D26" s="318"/>
      <c r="E26" s="318"/>
      <c r="F26" s="318"/>
      <c r="G26" s="318"/>
      <c r="H26" s="318"/>
      <c r="I26" s="318"/>
    </row>
    <row r="29" spans="1:20">
      <c r="I29" s="40"/>
      <c r="J29" s="40"/>
      <c r="K29" s="40"/>
      <c r="L29" s="40"/>
    </row>
    <row r="30" spans="1:20">
      <c r="I30" s="40"/>
      <c r="J30" s="40"/>
      <c r="K30" s="40"/>
      <c r="L30" s="40"/>
    </row>
    <row r="31" spans="1:20">
      <c r="I31" s="40"/>
      <c r="J31" s="40"/>
      <c r="K31" s="40"/>
      <c r="L31" s="40"/>
    </row>
    <row r="32" spans="1:20">
      <c r="I32" s="40"/>
      <c r="J32" s="40"/>
      <c r="K32" s="40"/>
      <c r="L32" s="40"/>
    </row>
    <row r="33" spans="9:12">
      <c r="I33" s="40"/>
      <c r="J33" s="40"/>
      <c r="K33" s="40"/>
      <c r="L33" s="40"/>
    </row>
    <row r="34" spans="9:12">
      <c r="I34" s="40"/>
      <c r="J34" s="40"/>
      <c r="K34" s="40"/>
      <c r="L34" s="40"/>
    </row>
  </sheetData>
  <mergeCells count="10">
    <mergeCell ref="A26:I26"/>
    <mergeCell ref="A1:C1"/>
    <mergeCell ref="A3:I3"/>
    <mergeCell ref="A4:A7"/>
    <mergeCell ref="B4:B7"/>
    <mergeCell ref="E4:F4"/>
    <mergeCell ref="H4:I5"/>
    <mergeCell ref="C5:C6"/>
    <mergeCell ref="D5:D6"/>
    <mergeCell ref="E5:E6"/>
  </mergeCells>
  <conditionalFormatting sqref="T8">
    <cfRule type="cellIs" dxfId="79" priority="9" operator="greaterThan">
      <formula>0.1</formula>
    </cfRule>
    <cfRule type="cellIs" dxfId="78" priority="10" operator="greaterThan">
      <formula>1</formula>
    </cfRule>
  </conditionalFormatting>
  <conditionalFormatting sqref="S8">
    <cfRule type="cellIs" dxfId="77" priority="15" operator="greaterThan">
      <formula>0</formula>
    </cfRule>
    <cfRule type="cellIs" dxfId="76" priority="16" operator="greaterThan">
      <formula>1</formula>
    </cfRule>
  </conditionalFormatting>
  <conditionalFormatting sqref="S8">
    <cfRule type="cellIs" dxfId="75" priority="13" operator="greaterThan">
      <formula>0.1</formula>
    </cfRule>
    <cfRule type="cellIs" dxfId="74" priority="14" operator="greaterThan">
      <formula>1</formula>
    </cfRule>
  </conditionalFormatting>
  <conditionalFormatting sqref="T8">
    <cfRule type="cellIs" dxfId="73" priority="11" operator="greaterThan">
      <formula>0</formula>
    </cfRule>
    <cfRule type="cellIs" dxfId="72" priority="12" operator="greaterThan">
      <formula>1</formula>
    </cfRule>
  </conditionalFormatting>
  <conditionalFormatting sqref="T9:T25">
    <cfRule type="cellIs" dxfId="71" priority="1" operator="greaterThan">
      <formula>0.1</formula>
    </cfRule>
    <cfRule type="cellIs" dxfId="70" priority="2" operator="greaterThan">
      <formula>1</formula>
    </cfRule>
  </conditionalFormatting>
  <conditionalFormatting sqref="S9:S25">
    <cfRule type="cellIs" dxfId="69" priority="7" operator="greaterThan">
      <formula>0</formula>
    </cfRule>
    <cfRule type="cellIs" dxfId="68" priority="8" operator="greaterThan">
      <formula>1</formula>
    </cfRule>
  </conditionalFormatting>
  <conditionalFormatting sqref="S9:S25">
    <cfRule type="cellIs" dxfId="67" priority="5" operator="greaterThan">
      <formula>0.1</formula>
    </cfRule>
    <cfRule type="cellIs" dxfId="66" priority="6" operator="greaterThan">
      <formula>1</formula>
    </cfRule>
  </conditionalFormatting>
  <conditionalFormatting sqref="T9:T25">
    <cfRule type="cellIs" dxfId="65" priority="3" operator="greaterThan">
      <formula>0</formula>
    </cfRule>
    <cfRule type="cellIs" dxfId="64" priority="4" operator="greaterThan">
      <formula>1</formula>
    </cfRule>
  </conditionalFormatting>
  <pageMargins left="0" right="0" top="0" bottom="0" header="0.31496062992125984" footer="0.39370078740157483"/>
  <pageSetup fitToHeight="10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T296"/>
  <sheetViews>
    <sheetView showGridLines="0" zoomScale="145" zoomScaleNormal="145" workbookViewId="0">
      <selection sqref="A1:C1"/>
    </sheetView>
  </sheetViews>
  <sheetFormatPr baseColWidth="10" defaultRowHeight="12"/>
  <cols>
    <col min="1" max="1" width="4.7109375" style="34" customWidth="1"/>
    <col min="2" max="2" width="51.7109375" style="1" customWidth="1"/>
    <col min="3" max="3" width="13.7109375" style="3" customWidth="1"/>
    <col min="4" max="6" width="13.7109375" style="1" customWidth="1"/>
    <col min="7" max="7" width="0.85546875" style="4" customWidth="1"/>
    <col min="8" max="9" width="9.7109375" style="1" customWidth="1"/>
    <col min="10" max="10" width="8.140625" style="2" customWidth="1"/>
    <col min="11" max="11" width="5.28515625" style="2" customWidth="1"/>
    <col min="12" max="14" width="5.28515625" style="1" customWidth="1"/>
    <col min="15" max="15" width="1.85546875" style="1" customWidth="1"/>
    <col min="16" max="17" width="5.28515625" style="1" customWidth="1"/>
    <col min="18" max="18" width="1.85546875" style="1" customWidth="1"/>
    <col min="19" max="20" width="12.5703125" style="1" customWidth="1"/>
    <col min="21" max="16384" width="11.42578125" style="1"/>
  </cols>
  <sheetData>
    <row r="1" spans="1:20" s="47" customFormat="1" ht="42" customHeight="1">
      <c r="A1" s="316" t="s">
        <v>0</v>
      </c>
      <c r="B1" s="316"/>
      <c r="C1" s="316"/>
      <c r="D1" s="39" t="s">
        <v>150</v>
      </c>
      <c r="G1" s="48"/>
      <c r="J1" s="86"/>
      <c r="K1" s="86"/>
    </row>
    <row r="2" spans="1:20" ht="13.5" customHeight="1">
      <c r="C2" s="1"/>
    </row>
    <row r="3" spans="1:20" s="49" customFormat="1" ht="57.75" customHeight="1">
      <c r="A3" s="301" t="s">
        <v>888</v>
      </c>
      <c r="B3" s="301"/>
      <c r="C3" s="301"/>
      <c r="D3" s="301"/>
      <c r="E3" s="301"/>
      <c r="F3" s="301"/>
      <c r="G3" s="301"/>
      <c r="H3" s="301"/>
      <c r="I3" s="301"/>
      <c r="J3" s="229"/>
      <c r="K3" s="229"/>
    </row>
    <row r="4" spans="1:20" ht="12.75" customHeight="1">
      <c r="A4" s="302" t="s">
        <v>6</v>
      </c>
      <c r="B4" s="304" t="s">
        <v>52</v>
      </c>
      <c r="C4" s="22"/>
      <c r="D4" s="22"/>
      <c r="E4" s="306" t="s">
        <v>1</v>
      </c>
      <c r="F4" s="306"/>
      <c r="G4" s="21"/>
      <c r="H4" s="304" t="s">
        <v>5</v>
      </c>
      <c r="I4" s="304"/>
    </row>
    <row r="5" spans="1:20" ht="12.75" customHeight="1">
      <c r="A5" s="302"/>
      <c r="B5" s="304"/>
      <c r="C5" s="307" t="s">
        <v>2</v>
      </c>
      <c r="D5" s="307" t="s">
        <v>3</v>
      </c>
      <c r="E5" s="307" t="s">
        <v>4</v>
      </c>
      <c r="F5" s="50" t="s">
        <v>53</v>
      </c>
      <c r="G5" s="42"/>
      <c r="H5" s="305"/>
      <c r="I5" s="305"/>
    </row>
    <row r="6" spans="1:20" ht="18" customHeight="1">
      <c r="A6" s="302"/>
      <c r="B6" s="304"/>
      <c r="C6" s="307"/>
      <c r="D6" s="307"/>
      <c r="E6" s="307"/>
      <c r="F6" s="41" t="s">
        <v>151</v>
      </c>
      <c r="G6" s="41"/>
      <c r="H6" s="42" t="s">
        <v>3</v>
      </c>
      <c r="I6" s="42" t="s">
        <v>7</v>
      </c>
    </row>
    <row r="7" spans="1:20" ht="12.75" customHeight="1">
      <c r="A7" s="303"/>
      <c r="B7" s="305"/>
      <c r="C7" s="28" t="s">
        <v>8</v>
      </c>
      <c r="D7" s="28" t="s">
        <v>9</v>
      </c>
      <c r="E7" s="28" t="s">
        <v>10</v>
      </c>
      <c r="F7" s="29" t="s">
        <v>11</v>
      </c>
      <c r="G7" s="29"/>
      <c r="H7" s="29" t="s">
        <v>147</v>
      </c>
      <c r="I7" s="29" t="s">
        <v>146</v>
      </c>
    </row>
    <row r="8" spans="1:20" s="2" customFormat="1" ht="12.75" customHeight="1">
      <c r="A8" s="252"/>
      <c r="B8" s="253" t="s">
        <v>12</v>
      </c>
      <c r="C8" s="254">
        <f>+C9+C11+C13+C18+C20+C23+C26+C28+C31+C60+C74+C76+C79</f>
        <v>40663437822.267204</v>
      </c>
      <c r="D8" s="254">
        <f>+D9+D11+D13+D18+D20+D23+D26+D28+D31+D60+D74+D76+D79</f>
        <v>43810570263.518196</v>
      </c>
      <c r="E8" s="254">
        <f>+E9+E11+E13+E18+E20+E23+E26+E28+E31+E60+E74+E76+E79</f>
        <v>43810570263.518196</v>
      </c>
      <c r="F8" s="254">
        <f>+F9+F11+F13+F18+F20+F23+F26+F28+F31+F60+F74+F76+F79</f>
        <v>43365439612.092697</v>
      </c>
      <c r="G8" s="179"/>
      <c r="H8" s="255">
        <f t="shared" ref="H8:H39" si="0">IFERROR(+F8/D8*100,"n.a.")</f>
        <v>98.983965173819783</v>
      </c>
      <c r="I8" s="255">
        <f t="shared" ref="I8:I39" si="1">IFERROR(+F8/E8*100,"n.a.")</f>
        <v>98.983965173819783</v>
      </c>
      <c r="K8" s="244"/>
      <c r="L8" s="244"/>
      <c r="M8" s="244"/>
      <c r="N8" s="244"/>
      <c r="O8" s="244"/>
      <c r="P8" s="245"/>
      <c r="Q8" s="245"/>
      <c r="R8" s="246"/>
      <c r="S8" s="247"/>
      <c r="T8" s="247"/>
    </row>
    <row r="9" spans="1:20" ht="12.75" customHeight="1">
      <c r="A9" s="327" t="s">
        <v>788</v>
      </c>
      <c r="B9" s="327"/>
      <c r="C9" s="122">
        <f>+C10</f>
        <v>240030704</v>
      </c>
      <c r="D9" s="122">
        <f>+D10</f>
        <v>187343318.94000003</v>
      </c>
      <c r="E9" s="122">
        <f>+E10</f>
        <v>187343318.94000003</v>
      </c>
      <c r="F9" s="122">
        <f>+F10</f>
        <v>179725119.87</v>
      </c>
      <c r="G9" s="256"/>
      <c r="H9" s="171">
        <f t="shared" si="0"/>
        <v>95.933562449355406</v>
      </c>
      <c r="I9" s="171">
        <f t="shared" si="1"/>
        <v>95.933562449355406</v>
      </c>
      <c r="K9" s="225"/>
      <c r="L9" s="225"/>
      <c r="M9" s="225"/>
      <c r="N9" s="225"/>
      <c r="O9" s="225"/>
      <c r="P9" s="226"/>
      <c r="Q9" s="226"/>
      <c r="R9" s="227"/>
      <c r="S9" s="228"/>
      <c r="T9" s="228"/>
    </row>
    <row r="10" spans="1:20" ht="12.75" customHeight="1">
      <c r="A10" s="173" t="s">
        <v>710</v>
      </c>
      <c r="B10" s="172" t="s">
        <v>787</v>
      </c>
      <c r="C10" s="168">
        <v>240030704</v>
      </c>
      <c r="D10" s="167">
        <v>187343318.94000003</v>
      </c>
      <c r="E10" s="167">
        <v>187343318.94000003</v>
      </c>
      <c r="F10" s="167">
        <v>179725119.87</v>
      </c>
      <c r="G10" s="180"/>
      <c r="H10" s="166">
        <f t="shared" si="0"/>
        <v>95.933562449355406</v>
      </c>
      <c r="I10" s="166">
        <f t="shared" si="1"/>
        <v>95.933562449355406</v>
      </c>
      <c r="K10" s="225"/>
      <c r="L10" s="225"/>
      <c r="M10" s="225"/>
      <c r="N10" s="225"/>
      <c r="O10" s="225"/>
      <c r="P10" s="226"/>
      <c r="Q10" s="226"/>
      <c r="R10" s="227"/>
      <c r="S10" s="228"/>
      <c r="T10" s="228"/>
    </row>
    <row r="11" spans="1:20" ht="12.75" customHeight="1">
      <c r="A11" s="327" t="s">
        <v>786</v>
      </c>
      <c r="B11" s="327"/>
      <c r="C11" s="122">
        <f>+C12</f>
        <v>54150000</v>
      </c>
      <c r="D11" s="122">
        <f>+D12</f>
        <v>60450000</v>
      </c>
      <c r="E11" s="122">
        <f>+E12</f>
        <v>60450000</v>
      </c>
      <c r="F11" s="122">
        <f>+F12</f>
        <v>60450000</v>
      </c>
      <c r="G11" s="256"/>
      <c r="H11" s="171">
        <f t="shared" si="0"/>
        <v>100</v>
      </c>
      <c r="I11" s="171">
        <f t="shared" si="1"/>
        <v>100</v>
      </c>
      <c r="K11" s="225"/>
      <c r="L11" s="225"/>
      <c r="M11" s="225"/>
      <c r="N11" s="225"/>
      <c r="O11" s="225"/>
      <c r="P11" s="226"/>
      <c r="Q11" s="226"/>
      <c r="R11" s="227"/>
      <c r="S11" s="228"/>
      <c r="T11" s="228"/>
    </row>
    <row r="12" spans="1:20" ht="12.75" customHeight="1">
      <c r="A12" s="173" t="s">
        <v>63</v>
      </c>
      <c r="B12" s="172" t="s">
        <v>104</v>
      </c>
      <c r="C12" s="168">
        <v>54150000</v>
      </c>
      <c r="D12" s="168">
        <v>60450000</v>
      </c>
      <c r="E12" s="168">
        <v>60450000</v>
      </c>
      <c r="F12" s="168">
        <v>60450000</v>
      </c>
      <c r="G12" s="179"/>
      <c r="H12" s="166">
        <f t="shared" si="0"/>
        <v>100</v>
      </c>
      <c r="I12" s="166">
        <f t="shared" si="1"/>
        <v>100</v>
      </c>
      <c r="K12" s="225"/>
      <c r="L12" s="225"/>
      <c r="M12" s="225"/>
      <c r="N12" s="225"/>
      <c r="O12" s="225"/>
      <c r="P12" s="226"/>
      <c r="Q12" s="226"/>
      <c r="R12" s="227"/>
      <c r="S12" s="228"/>
      <c r="T12" s="228"/>
    </row>
    <row r="13" spans="1:20" ht="12.75" customHeight="1">
      <c r="A13" s="328" t="s">
        <v>785</v>
      </c>
      <c r="B13" s="328"/>
      <c r="C13" s="122">
        <f>SUM(C14:C17)</f>
        <v>13492474379</v>
      </c>
      <c r="D13" s="122">
        <f>SUM(D14:D17)</f>
        <v>7463144678.3699989</v>
      </c>
      <c r="E13" s="122">
        <f>SUM(E14:E17)</f>
        <v>7463144678.3699989</v>
      </c>
      <c r="F13" s="122">
        <f>SUM(F14:F17)</f>
        <v>7452476060.1499996</v>
      </c>
      <c r="G13" s="256"/>
      <c r="H13" s="171">
        <f t="shared" si="0"/>
        <v>99.857049291153103</v>
      </c>
      <c r="I13" s="171">
        <f t="shared" si="1"/>
        <v>99.857049291153103</v>
      </c>
      <c r="K13" s="225"/>
      <c r="L13" s="225"/>
      <c r="M13" s="225"/>
      <c r="N13" s="225"/>
      <c r="O13" s="225"/>
      <c r="P13" s="226"/>
      <c r="Q13" s="226"/>
      <c r="R13" s="227"/>
      <c r="S13" s="228"/>
      <c r="T13" s="228"/>
    </row>
    <row r="14" spans="1:20" ht="12.75" customHeight="1">
      <c r="A14" s="173" t="s">
        <v>68</v>
      </c>
      <c r="B14" s="172" t="s">
        <v>109</v>
      </c>
      <c r="C14" s="168">
        <v>1097958287</v>
      </c>
      <c r="D14" s="168">
        <v>1108688410.1199992</v>
      </c>
      <c r="E14" s="168">
        <v>1108688410.1199992</v>
      </c>
      <c r="F14" s="168">
        <v>1103125886.7799993</v>
      </c>
      <c r="G14" s="179"/>
      <c r="H14" s="166">
        <f t="shared" si="0"/>
        <v>99.498278931282613</v>
      </c>
      <c r="I14" s="166">
        <f t="shared" si="1"/>
        <v>99.498278931282613</v>
      </c>
      <c r="K14" s="225"/>
      <c r="L14" s="225"/>
      <c r="M14" s="225"/>
      <c r="N14" s="225"/>
      <c r="O14" s="225"/>
      <c r="P14" s="226"/>
      <c r="Q14" s="226"/>
      <c r="R14" s="227"/>
      <c r="S14" s="228"/>
      <c r="T14" s="228"/>
    </row>
    <row r="15" spans="1:20" ht="12.75" customHeight="1">
      <c r="A15" s="173" t="s">
        <v>784</v>
      </c>
      <c r="B15" s="172" t="s">
        <v>184</v>
      </c>
      <c r="C15" s="168">
        <v>1995840181</v>
      </c>
      <c r="D15" s="168">
        <v>1525875046.3300002</v>
      </c>
      <c r="E15" s="168">
        <v>1525875046.3300002</v>
      </c>
      <c r="F15" s="168">
        <v>1525763960.47</v>
      </c>
      <c r="G15" s="179"/>
      <c r="H15" s="166">
        <f t="shared" si="0"/>
        <v>99.992719858662909</v>
      </c>
      <c r="I15" s="166">
        <f t="shared" si="1"/>
        <v>99.992719858662909</v>
      </c>
      <c r="K15" s="225"/>
      <c r="L15" s="225"/>
      <c r="M15" s="225"/>
      <c r="N15" s="225"/>
      <c r="O15" s="225"/>
      <c r="P15" s="226"/>
      <c r="Q15" s="226"/>
      <c r="R15" s="227"/>
      <c r="S15" s="228"/>
      <c r="T15" s="228"/>
    </row>
    <row r="16" spans="1:20" s="2" customFormat="1" ht="11.25" customHeight="1">
      <c r="A16" s="173" t="s">
        <v>783</v>
      </c>
      <c r="B16" s="169" t="s">
        <v>187</v>
      </c>
      <c r="C16" s="168">
        <v>4420744342</v>
      </c>
      <c r="D16" s="167">
        <v>2445336905.4199996</v>
      </c>
      <c r="E16" s="167">
        <v>2445336905.4199996</v>
      </c>
      <c r="F16" s="167">
        <v>2440341896.4000001</v>
      </c>
      <c r="G16" s="10"/>
      <c r="H16" s="166">
        <f t="shared" si="0"/>
        <v>99.795733299206006</v>
      </c>
      <c r="I16" s="166">
        <f t="shared" si="1"/>
        <v>99.795733299206006</v>
      </c>
      <c r="K16" s="225"/>
      <c r="L16" s="225"/>
      <c r="M16" s="225"/>
      <c r="N16" s="225"/>
      <c r="O16" s="225"/>
      <c r="P16" s="226"/>
      <c r="Q16" s="226"/>
      <c r="R16" s="227"/>
      <c r="S16" s="228"/>
      <c r="T16" s="228"/>
    </row>
    <row r="17" spans="1:20" s="2" customFormat="1" ht="11.25" customHeight="1">
      <c r="A17" s="173" t="s">
        <v>67</v>
      </c>
      <c r="B17" s="169" t="s">
        <v>108</v>
      </c>
      <c r="C17" s="168">
        <v>5977931569</v>
      </c>
      <c r="D17" s="167">
        <v>2383244316.5</v>
      </c>
      <c r="E17" s="167">
        <v>2383244316.5</v>
      </c>
      <c r="F17" s="167">
        <v>2383244316.5</v>
      </c>
      <c r="G17" s="10"/>
      <c r="H17" s="166">
        <f t="shared" si="0"/>
        <v>100</v>
      </c>
      <c r="I17" s="166">
        <f t="shared" si="1"/>
        <v>100</v>
      </c>
      <c r="K17" s="225"/>
      <c r="L17" s="225"/>
      <c r="M17" s="225"/>
      <c r="N17" s="225"/>
      <c r="O17" s="225"/>
      <c r="P17" s="226"/>
      <c r="Q17" s="226"/>
      <c r="R17" s="227"/>
      <c r="S17" s="228"/>
      <c r="T17" s="228"/>
    </row>
    <row r="18" spans="1:20" s="2" customFormat="1" ht="11.25" customHeight="1">
      <c r="A18" s="328" t="s">
        <v>782</v>
      </c>
      <c r="B18" s="328"/>
      <c r="C18" s="122">
        <f>+C19</f>
        <v>1329333000.03</v>
      </c>
      <c r="D18" s="122">
        <f>+D19</f>
        <v>1058984175.9800001</v>
      </c>
      <c r="E18" s="122">
        <f>+E19</f>
        <v>1058984175.9800001</v>
      </c>
      <c r="F18" s="122">
        <f>+F19</f>
        <v>1027680860.6400006</v>
      </c>
      <c r="G18" s="24"/>
      <c r="H18" s="171">
        <f t="shared" si="0"/>
        <v>97.044024259283105</v>
      </c>
      <c r="I18" s="171">
        <f t="shared" si="1"/>
        <v>97.044024259283105</v>
      </c>
      <c r="K18" s="225"/>
      <c r="L18" s="225"/>
      <c r="M18" s="225"/>
      <c r="N18" s="225"/>
      <c r="O18" s="225"/>
      <c r="P18" s="226"/>
      <c r="Q18" s="226"/>
      <c r="R18" s="227"/>
      <c r="S18" s="228"/>
      <c r="T18" s="228"/>
    </row>
    <row r="19" spans="1:20" s="2" customFormat="1" ht="11.25" customHeight="1">
      <c r="A19" s="173" t="s">
        <v>781</v>
      </c>
      <c r="B19" s="169" t="s">
        <v>780</v>
      </c>
      <c r="C19" s="168">
        <v>1329333000.03</v>
      </c>
      <c r="D19" s="167">
        <v>1058984175.9800001</v>
      </c>
      <c r="E19" s="167">
        <v>1058984175.9800001</v>
      </c>
      <c r="F19" s="167">
        <v>1027680860.6400006</v>
      </c>
      <c r="G19" s="10"/>
      <c r="H19" s="166">
        <f t="shared" si="0"/>
        <v>97.044024259283105</v>
      </c>
      <c r="I19" s="166">
        <f t="shared" si="1"/>
        <v>97.044024259283105</v>
      </c>
      <c r="K19" s="225"/>
      <c r="L19" s="225"/>
      <c r="M19" s="225"/>
      <c r="N19" s="225"/>
      <c r="O19" s="225"/>
      <c r="P19" s="226"/>
      <c r="Q19" s="226"/>
      <c r="R19" s="227"/>
      <c r="S19" s="228"/>
      <c r="T19" s="228"/>
    </row>
    <row r="20" spans="1:20" s="2" customFormat="1" ht="11.25" customHeight="1">
      <c r="A20" s="328" t="s">
        <v>779</v>
      </c>
      <c r="B20" s="328"/>
      <c r="C20" s="122">
        <f>SUM(C21:C22)</f>
        <v>10450000</v>
      </c>
      <c r="D20" s="122">
        <f>SUM(D21:D22)</f>
        <v>173753.5</v>
      </c>
      <c r="E20" s="122">
        <f>SUM(E21:E22)</f>
        <v>173753.5</v>
      </c>
      <c r="F20" s="122">
        <f>SUM(F21:F22)</f>
        <v>173753.5</v>
      </c>
      <c r="G20" s="24"/>
      <c r="H20" s="171">
        <f t="shared" si="0"/>
        <v>100</v>
      </c>
      <c r="I20" s="171">
        <f t="shared" si="1"/>
        <v>100</v>
      </c>
      <c r="K20" s="225"/>
      <c r="L20" s="225"/>
      <c r="M20" s="225"/>
      <c r="N20" s="225"/>
      <c r="O20" s="225"/>
      <c r="P20" s="226"/>
      <c r="Q20" s="226"/>
      <c r="R20" s="227"/>
      <c r="S20" s="228"/>
      <c r="T20" s="228"/>
    </row>
    <row r="21" spans="1:20" s="2" customFormat="1" ht="11.25" customHeight="1">
      <c r="A21" s="173" t="s">
        <v>778</v>
      </c>
      <c r="B21" s="169" t="s">
        <v>777</v>
      </c>
      <c r="C21" s="168">
        <v>450000</v>
      </c>
      <c r="D21" s="168">
        <v>173753.5</v>
      </c>
      <c r="E21" s="168">
        <v>173753.5</v>
      </c>
      <c r="F21" s="168">
        <v>173753.5</v>
      </c>
      <c r="G21" s="10"/>
      <c r="H21" s="166">
        <f t="shared" si="0"/>
        <v>100</v>
      </c>
      <c r="I21" s="166">
        <f t="shared" si="1"/>
        <v>100</v>
      </c>
      <c r="K21" s="225"/>
      <c r="L21" s="225"/>
      <c r="M21" s="225"/>
      <c r="N21" s="225"/>
      <c r="O21" s="225"/>
      <c r="P21" s="226"/>
      <c r="Q21" s="226"/>
      <c r="R21" s="227"/>
      <c r="S21" s="228"/>
      <c r="T21" s="228"/>
    </row>
    <row r="22" spans="1:20" s="2" customFormat="1" ht="11.25" customHeight="1">
      <c r="A22" s="173" t="s">
        <v>776</v>
      </c>
      <c r="B22" s="169" t="s">
        <v>775</v>
      </c>
      <c r="C22" s="168">
        <v>10000000</v>
      </c>
      <c r="D22" s="168">
        <v>0</v>
      </c>
      <c r="E22" s="168">
        <v>0</v>
      </c>
      <c r="F22" s="168">
        <v>0</v>
      </c>
      <c r="G22" s="10"/>
      <c r="H22" s="166" t="str">
        <f t="shared" si="0"/>
        <v>n.a.</v>
      </c>
      <c r="I22" s="166" t="str">
        <f t="shared" si="1"/>
        <v>n.a.</v>
      </c>
      <c r="K22" s="225"/>
      <c r="L22" s="225"/>
      <c r="M22" s="225"/>
      <c r="N22" s="225"/>
      <c r="O22" s="225"/>
      <c r="P22" s="226"/>
      <c r="Q22" s="226"/>
      <c r="R22" s="227"/>
      <c r="S22" s="228"/>
      <c r="T22" s="228"/>
    </row>
    <row r="23" spans="1:20" s="2" customFormat="1" ht="11.25" customHeight="1">
      <c r="A23" s="327" t="s">
        <v>774</v>
      </c>
      <c r="B23" s="327"/>
      <c r="C23" s="122">
        <f>SUM(C24:C25)</f>
        <v>643783745.5999999</v>
      </c>
      <c r="D23" s="122">
        <f>SUM(D24:D25)</f>
        <v>526022382.41399986</v>
      </c>
      <c r="E23" s="122">
        <f>SUM(E24:E25)</f>
        <v>526022382.41399986</v>
      </c>
      <c r="F23" s="122">
        <f>SUM(F24:F25)</f>
        <v>517669251.13399994</v>
      </c>
      <c r="G23" s="24"/>
      <c r="H23" s="171">
        <f t="shared" si="0"/>
        <v>98.412019800057536</v>
      </c>
      <c r="I23" s="171">
        <f t="shared" si="1"/>
        <v>98.412019800057536</v>
      </c>
      <c r="K23" s="225"/>
      <c r="L23" s="225"/>
      <c r="M23" s="225"/>
      <c r="N23" s="225"/>
      <c r="O23" s="225"/>
      <c r="P23" s="226"/>
      <c r="Q23" s="226"/>
      <c r="R23" s="227"/>
      <c r="S23" s="228"/>
      <c r="T23" s="228"/>
    </row>
    <row r="24" spans="1:20" s="2" customFormat="1" ht="11.25" customHeight="1">
      <c r="A24" s="173" t="s">
        <v>773</v>
      </c>
      <c r="B24" s="172" t="s">
        <v>772</v>
      </c>
      <c r="C24" s="168">
        <v>270895963.59999985</v>
      </c>
      <c r="D24" s="168">
        <v>348671195.41399992</v>
      </c>
      <c r="E24" s="168">
        <v>348671195.41399992</v>
      </c>
      <c r="F24" s="168">
        <v>340318064.134</v>
      </c>
      <c r="G24" s="10"/>
      <c r="H24" s="166">
        <f t="shared" si="0"/>
        <v>97.604295568470548</v>
      </c>
      <c r="I24" s="166">
        <f t="shared" si="1"/>
        <v>97.604295568470548</v>
      </c>
      <c r="K24" s="225"/>
      <c r="L24" s="225"/>
      <c r="M24" s="225"/>
      <c r="N24" s="225"/>
      <c r="O24" s="225"/>
      <c r="P24" s="226"/>
      <c r="Q24" s="226"/>
      <c r="R24" s="227"/>
      <c r="S24" s="228"/>
      <c r="T24" s="228"/>
    </row>
    <row r="25" spans="1:20" s="2" customFormat="1" ht="11.25" customHeight="1">
      <c r="A25" s="173" t="s">
        <v>771</v>
      </c>
      <c r="B25" s="169" t="s">
        <v>770</v>
      </c>
      <c r="C25" s="168">
        <v>372887782</v>
      </c>
      <c r="D25" s="167">
        <v>177351186.99999994</v>
      </c>
      <c r="E25" s="167">
        <v>177351186.99999994</v>
      </c>
      <c r="F25" s="167">
        <v>177351186.99999994</v>
      </c>
      <c r="G25" s="10"/>
      <c r="H25" s="166">
        <f t="shared" si="0"/>
        <v>100</v>
      </c>
      <c r="I25" s="166">
        <f t="shared" si="1"/>
        <v>100</v>
      </c>
      <c r="K25" s="225"/>
      <c r="L25" s="225"/>
      <c r="M25" s="225"/>
      <c r="N25" s="225"/>
      <c r="O25" s="225"/>
      <c r="P25" s="226"/>
      <c r="Q25" s="226"/>
      <c r="R25" s="227"/>
      <c r="S25" s="228"/>
      <c r="T25" s="228"/>
    </row>
    <row r="26" spans="1:20" s="2" customFormat="1" ht="11.25" customHeight="1">
      <c r="A26" s="327" t="s">
        <v>769</v>
      </c>
      <c r="B26" s="327"/>
      <c r="C26" s="122">
        <f>+C27</f>
        <v>178708250</v>
      </c>
      <c r="D26" s="122">
        <f>+D27</f>
        <v>169394748.73000008</v>
      </c>
      <c r="E26" s="122">
        <f>+E27</f>
        <v>169394748.73000008</v>
      </c>
      <c r="F26" s="122">
        <f>+F27</f>
        <v>169394748.73000008</v>
      </c>
      <c r="G26" s="24"/>
      <c r="H26" s="171">
        <f t="shared" si="0"/>
        <v>100</v>
      </c>
      <c r="I26" s="171">
        <f t="shared" si="1"/>
        <v>100</v>
      </c>
      <c r="K26" s="225"/>
      <c r="L26" s="225"/>
      <c r="M26" s="225"/>
      <c r="N26" s="225"/>
      <c r="O26" s="225"/>
      <c r="P26" s="226"/>
      <c r="Q26" s="226"/>
      <c r="R26" s="227"/>
      <c r="S26" s="228"/>
      <c r="T26" s="228"/>
    </row>
    <row r="27" spans="1:20" s="2" customFormat="1" ht="11.25" customHeight="1">
      <c r="A27" s="173" t="s">
        <v>768</v>
      </c>
      <c r="B27" s="169" t="s">
        <v>767</v>
      </c>
      <c r="C27" s="168">
        <v>178708250</v>
      </c>
      <c r="D27" s="167">
        <v>169394748.73000008</v>
      </c>
      <c r="E27" s="167">
        <v>169394748.73000008</v>
      </c>
      <c r="F27" s="167">
        <v>169394748.73000008</v>
      </c>
      <c r="G27" s="10"/>
      <c r="H27" s="166">
        <f t="shared" si="0"/>
        <v>100</v>
      </c>
      <c r="I27" s="166">
        <f t="shared" si="1"/>
        <v>100</v>
      </c>
      <c r="K27" s="225"/>
      <c r="L27" s="225"/>
      <c r="M27" s="225"/>
      <c r="N27" s="225"/>
      <c r="O27" s="225"/>
      <c r="P27" s="226"/>
      <c r="Q27" s="226"/>
      <c r="R27" s="227"/>
      <c r="S27" s="228"/>
      <c r="T27" s="228"/>
    </row>
    <row r="28" spans="1:20" s="2" customFormat="1" ht="11.25" customHeight="1">
      <c r="A28" s="327" t="s">
        <v>766</v>
      </c>
      <c r="B28" s="327"/>
      <c r="C28" s="122">
        <f>+C29+C30</f>
        <v>52836193.290000007</v>
      </c>
      <c r="D28" s="122">
        <f>+D29+D30</f>
        <v>194247853.03170002</v>
      </c>
      <c r="E28" s="122">
        <f>+E29+E30</f>
        <v>194247853.03170002</v>
      </c>
      <c r="F28" s="122">
        <f>+F29+F30</f>
        <v>194247853.03170002</v>
      </c>
      <c r="G28" s="24"/>
      <c r="H28" s="171">
        <f t="shared" si="0"/>
        <v>100</v>
      </c>
      <c r="I28" s="171">
        <f t="shared" si="1"/>
        <v>100</v>
      </c>
      <c r="K28" s="225"/>
      <c r="L28" s="225"/>
      <c r="M28" s="225"/>
      <c r="N28" s="225"/>
      <c r="O28" s="225"/>
      <c r="P28" s="226"/>
      <c r="Q28" s="226"/>
      <c r="R28" s="227"/>
      <c r="S28" s="228"/>
      <c r="T28" s="228"/>
    </row>
    <row r="29" spans="1:20" s="2" customFormat="1" ht="11.25" customHeight="1">
      <c r="A29" s="173" t="s">
        <v>765</v>
      </c>
      <c r="B29" s="172" t="s">
        <v>764</v>
      </c>
      <c r="C29" s="168">
        <v>35264198.200000003</v>
      </c>
      <c r="D29" s="168">
        <v>147373245.852</v>
      </c>
      <c r="E29" s="168">
        <v>147373245.852</v>
      </c>
      <c r="F29" s="168">
        <v>147373245.852</v>
      </c>
      <c r="G29" s="10"/>
      <c r="H29" s="166">
        <f t="shared" si="0"/>
        <v>100</v>
      </c>
      <c r="I29" s="166">
        <f t="shared" si="1"/>
        <v>100</v>
      </c>
      <c r="K29" s="225"/>
      <c r="L29" s="225"/>
      <c r="M29" s="225"/>
      <c r="N29" s="225"/>
      <c r="O29" s="225"/>
      <c r="P29" s="226"/>
      <c r="Q29" s="226"/>
      <c r="R29" s="227"/>
      <c r="S29" s="228"/>
      <c r="T29" s="228"/>
    </row>
    <row r="30" spans="1:20" s="2" customFormat="1" ht="11.25" customHeight="1">
      <c r="A30" s="173" t="s">
        <v>763</v>
      </c>
      <c r="B30" s="172" t="s">
        <v>762</v>
      </c>
      <c r="C30" s="168">
        <v>17571995.09</v>
      </c>
      <c r="D30" s="168">
        <v>46874607.179700002</v>
      </c>
      <c r="E30" s="168">
        <v>46874607.179700002</v>
      </c>
      <c r="F30" s="168">
        <v>46874607.179700002</v>
      </c>
      <c r="G30" s="10"/>
      <c r="H30" s="166">
        <f t="shared" si="0"/>
        <v>100</v>
      </c>
      <c r="I30" s="166">
        <f t="shared" si="1"/>
        <v>100</v>
      </c>
      <c r="K30" s="225"/>
      <c r="L30" s="225"/>
      <c r="M30" s="225"/>
      <c r="N30" s="225"/>
      <c r="O30" s="225"/>
      <c r="P30" s="226"/>
      <c r="Q30" s="226"/>
      <c r="R30" s="227"/>
      <c r="S30" s="228"/>
      <c r="T30" s="228"/>
    </row>
    <row r="31" spans="1:20" s="2" customFormat="1" ht="11.25" customHeight="1">
      <c r="A31" s="328" t="s">
        <v>761</v>
      </c>
      <c r="B31" s="328"/>
      <c r="C31" s="122">
        <f>SUM(C32:C59)</f>
        <v>16551384030.307203</v>
      </c>
      <c r="D31" s="122">
        <f>SUM(D32:D59)</f>
        <v>9638360571.8124962</v>
      </c>
      <c r="E31" s="122">
        <f>SUM(E32:E59)</f>
        <v>9638360571.8124962</v>
      </c>
      <c r="F31" s="122">
        <f>SUM(F32:F59)</f>
        <v>9395545087.9469986</v>
      </c>
      <c r="G31" s="24"/>
      <c r="H31" s="171">
        <f t="shared" si="0"/>
        <v>97.480738741237644</v>
      </c>
      <c r="I31" s="171">
        <f t="shared" si="1"/>
        <v>97.480738741237644</v>
      </c>
      <c r="K31" s="225"/>
      <c r="L31" s="225"/>
      <c r="M31" s="225"/>
      <c r="N31" s="225"/>
      <c r="O31" s="225"/>
      <c r="P31" s="226"/>
      <c r="Q31" s="226"/>
      <c r="R31" s="227"/>
      <c r="S31" s="228"/>
      <c r="T31" s="228"/>
    </row>
    <row r="32" spans="1:20" s="2" customFormat="1" ht="11.25" customHeight="1">
      <c r="A32" s="176" t="s">
        <v>58</v>
      </c>
      <c r="B32" s="169" t="s">
        <v>132</v>
      </c>
      <c r="C32" s="168">
        <v>4330694.6999999993</v>
      </c>
      <c r="D32" s="168">
        <v>3852526.6035000002</v>
      </c>
      <c r="E32" s="168">
        <v>3852526.6035000002</v>
      </c>
      <c r="F32" s="168">
        <v>3781282.4130000002</v>
      </c>
      <c r="G32" s="10"/>
      <c r="H32" s="166">
        <f t="shared" si="0"/>
        <v>98.150715158325568</v>
      </c>
      <c r="I32" s="166">
        <f t="shared" si="1"/>
        <v>98.150715158325568</v>
      </c>
      <c r="K32" s="225"/>
      <c r="L32" s="225"/>
      <c r="M32" s="225"/>
      <c r="N32" s="225"/>
      <c r="O32" s="225"/>
      <c r="P32" s="226"/>
      <c r="Q32" s="226"/>
      <c r="R32" s="227"/>
      <c r="S32" s="228"/>
      <c r="T32" s="228"/>
    </row>
    <row r="33" spans="1:20" s="2" customFormat="1" ht="11.25" customHeight="1">
      <c r="A33" s="177" t="s">
        <v>57</v>
      </c>
      <c r="B33" s="172" t="s">
        <v>102</v>
      </c>
      <c r="C33" s="168">
        <v>13226305</v>
      </c>
      <c r="D33" s="168">
        <v>11906028.479999999</v>
      </c>
      <c r="E33" s="168">
        <v>11906028.479999999</v>
      </c>
      <c r="F33" s="168">
        <v>9787827.6799999997</v>
      </c>
      <c r="G33" s="10"/>
      <c r="H33" s="166">
        <f t="shared" si="0"/>
        <v>82.209006105115591</v>
      </c>
      <c r="I33" s="166">
        <f t="shared" si="1"/>
        <v>82.209006105115591</v>
      </c>
      <c r="K33" s="225"/>
      <c r="L33" s="225"/>
      <c r="M33" s="225"/>
      <c r="N33" s="225"/>
      <c r="O33" s="225"/>
      <c r="P33" s="226"/>
      <c r="Q33" s="226"/>
      <c r="R33" s="227"/>
      <c r="S33" s="228"/>
      <c r="T33" s="228"/>
    </row>
    <row r="34" spans="1:20" s="2" customFormat="1" ht="11.25" customHeight="1">
      <c r="A34" s="177" t="s">
        <v>443</v>
      </c>
      <c r="B34" s="172" t="s">
        <v>760</v>
      </c>
      <c r="C34" s="168">
        <v>7581473.2500000009</v>
      </c>
      <c r="D34" s="168">
        <v>5746369.0439999998</v>
      </c>
      <c r="E34" s="168">
        <v>5746369.0439999998</v>
      </c>
      <c r="F34" s="168">
        <v>3761730.6960000009</v>
      </c>
      <c r="G34" s="10"/>
      <c r="H34" s="166">
        <f t="shared" si="0"/>
        <v>65.462741205731746</v>
      </c>
      <c r="I34" s="166">
        <f t="shared" si="1"/>
        <v>65.462741205731746</v>
      </c>
      <c r="K34" s="225"/>
      <c r="L34" s="225"/>
      <c r="M34" s="225"/>
      <c r="N34" s="225"/>
      <c r="O34" s="225"/>
      <c r="P34" s="226"/>
      <c r="Q34" s="226"/>
      <c r="R34" s="227"/>
      <c r="S34" s="228"/>
      <c r="T34" s="228"/>
    </row>
    <row r="35" spans="1:20" s="2" customFormat="1" ht="11.25" customHeight="1">
      <c r="A35" s="177" t="s">
        <v>759</v>
      </c>
      <c r="B35" s="172" t="s">
        <v>758</v>
      </c>
      <c r="C35" s="168">
        <v>246188091</v>
      </c>
      <c r="D35" s="168">
        <v>282349303.19999999</v>
      </c>
      <c r="E35" s="168">
        <v>282349303.19999999</v>
      </c>
      <c r="F35" s="168">
        <v>196061984.63999981</v>
      </c>
      <c r="G35" s="10"/>
      <c r="H35" s="166">
        <f t="shared" si="0"/>
        <v>69.439514253421336</v>
      </c>
      <c r="I35" s="166">
        <f t="shared" si="1"/>
        <v>69.439514253421336</v>
      </c>
      <c r="K35" s="225"/>
      <c r="L35" s="225"/>
      <c r="M35" s="225"/>
      <c r="N35" s="225"/>
      <c r="O35" s="225"/>
      <c r="P35" s="226"/>
      <c r="Q35" s="226"/>
      <c r="R35" s="227"/>
      <c r="S35" s="228"/>
      <c r="T35" s="228"/>
    </row>
    <row r="36" spans="1:20" s="2" customFormat="1" ht="11.25" customHeight="1">
      <c r="A36" s="177" t="s">
        <v>60</v>
      </c>
      <c r="B36" s="172" t="s">
        <v>14</v>
      </c>
      <c r="C36" s="168">
        <v>18259938</v>
      </c>
      <c r="D36" s="168">
        <v>35138913.283</v>
      </c>
      <c r="E36" s="168">
        <v>35138913.283</v>
      </c>
      <c r="F36" s="168">
        <v>35123329.826499999</v>
      </c>
      <c r="G36" s="10"/>
      <c r="H36" s="166">
        <f t="shared" si="0"/>
        <v>99.95565185418657</v>
      </c>
      <c r="I36" s="166">
        <f t="shared" si="1"/>
        <v>99.95565185418657</v>
      </c>
      <c r="K36" s="225"/>
      <c r="L36" s="225"/>
      <c r="M36" s="225"/>
      <c r="N36" s="225"/>
      <c r="O36" s="225"/>
      <c r="P36" s="226"/>
      <c r="Q36" s="226"/>
      <c r="R36" s="227"/>
      <c r="S36" s="228"/>
      <c r="T36" s="228"/>
    </row>
    <row r="37" spans="1:20" s="2" customFormat="1" ht="11.25" customHeight="1">
      <c r="A37" s="177" t="s">
        <v>757</v>
      </c>
      <c r="B37" s="172" t="s">
        <v>756</v>
      </c>
      <c r="C37" s="168">
        <v>1110000</v>
      </c>
      <c r="D37" s="168">
        <v>4110000</v>
      </c>
      <c r="E37" s="168">
        <v>4110000</v>
      </c>
      <c r="F37" s="168">
        <v>4110000</v>
      </c>
      <c r="G37" s="10"/>
      <c r="H37" s="166">
        <f t="shared" si="0"/>
        <v>100</v>
      </c>
      <c r="I37" s="166">
        <f t="shared" si="1"/>
        <v>100</v>
      </c>
      <c r="K37" s="225"/>
      <c r="L37" s="225"/>
      <c r="M37" s="225"/>
      <c r="N37" s="225"/>
      <c r="O37" s="225"/>
      <c r="P37" s="226"/>
      <c r="Q37" s="226"/>
      <c r="R37" s="227"/>
      <c r="S37" s="228"/>
      <c r="T37" s="228"/>
    </row>
    <row r="38" spans="1:20" s="2" customFormat="1" ht="11.25" customHeight="1">
      <c r="A38" s="177" t="s">
        <v>755</v>
      </c>
      <c r="B38" s="172" t="s">
        <v>754</v>
      </c>
      <c r="C38" s="168">
        <v>1471005.75</v>
      </c>
      <c r="D38" s="168">
        <v>952711.37549999997</v>
      </c>
      <c r="E38" s="168">
        <v>952711.37549999997</v>
      </c>
      <c r="F38" s="168">
        <v>947894.24100000004</v>
      </c>
      <c r="G38" s="10"/>
      <c r="H38" s="166">
        <f t="shared" si="0"/>
        <v>99.49437630074776</v>
      </c>
      <c r="I38" s="166">
        <f t="shared" si="1"/>
        <v>99.49437630074776</v>
      </c>
      <c r="K38" s="225"/>
      <c r="L38" s="225"/>
      <c r="M38" s="225"/>
      <c r="N38" s="225"/>
      <c r="O38" s="225"/>
      <c r="P38" s="226"/>
      <c r="Q38" s="226"/>
      <c r="R38" s="227"/>
      <c r="S38" s="228"/>
      <c r="T38" s="228"/>
    </row>
    <row r="39" spans="1:20" s="2" customFormat="1" ht="11.25" customHeight="1">
      <c r="A39" s="177" t="s">
        <v>753</v>
      </c>
      <c r="B39" s="172" t="s">
        <v>752</v>
      </c>
      <c r="C39" s="168">
        <v>179951127</v>
      </c>
      <c r="D39" s="168">
        <v>0</v>
      </c>
      <c r="E39" s="168">
        <v>0</v>
      </c>
      <c r="F39" s="168">
        <v>0</v>
      </c>
      <c r="G39" s="10"/>
      <c r="H39" s="166" t="str">
        <f t="shared" si="0"/>
        <v>n.a.</v>
      </c>
      <c r="I39" s="166" t="str">
        <f t="shared" si="1"/>
        <v>n.a.</v>
      </c>
      <c r="K39" s="225"/>
      <c r="L39" s="225"/>
      <c r="M39" s="225"/>
      <c r="N39" s="225"/>
      <c r="O39" s="225"/>
      <c r="P39" s="226"/>
      <c r="Q39" s="226"/>
      <c r="R39" s="227"/>
      <c r="S39" s="228"/>
      <c r="T39" s="228"/>
    </row>
    <row r="40" spans="1:20" s="2" customFormat="1" ht="11.25" customHeight="1">
      <c r="A40" s="177" t="s">
        <v>751</v>
      </c>
      <c r="B40" s="172" t="s">
        <v>750</v>
      </c>
      <c r="C40" s="168">
        <v>258500000</v>
      </c>
      <c r="D40" s="168">
        <v>187612777.42999998</v>
      </c>
      <c r="E40" s="168">
        <v>187612777.42999998</v>
      </c>
      <c r="F40" s="168">
        <v>187612777.42999998</v>
      </c>
      <c r="G40" s="10"/>
      <c r="H40" s="166">
        <f t="shared" ref="H40:H71" si="2">IFERROR(+F40/D40*100,"n.a.")</f>
        <v>100</v>
      </c>
      <c r="I40" s="166">
        <f t="shared" ref="I40:I71" si="3">IFERROR(+F40/E40*100,"n.a.")</f>
        <v>100</v>
      </c>
      <c r="K40" s="225"/>
      <c r="L40" s="225"/>
      <c r="M40" s="225"/>
      <c r="N40" s="225"/>
      <c r="O40" s="225"/>
      <c r="P40" s="226"/>
      <c r="Q40" s="226"/>
      <c r="R40" s="227"/>
      <c r="S40" s="228"/>
      <c r="T40" s="228"/>
    </row>
    <row r="41" spans="1:20" s="2" customFormat="1" ht="11.25" customHeight="1">
      <c r="A41" s="177" t="s">
        <v>495</v>
      </c>
      <c r="B41" s="172" t="s">
        <v>749</v>
      </c>
      <c r="C41" s="168">
        <v>250006416</v>
      </c>
      <c r="D41" s="168">
        <v>246972254.21000004</v>
      </c>
      <c r="E41" s="168">
        <v>246972254.21000004</v>
      </c>
      <c r="F41" s="168">
        <v>242865172.74000022</v>
      </c>
      <c r="G41" s="10"/>
      <c r="H41" s="166">
        <f t="shared" si="2"/>
        <v>98.337027176134711</v>
      </c>
      <c r="I41" s="166">
        <f t="shared" si="3"/>
        <v>98.337027176134711</v>
      </c>
      <c r="K41" s="225"/>
      <c r="L41" s="225"/>
      <c r="M41" s="225"/>
      <c r="N41" s="225"/>
      <c r="O41" s="225"/>
      <c r="P41" s="226"/>
      <c r="Q41" s="226"/>
      <c r="R41" s="227"/>
      <c r="S41" s="228"/>
      <c r="T41" s="228"/>
    </row>
    <row r="42" spans="1:20" s="2" customFormat="1" ht="11.25" customHeight="1">
      <c r="A42" s="177" t="s">
        <v>586</v>
      </c>
      <c r="B42" s="172" t="s">
        <v>748</v>
      </c>
      <c r="C42" s="168">
        <v>242417912</v>
      </c>
      <c r="D42" s="168">
        <v>203282697.31999996</v>
      </c>
      <c r="E42" s="168">
        <v>203282697.31999996</v>
      </c>
      <c r="F42" s="168">
        <v>201084117.83000004</v>
      </c>
      <c r="G42" s="10"/>
      <c r="H42" s="166">
        <f t="shared" si="2"/>
        <v>98.918462063429331</v>
      </c>
      <c r="I42" s="166">
        <f t="shared" si="3"/>
        <v>98.918462063429331</v>
      </c>
      <c r="K42" s="225"/>
      <c r="L42" s="225"/>
      <c r="M42" s="225"/>
      <c r="N42" s="225"/>
      <c r="O42" s="225"/>
      <c r="P42" s="226"/>
      <c r="Q42" s="226"/>
      <c r="R42" s="227"/>
      <c r="S42" s="228"/>
      <c r="T42" s="228"/>
    </row>
    <row r="43" spans="1:20" s="2" customFormat="1" ht="11.25" customHeight="1">
      <c r="A43" s="177" t="s">
        <v>747</v>
      </c>
      <c r="B43" s="172" t="s">
        <v>746</v>
      </c>
      <c r="C43" s="168">
        <v>37547969.000000015</v>
      </c>
      <c r="D43" s="168">
        <v>18032562.761499997</v>
      </c>
      <c r="E43" s="168">
        <v>18032562.761499997</v>
      </c>
      <c r="F43" s="168">
        <v>15627088.180999998</v>
      </c>
      <c r="G43" s="10"/>
      <c r="H43" s="166">
        <f t="shared" si="2"/>
        <v>86.660384259769486</v>
      </c>
      <c r="I43" s="166">
        <f t="shared" si="3"/>
        <v>86.660384259769486</v>
      </c>
      <c r="K43" s="225"/>
      <c r="L43" s="225"/>
      <c r="M43" s="225"/>
      <c r="N43" s="225"/>
      <c r="O43" s="225"/>
      <c r="P43" s="226"/>
      <c r="Q43" s="226"/>
      <c r="R43" s="227"/>
      <c r="S43" s="228"/>
      <c r="T43" s="228"/>
    </row>
    <row r="44" spans="1:20" s="2" customFormat="1" ht="11.25" customHeight="1">
      <c r="A44" s="177" t="s">
        <v>88</v>
      </c>
      <c r="B44" s="172" t="s">
        <v>33</v>
      </c>
      <c r="C44" s="168">
        <v>143733540.94999996</v>
      </c>
      <c r="D44" s="168">
        <v>120424888.6065</v>
      </c>
      <c r="E44" s="168">
        <v>120424888.6065</v>
      </c>
      <c r="F44" s="168">
        <v>111331377.92299995</v>
      </c>
      <c r="G44" s="10"/>
      <c r="H44" s="166">
        <f t="shared" si="2"/>
        <v>92.448811214420985</v>
      </c>
      <c r="I44" s="166">
        <f t="shared" si="3"/>
        <v>92.448811214420985</v>
      </c>
      <c r="K44" s="225"/>
      <c r="L44" s="225"/>
      <c r="M44" s="225"/>
      <c r="N44" s="225"/>
      <c r="O44" s="225"/>
      <c r="P44" s="226"/>
      <c r="Q44" s="226"/>
      <c r="R44" s="227"/>
      <c r="S44" s="228"/>
      <c r="T44" s="228"/>
    </row>
    <row r="45" spans="1:20" s="2" customFormat="1" ht="11.25" customHeight="1">
      <c r="A45" s="177" t="s">
        <v>570</v>
      </c>
      <c r="B45" s="172" t="s">
        <v>745</v>
      </c>
      <c r="C45" s="168">
        <v>5226620</v>
      </c>
      <c r="D45" s="168">
        <v>5421379.29</v>
      </c>
      <c r="E45" s="168">
        <v>5421379.29</v>
      </c>
      <c r="F45" s="168">
        <v>4514933.54</v>
      </c>
      <c r="G45" s="10"/>
      <c r="H45" s="166">
        <f t="shared" si="2"/>
        <v>83.280163561476257</v>
      </c>
      <c r="I45" s="166">
        <f t="shared" si="3"/>
        <v>83.280163561476257</v>
      </c>
      <c r="K45" s="225"/>
      <c r="L45" s="225"/>
      <c r="M45" s="225"/>
      <c r="N45" s="225"/>
      <c r="O45" s="225"/>
      <c r="P45" s="226"/>
      <c r="Q45" s="226"/>
      <c r="R45" s="227"/>
      <c r="S45" s="228"/>
      <c r="T45" s="228"/>
    </row>
    <row r="46" spans="1:20" s="2" customFormat="1" ht="11.25" customHeight="1">
      <c r="A46" s="177" t="s">
        <v>744</v>
      </c>
      <c r="B46" s="172" t="s">
        <v>743</v>
      </c>
      <c r="C46" s="168">
        <v>675712008</v>
      </c>
      <c r="D46" s="168">
        <v>0</v>
      </c>
      <c r="E46" s="168">
        <v>0</v>
      </c>
      <c r="F46" s="168">
        <v>0</v>
      </c>
      <c r="G46" s="10"/>
      <c r="H46" s="166" t="str">
        <f t="shared" si="2"/>
        <v>n.a.</v>
      </c>
      <c r="I46" s="166" t="str">
        <f t="shared" si="3"/>
        <v>n.a.</v>
      </c>
      <c r="K46" s="225"/>
      <c r="L46" s="225"/>
      <c r="M46" s="225"/>
      <c r="N46" s="225"/>
      <c r="O46" s="225"/>
      <c r="P46" s="226"/>
      <c r="Q46" s="226"/>
      <c r="R46" s="227"/>
      <c r="S46" s="228"/>
      <c r="T46" s="228"/>
    </row>
    <row r="47" spans="1:20" s="2" customFormat="1" ht="11.25" customHeight="1">
      <c r="A47" s="177" t="s">
        <v>89</v>
      </c>
      <c r="B47" s="172" t="s">
        <v>34</v>
      </c>
      <c r="C47" s="168">
        <v>226242795</v>
      </c>
      <c r="D47" s="168">
        <v>211142532.52000001</v>
      </c>
      <c r="E47" s="168">
        <v>211142532.52000001</v>
      </c>
      <c r="F47" s="168">
        <v>209136730.09</v>
      </c>
      <c r="G47" s="10"/>
      <c r="H47" s="166">
        <f t="shared" si="2"/>
        <v>99.050024452174256</v>
      </c>
      <c r="I47" s="166">
        <f t="shared" si="3"/>
        <v>99.050024452174256</v>
      </c>
      <c r="K47" s="225"/>
      <c r="L47" s="225"/>
      <c r="M47" s="225"/>
      <c r="N47" s="225"/>
      <c r="O47" s="225"/>
      <c r="P47" s="226"/>
      <c r="Q47" s="226"/>
      <c r="R47" s="227"/>
      <c r="S47" s="228"/>
      <c r="T47" s="228"/>
    </row>
    <row r="48" spans="1:20" s="2" customFormat="1" ht="11.25" customHeight="1">
      <c r="A48" s="177" t="s">
        <v>742</v>
      </c>
      <c r="B48" s="172" t="s">
        <v>741</v>
      </c>
      <c r="C48" s="168">
        <v>465300</v>
      </c>
      <c r="D48" s="168">
        <v>1369.182</v>
      </c>
      <c r="E48" s="168">
        <v>1369.182</v>
      </c>
      <c r="F48" s="168">
        <v>0</v>
      </c>
      <c r="G48" s="10"/>
      <c r="H48" s="166">
        <f t="shared" si="2"/>
        <v>0</v>
      </c>
      <c r="I48" s="166">
        <f t="shared" si="3"/>
        <v>0</v>
      </c>
      <c r="K48" s="225"/>
      <c r="L48" s="225"/>
      <c r="M48" s="225"/>
      <c r="N48" s="225"/>
      <c r="O48" s="225"/>
      <c r="P48" s="226"/>
      <c r="Q48" s="226"/>
      <c r="R48" s="227"/>
      <c r="S48" s="228"/>
      <c r="T48" s="228"/>
    </row>
    <row r="49" spans="1:20" s="2" customFormat="1" ht="11.25" customHeight="1">
      <c r="A49" s="177" t="s">
        <v>90</v>
      </c>
      <c r="B49" s="172" t="s">
        <v>18</v>
      </c>
      <c r="C49" s="168">
        <v>589158594</v>
      </c>
      <c r="D49" s="168">
        <v>441520531.78999996</v>
      </c>
      <c r="E49" s="168">
        <v>441520531.78999996</v>
      </c>
      <c r="F49" s="168">
        <v>441364504.79000002</v>
      </c>
      <c r="G49" s="10"/>
      <c r="H49" s="166">
        <f t="shared" si="2"/>
        <v>99.96466143955584</v>
      </c>
      <c r="I49" s="166">
        <f t="shared" si="3"/>
        <v>99.96466143955584</v>
      </c>
      <c r="K49" s="225"/>
      <c r="L49" s="225"/>
      <c r="M49" s="225"/>
      <c r="N49" s="225"/>
      <c r="O49" s="225"/>
      <c r="P49" s="226"/>
      <c r="Q49" s="226"/>
      <c r="R49" s="227"/>
      <c r="S49" s="228"/>
      <c r="T49" s="228"/>
    </row>
    <row r="50" spans="1:20" s="2" customFormat="1" ht="11.25" customHeight="1">
      <c r="A50" s="177" t="s">
        <v>740</v>
      </c>
      <c r="B50" s="172" t="s">
        <v>739</v>
      </c>
      <c r="C50" s="168">
        <v>56597819.400000013</v>
      </c>
      <c r="D50" s="168">
        <v>78174411.226499736</v>
      </c>
      <c r="E50" s="168">
        <v>78174411.226499736</v>
      </c>
      <c r="F50" s="168">
        <v>68078756.514000028</v>
      </c>
      <c r="G50" s="10"/>
      <c r="H50" s="166">
        <f t="shared" si="2"/>
        <v>87.085729775119219</v>
      </c>
      <c r="I50" s="166">
        <f t="shared" si="3"/>
        <v>87.085729775119219</v>
      </c>
      <c r="K50" s="225"/>
      <c r="L50" s="225"/>
      <c r="M50" s="225"/>
      <c r="N50" s="225"/>
      <c r="O50" s="225"/>
      <c r="P50" s="226"/>
      <c r="Q50" s="226"/>
      <c r="R50" s="227"/>
      <c r="S50" s="228"/>
      <c r="T50" s="228"/>
    </row>
    <row r="51" spans="1:20" s="2" customFormat="1" ht="11.25" customHeight="1">
      <c r="A51" s="177" t="s">
        <v>738</v>
      </c>
      <c r="B51" s="172" t="s">
        <v>737</v>
      </c>
      <c r="C51" s="168">
        <v>3263180.6072024996</v>
      </c>
      <c r="D51" s="168">
        <v>0</v>
      </c>
      <c r="E51" s="168">
        <v>0</v>
      </c>
      <c r="F51" s="168">
        <v>0</v>
      </c>
      <c r="G51" s="10"/>
      <c r="H51" s="166" t="str">
        <f t="shared" si="2"/>
        <v>n.a.</v>
      </c>
      <c r="I51" s="166" t="str">
        <f t="shared" si="3"/>
        <v>n.a.</v>
      </c>
      <c r="K51" s="225"/>
      <c r="L51" s="225"/>
      <c r="M51" s="225"/>
      <c r="N51" s="225"/>
      <c r="O51" s="225"/>
      <c r="P51" s="226"/>
      <c r="Q51" s="226"/>
      <c r="R51" s="227"/>
      <c r="S51" s="228"/>
      <c r="T51" s="228"/>
    </row>
    <row r="52" spans="1:20" s="2" customFormat="1" ht="11.25" customHeight="1">
      <c r="A52" s="177" t="s">
        <v>736</v>
      </c>
      <c r="B52" s="172" t="s">
        <v>735</v>
      </c>
      <c r="C52" s="168">
        <v>2990087387</v>
      </c>
      <c r="D52" s="168">
        <v>1596673308.7500002</v>
      </c>
      <c r="E52" s="168">
        <v>1596673308.7500002</v>
      </c>
      <c r="F52" s="168">
        <v>1596673308.7500002</v>
      </c>
      <c r="G52" s="10"/>
      <c r="H52" s="166">
        <f t="shared" si="2"/>
        <v>100</v>
      </c>
      <c r="I52" s="166">
        <f t="shared" si="3"/>
        <v>100</v>
      </c>
      <c r="K52" s="225"/>
      <c r="L52" s="225"/>
      <c r="M52" s="225"/>
      <c r="N52" s="225"/>
      <c r="O52" s="225"/>
      <c r="P52" s="226"/>
      <c r="Q52" s="226"/>
      <c r="R52" s="227"/>
      <c r="S52" s="228"/>
      <c r="T52" s="228"/>
    </row>
    <row r="53" spans="1:20" s="2" customFormat="1" ht="11.25" customHeight="1">
      <c r="A53" s="177" t="s">
        <v>734</v>
      </c>
      <c r="B53" s="172" t="s">
        <v>733</v>
      </c>
      <c r="C53" s="168">
        <v>22231000</v>
      </c>
      <c r="D53" s="168">
        <v>21133000</v>
      </c>
      <c r="E53" s="168">
        <v>21133000</v>
      </c>
      <c r="F53" s="168">
        <v>21073000</v>
      </c>
      <c r="G53" s="10"/>
      <c r="H53" s="166">
        <f t="shared" si="2"/>
        <v>99.716083849902986</v>
      </c>
      <c r="I53" s="166">
        <f t="shared" si="3"/>
        <v>99.716083849902986</v>
      </c>
      <c r="K53" s="225"/>
      <c r="L53" s="225"/>
      <c r="M53" s="225"/>
      <c r="N53" s="225"/>
      <c r="O53" s="225"/>
      <c r="P53" s="226"/>
      <c r="Q53" s="226"/>
      <c r="R53" s="227"/>
      <c r="S53" s="228"/>
      <c r="T53" s="228"/>
    </row>
    <row r="54" spans="1:20" s="2" customFormat="1" ht="11.25" customHeight="1">
      <c r="A54" s="177" t="s">
        <v>93</v>
      </c>
      <c r="B54" s="172" t="s">
        <v>502</v>
      </c>
      <c r="C54" s="168">
        <v>4185465</v>
      </c>
      <c r="D54" s="168">
        <v>3631000.4624999999</v>
      </c>
      <c r="E54" s="168">
        <v>3631000.4624999999</v>
      </c>
      <c r="F54" s="168">
        <v>3535836.5385000003</v>
      </c>
      <c r="G54" s="10"/>
      <c r="H54" s="166">
        <f t="shared" si="2"/>
        <v>97.379126635129154</v>
      </c>
      <c r="I54" s="166">
        <f t="shared" si="3"/>
        <v>97.379126635129154</v>
      </c>
      <c r="K54" s="225"/>
      <c r="L54" s="225"/>
      <c r="M54" s="225"/>
      <c r="N54" s="225"/>
      <c r="O54" s="225"/>
      <c r="P54" s="226"/>
      <c r="Q54" s="226"/>
      <c r="R54" s="227"/>
      <c r="S54" s="228"/>
      <c r="T54" s="228"/>
    </row>
    <row r="55" spans="1:20" s="2" customFormat="1" ht="11.25" customHeight="1">
      <c r="A55" s="177" t="s">
        <v>92</v>
      </c>
      <c r="B55" s="172" t="s">
        <v>36</v>
      </c>
      <c r="C55" s="168">
        <v>2206617078</v>
      </c>
      <c r="D55" s="168">
        <v>2577832157.4599996</v>
      </c>
      <c r="E55" s="168">
        <v>2577832157.4599996</v>
      </c>
      <c r="F55" s="168">
        <v>2553896118.4300003</v>
      </c>
      <c r="G55" s="10"/>
      <c r="H55" s="166">
        <f t="shared" si="2"/>
        <v>99.071466349710519</v>
      </c>
      <c r="I55" s="166">
        <f t="shared" si="3"/>
        <v>99.071466349710519</v>
      </c>
      <c r="K55" s="225"/>
      <c r="L55" s="225"/>
      <c r="M55" s="225"/>
      <c r="N55" s="225"/>
      <c r="O55" s="225"/>
      <c r="P55" s="226"/>
      <c r="Q55" s="226"/>
      <c r="R55" s="227"/>
      <c r="S55" s="228"/>
      <c r="T55" s="228"/>
    </row>
    <row r="56" spans="1:20" s="2" customFormat="1" ht="11.25" customHeight="1">
      <c r="A56" s="176" t="s">
        <v>94</v>
      </c>
      <c r="B56" s="169" t="s">
        <v>37</v>
      </c>
      <c r="C56" s="178">
        <v>2786727721</v>
      </c>
      <c r="D56" s="178">
        <v>1322210988.9699998</v>
      </c>
      <c r="E56" s="178">
        <v>1322210988.9699998</v>
      </c>
      <c r="F56" s="178">
        <v>1254172162.9500003</v>
      </c>
      <c r="G56" s="10"/>
      <c r="H56" s="166">
        <f t="shared" si="2"/>
        <v>94.85416271778216</v>
      </c>
      <c r="I56" s="166">
        <f t="shared" si="3"/>
        <v>94.85416271778216</v>
      </c>
      <c r="K56" s="225"/>
      <c r="L56" s="225"/>
      <c r="M56" s="225"/>
      <c r="N56" s="225"/>
      <c r="O56" s="225"/>
      <c r="P56" s="226"/>
      <c r="Q56" s="226"/>
      <c r="R56" s="227"/>
      <c r="S56" s="228"/>
      <c r="T56" s="228"/>
    </row>
    <row r="57" spans="1:20" s="2" customFormat="1" ht="11.25" customHeight="1">
      <c r="A57" s="176" t="s">
        <v>732</v>
      </c>
      <c r="B57" s="169" t="s">
        <v>731</v>
      </c>
      <c r="C57" s="178">
        <v>2261070104</v>
      </c>
      <c r="D57" s="178">
        <v>2203212870.0399971</v>
      </c>
      <c r="E57" s="178">
        <v>2203212870.0399971</v>
      </c>
      <c r="F57" s="178">
        <v>2179946488.5099983</v>
      </c>
      <c r="G57" s="10"/>
      <c r="H57" s="166">
        <f t="shared" si="2"/>
        <v>98.943979410869346</v>
      </c>
      <c r="I57" s="166">
        <f t="shared" si="3"/>
        <v>98.943979410869346</v>
      </c>
      <c r="K57" s="225"/>
      <c r="L57" s="225"/>
      <c r="M57" s="225"/>
      <c r="N57" s="225"/>
      <c r="O57" s="225"/>
      <c r="P57" s="226"/>
      <c r="Q57" s="226"/>
      <c r="R57" s="227"/>
      <c r="S57" s="228"/>
      <c r="T57" s="228"/>
    </row>
    <row r="58" spans="1:20" s="2" customFormat="1" ht="11.25" customHeight="1">
      <c r="A58" s="176" t="s">
        <v>491</v>
      </c>
      <c r="B58" s="169" t="s">
        <v>730</v>
      </c>
      <c r="C58" s="168">
        <v>68890085.650000021</v>
      </c>
      <c r="D58" s="168">
        <v>57025989.80749999</v>
      </c>
      <c r="E58" s="168">
        <v>57025989.80749999</v>
      </c>
      <c r="F58" s="168">
        <v>51058664.233999982</v>
      </c>
      <c r="G58" s="10"/>
      <c r="H58" s="166">
        <f t="shared" si="2"/>
        <v>89.535779048038208</v>
      </c>
      <c r="I58" s="166">
        <f t="shared" si="3"/>
        <v>89.535779048038208</v>
      </c>
      <c r="K58" s="225"/>
      <c r="L58" s="225"/>
      <c r="M58" s="225"/>
      <c r="N58" s="225"/>
      <c r="O58" s="225"/>
      <c r="P58" s="226"/>
      <c r="Q58" s="226"/>
      <c r="R58" s="227"/>
      <c r="S58" s="228"/>
      <c r="T58" s="228"/>
    </row>
    <row r="59" spans="1:20" s="2" customFormat="1" ht="11.25" customHeight="1">
      <c r="A59" s="176" t="s">
        <v>729</v>
      </c>
      <c r="B59" s="169" t="s">
        <v>728</v>
      </c>
      <c r="C59" s="168">
        <v>3250584400</v>
      </c>
      <c r="D59" s="168">
        <v>0</v>
      </c>
      <c r="E59" s="168">
        <v>0</v>
      </c>
      <c r="F59" s="168">
        <v>0</v>
      </c>
      <c r="G59" s="10"/>
      <c r="H59" s="166" t="str">
        <f t="shared" si="2"/>
        <v>n.a.</v>
      </c>
      <c r="I59" s="166" t="str">
        <f t="shared" si="3"/>
        <v>n.a.</v>
      </c>
      <c r="K59" s="225"/>
      <c r="L59" s="225"/>
      <c r="M59" s="225"/>
      <c r="N59" s="225"/>
      <c r="O59" s="225"/>
      <c r="P59" s="226"/>
      <c r="Q59" s="226"/>
      <c r="R59" s="227"/>
      <c r="S59" s="228"/>
      <c r="T59" s="228"/>
    </row>
    <row r="60" spans="1:20" s="2" customFormat="1" ht="11.25" customHeight="1">
      <c r="A60" s="328" t="s">
        <v>727</v>
      </c>
      <c r="B60" s="328"/>
      <c r="C60" s="122">
        <f>SUM(C61:C73)</f>
        <v>1509522257.04</v>
      </c>
      <c r="D60" s="122">
        <f>SUM(D61:D73)</f>
        <v>1311703655.74</v>
      </c>
      <c r="E60" s="122">
        <f>SUM(E61:E73)</f>
        <v>1311703655.74</v>
      </c>
      <c r="F60" s="122">
        <f>SUM(F61:F73)</f>
        <v>1168577006.5899999</v>
      </c>
      <c r="G60" s="24"/>
      <c r="H60" s="171">
        <f t="shared" si="2"/>
        <v>89.088492013902723</v>
      </c>
      <c r="I60" s="171">
        <f t="shared" si="3"/>
        <v>89.088492013902723</v>
      </c>
      <c r="K60" s="225"/>
      <c r="L60" s="225"/>
      <c r="M60" s="225"/>
      <c r="N60" s="225"/>
      <c r="O60" s="225"/>
      <c r="P60" s="226"/>
      <c r="Q60" s="226"/>
      <c r="R60" s="227"/>
      <c r="S60" s="228"/>
      <c r="T60" s="228"/>
    </row>
    <row r="61" spans="1:20" s="2" customFormat="1" ht="11.25" customHeight="1">
      <c r="A61" s="177" t="s">
        <v>57</v>
      </c>
      <c r="B61" s="172" t="s">
        <v>102</v>
      </c>
      <c r="C61" s="168">
        <v>4850000.040000001</v>
      </c>
      <c r="D61" s="168">
        <v>4786691.0900000017</v>
      </c>
      <c r="E61" s="168">
        <v>4786691.0900000017</v>
      </c>
      <c r="F61" s="168">
        <v>4786691.09</v>
      </c>
      <c r="G61" s="10"/>
      <c r="H61" s="166">
        <f t="shared" si="2"/>
        <v>99.999999999999957</v>
      </c>
      <c r="I61" s="166">
        <f t="shared" si="3"/>
        <v>99.999999999999957</v>
      </c>
      <c r="K61" s="225"/>
      <c r="L61" s="225"/>
      <c r="M61" s="225"/>
      <c r="N61" s="225"/>
      <c r="O61" s="225"/>
      <c r="P61" s="226"/>
      <c r="Q61" s="226"/>
      <c r="R61" s="227"/>
      <c r="S61" s="228"/>
      <c r="T61" s="228"/>
    </row>
    <row r="62" spans="1:20" s="2" customFormat="1" ht="11.25" customHeight="1">
      <c r="A62" s="177" t="s">
        <v>74</v>
      </c>
      <c r="B62" s="172" t="s">
        <v>726</v>
      </c>
      <c r="C62" s="168">
        <v>262613619</v>
      </c>
      <c r="D62" s="168">
        <v>303617881.04000014</v>
      </c>
      <c r="E62" s="168">
        <v>303617881.04000014</v>
      </c>
      <c r="F62" s="168">
        <v>301392699.46999997</v>
      </c>
      <c r="G62" s="10"/>
      <c r="H62" s="166">
        <f t="shared" si="2"/>
        <v>99.26711115880984</v>
      </c>
      <c r="I62" s="166">
        <f t="shared" si="3"/>
        <v>99.26711115880984</v>
      </c>
      <c r="K62" s="225"/>
      <c r="L62" s="225"/>
      <c r="M62" s="225"/>
      <c r="N62" s="225"/>
      <c r="O62" s="225"/>
      <c r="P62" s="226"/>
      <c r="Q62" s="226"/>
      <c r="R62" s="227"/>
      <c r="S62" s="228"/>
      <c r="T62" s="228"/>
    </row>
    <row r="63" spans="1:20" s="2" customFormat="1" ht="11.25" customHeight="1">
      <c r="A63" s="177" t="s">
        <v>88</v>
      </c>
      <c r="B63" s="172" t="s">
        <v>489</v>
      </c>
      <c r="C63" s="168">
        <v>209040076</v>
      </c>
      <c r="D63" s="168">
        <v>202247925.53999999</v>
      </c>
      <c r="E63" s="168">
        <v>202247925.53999999</v>
      </c>
      <c r="F63" s="168">
        <v>198927065.43999994</v>
      </c>
      <c r="G63" s="10"/>
      <c r="H63" s="166">
        <f t="shared" si="2"/>
        <v>98.358025136162269</v>
      </c>
      <c r="I63" s="166">
        <f t="shared" si="3"/>
        <v>98.358025136162269</v>
      </c>
      <c r="K63" s="225"/>
      <c r="L63" s="225"/>
      <c r="M63" s="225"/>
      <c r="N63" s="225"/>
      <c r="O63" s="225"/>
      <c r="P63" s="226"/>
      <c r="Q63" s="226"/>
      <c r="R63" s="227"/>
      <c r="S63" s="228"/>
      <c r="T63" s="228"/>
    </row>
    <row r="64" spans="1:20" s="2" customFormat="1" ht="11.25" customHeight="1">
      <c r="A64" s="177" t="s">
        <v>725</v>
      </c>
      <c r="B64" s="172" t="s">
        <v>880</v>
      </c>
      <c r="C64" s="168">
        <v>750000</v>
      </c>
      <c r="D64" s="168">
        <v>750000</v>
      </c>
      <c r="E64" s="168">
        <v>750000</v>
      </c>
      <c r="F64" s="168">
        <v>750000</v>
      </c>
      <c r="G64" s="10"/>
      <c r="H64" s="166">
        <f t="shared" si="2"/>
        <v>100</v>
      </c>
      <c r="I64" s="166">
        <f t="shared" si="3"/>
        <v>100</v>
      </c>
      <c r="K64" s="225"/>
      <c r="L64" s="225"/>
      <c r="M64" s="225"/>
      <c r="N64" s="225"/>
      <c r="O64" s="225"/>
      <c r="P64" s="226"/>
      <c r="Q64" s="226"/>
      <c r="R64" s="227"/>
      <c r="S64" s="228"/>
      <c r="T64" s="228"/>
    </row>
    <row r="65" spans="1:20" s="2" customFormat="1" ht="11.25" customHeight="1">
      <c r="A65" s="177" t="s">
        <v>724</v>
      </c>
      <c r="B65" s="172" t="s">
        <v>723</v>
      </c>
      <c r="C65" s="168">
        <v>430300000</v>
      </c>
      <c r="D65" s="168">
        <v>544721575.13999999</v>
      </c>
      <c r="E65" s="168">
        <v>544721575.13999999</v>
      </c>
      <c r="F65" s="168">
        <v>420300000</v>
      </c>
      <c r="G65" s="10"/>
      <c r="H65" s="166">
        <f t="shared" si="2"/>
        <v>77.15868421256819</v>
      </c>
      <c r="I65" s="166">
        <f t="shared" si="3"/>
        <v>77.15868421256819</v>
      </c>
      <c r="K65" s="225"/>
      <c r="L65" s="225"/>
      <c r="M65" s="225"/>
      <c r="N65" s="225"/>
      <c r="O65" s="225"/>
      <c r="P65" s="226"/>
      <c r="Q65" s="226"/>
      <c r="R65" s="227"/>
      <c r="S65" s="228"/>
      <c r="T65" s="228"/>
    </row>
    <row r="66" spans="1:20" s="2" customFormat="1" ht="11.25" customHeight="1">
      <c r="A66" s="177" t="s">
        <v>495</v>
      </c>
      <c r="B66" s="172" t="s">
        <v>494</v>
      </c>
      <c r="C66" s="168">
        <v>33188562</v>
      </c>
      <c r="D66" s="168">
        <v>40766240.230000004</v>
      </c>
      <c r="E66" s="168">
        <v>40766240.230000004</v>
      </c>
      <c r="F66" s="168">
        <v>38347589.060000002</v>
      </c>
      <c r="G66" s="10"/>
      <c r="H66" s="166">
        <f t="shared" si="2"/>
        <v>94.067024193660842</v>
      </c>
      <c r="I66" s="166">
        <f t="shared" si="3"/>
        <v>94.067024193660842</v>
      </c>
      <c r="K66" s="225"/>
      <c r="L66" s="225"/>
      <c r="M66" s="225"/>
      <c r="N66" s="225"/>
      <c r="O66" s="225"/>
      <c r="P66" s="226"/>
      <c r="Q66" s="226"/>
      <c r="R66" s="227"/>
      <c r="S66" s="228"/>
      <c r="T66" s="228"/>
    </row>
    <row r="67" spans="1:20" s="2" customFormat="1" ht="11.25" customHeight="1">
      <c r="A67" s="177" t="s">
        <v>722</v>
      </c>
      <c r="B67" s="172" t="s">
        <v>653</v>
      </c>
      <c r="C67" s="168">
        <v>125160315</v>
      </c>
      <c r="D67" s="168">
        <v>141217064</v>
      </c>
      <c r="E67" s="168">
        <v>141217064</v>
      </c>
      <c r="F67" s="168">
        <v>141217064</v>
      </c>
      <c r="G67" s="10"/>
      <c r="H67" s="166">
        <f t="shared" si="2"/>
        <v>100</v>
      </c>
      <c r="I67" s="166">
        <f t="shared" si="3"/>
        <v>100</v>
      </c>
      <c r="K67" s="225"/>
      <c r="L67" s="225"/>
      <c r="M67" s="225"/>
      <c r="N67" s="225"/>
      <c r="O67" s="225"/>
      <c r="P67" s="226"/>
      <c r="Q67" s="226"/>
      <c r="R67" s="227"/>
      <c r="S67" s="228"/>
      <c r="T67" s="228"/>
    </row>
    <row r="68" spans="1:20" s="2" customFormat="1" ht="11.25" customHeight="1">
      <c r="A68" s="177" t="s">
        <v>721</v>
      </c>
      <c r="B68" s="172" t="s">
        <v>720</v>
      </c>
      <c r="C68" s="168">
        <v>54150864</v>
      </c>
      <c r="D68" s="168">
        <v>13326233</v>
      </c>
      <c r="E68" s="168">
        <v>13326233</v>
      </c>
      <c r="F68" s="168">
        <v>0</v>
      </c>
      <c r="G68" s="10"/>
      <c r="H68" s="166">
        <f t="shared" si="2"/>
        <v>0</v>
      </c>
      <c r="I68" s="166">
        <f t="shared" si="3"/>
        <v>0</v>
      </c>
      <c r="K68" s="225"/>
      <c r="L68" s="225"/>
      <c r="M68" s="225"/>
      <c r="N68" s="225"/>
      <c r="O68" s="225"/>
      <c r="P68" s="226"/>
      <c r="Q68" s="226"/>
      <c r="R68" s="227"/>
      <c r="S68" s="228"/>
      <c r="T68" s="228"/>
    </row>
    <row r="69" spans="1:20" s="2" customFormat="1" ht="11.25" customHeight="1">
      <c r="A69" s="177" t="s">
        <v>719</v>
      </c>
      <c r="B69" s="172" t="s">
        <v>881</v>
      </c>
      <c r="C69" s="168">
        <v>5313434</v>
      </c>
      <c r="D69" s="168">
        <v>1563434</v>
      </c>
      <c r="E69" s="168">
        <v>1563434</v>
      </c>
      <c r="F69" s="168">
        <v>4732809</v>
      </c>
      <c r="G69" s="10"/>
      <c r="H69" s="166">
        <f t="shared" si="2"/>
        <v>302.71882279648514</v>
      </c>
      <c r="I69" s="166">
        <f t="shared" si="3"/>
        <v>302.71882279648514</v>
      </c>
      <c r="K69" s="225"/>
      <c r="L69" s="225"/>
      <c r="M69" s="225"/>
      <c r="N69" s="225"/>
      <c r="O69" s="225"/>
      <c r="P69" s="226"/>
      <c r="Q69" s="226"/>
      <c r="R69" s="227"/>
      <c r="S69" s="228"/>
      <c r="T69" s="228"/>
    </row>
    <row r="70" spans="1:20" s="2" customFormat="1" ht="11.25" customHeight="1">
      <c r="A70" s="177" t="s">
        <v>493</v>
      </c>
      <c r="B70" s="172" t="s">
        <v>492</v>
      </c>
      <c r="C70" s="168">
        <v>25716076</v>
      </c>
      <c r="D70" s="168">
        <v>20918254.059999999</v>
      </c>
      <c r="E70" s="168">
        <v>20918254.059999999</v>
      </c>
      <c r="F70" s="168">
        <v>20623756.240000002</v>
      </c>
      <c r="G70" s="10"/>
      <c r="H70" s="166">
        <f t="shared" si="2"/>
        <v>98.592149138473573</v>
      </c>
      <c r="I70" s="166">
        <f t="shared" si="3"/>
        <v>98.592149138473573</v>
      </c>
      <c r="K70" s="225"/>
      <c r="L70" s="225"/>
      <c r="M70" s="225"/>
      <c r="N70" s="225"/>
      <c r="O70" s="225"/>
      <c r="P70" s="226"/>
      <c r="Q70" s="226"/>
      <c r="R70" s="227"/>
      <c r="S70" s="228"/>
      <c r="T70" s="228"/>
    </row>
    <row r="71" spans="1:20" s="2" customFormat="1" ht="11.25" customHeight="1">
      <c r="A71" s="177" t="s">
        <v>718</v>
      </c>
      <c r="B71" s="172" t="s">
        <v>717</v>
      </c>
      <c r="C71" s="168">
        <v>315977830</v>
      </c>
      <c r="D71" s="168">
        <v>0</v>
      </c>
      <c r="E71" s="168">
        <v>0</v>
      </c>
      <c r="F71" s="168">
        <v>0</v>
      </c>
      <c r="G71" s="10"/>
      <c r="H71" s="166" t="str">
        <f t="shared" si="2"/>
        <v>n.a.</v>
      </c>
      <c r="I71" s="166" t="str">
        <f t="shared" si="3"/>
        <v>n.a.</v>
      </c>
      <c r="K71" s="225"/>
      <c r="L71" s="225"/>
      <c r="M71" s="225"/>
      <c r="N71" s="225"/>
      <c r="O71" s="225"/>
      <c r="P71" s="226"/>
      <c r="Q71" s="226"/>
      <c r="R71" s="227"/>
      <c r="S71" s="228"/>
      <c r="T71" s="228"/>
    </row>
    <row r="72" spans="1:20" s="2" customFormat="1" ht="11.25" customHeight="1">
      <c r="A72" s="176" t="s">
        <v>570</v>
      </c>
      <c r="B72" s="169" t="s">
        <v>716</v>
      </c>
      <c r="C72" s="168">
        <v>25498454</v>
      </c>
      <c r="D72" s="168">
        <v>21915671.709999997</v>
      </c>
      <c r="E72" s="168">
        <v>21915671.709999997</v>
      </c>
      <c r="F72" s="168">
        <v>21674013.480000004</v>
      </c>
      <c r="G72" s="10"/>
      <c r="H72" s="166">
        <f t="shared" ref="H72:H82" si="4">IFERROR(+F72/D72*100,"n.a.")</f>
        <v>98.897326838995653</v>
      </c>
      <c r="I72" s="166">
        <f t="shared" ref="I72:I82" si="5">IFERROR(+F72/E72*100,"n.a.")</f>
        <v>98.897326838995653</v>
      </c>
      <c r="K72" s="225"/>
      <c r="L72" s="225"/>
      <c r="M72" s="225"/>
      <c r="N72" s="225"/>
      <c r="O72" s="225"/>
      <c r="P72" s="226"/>
      <c r="Q72" s="226"/>
      <c r="R72" s="227"/>
      <c r="S72" s="228"/>
      <c r="T72" s="228"/>
    </row>
    <row r="73" spans="1:20" s="2" customFormat="1" ht="11.25" customHeight="1">
      <c r="A73" s="176" t="s">
        <v>715</v>
      </c>
      <c r="B73" s="169" t="s">
        <v>714</v>
      </c>
      <c r="C73" s="168">
        <v>16963027</v>
      </c>
      <c r="D73" s="167">
        <v>15872685.930000002</v>
      </c>
      <c r="E73" s="167">
        <v>15872685.930000002</v>
      </c>
      <c r="F73" s="167">
        <v>15825318.810000002</v>
      </c>
      <c r="G73" s="10"/>
      <c r="H73" s="166">
        <f t="shared" si="4"/>
        <v>99.701580940939095</v>
      </c>
      <c r="I73" s="166">
        <f t="shared" si="5"/>
        <v>99.701580940939095</v>
      </c>
      <c r="K73" s="225"/>
      <c r="L73" s="225"/>
      <c r="M73" s="225"/>
      <c r="N73" s="225"/>
      <c r="O73" s="225"/>
      <c r="P73" s="226"/>
      <c r="Q73" s="226"/>
      <c r="R73" s="227"/>
      <c r="S73" s="228"/>
      <c r="T73" s="228"/>
    </row>
    <row r="74" spans="1:20" s="2" customFormat="1" ht="11.25" customHeight="1">
      <c r="A74" s="328" t="s">
        <v>713</v>
      </c>
      <c r="B74" s="328"/>
      <c r="C74" s="122">
        <f>SUM(C75:C75)</f>
        <v>655000</v>
      </c>
      <c r="D74" s="122">
        <f>SUM(D75:D75)</f>
        <v>655000</v>
      </c>
      <c r="E74" s="122">
        <f>SUM(E75:E75)</f>
        <v>655000</v>
      </c>
      <c r="F74" s="122"/>
      <c r="G74" s="24"/>
      <c r="H74" s="171">
        <f t="shared" si="4"/>
        <v>0</v>
      </c>
      <c r="I74" s="171">
        <f t="shared" si="5"/>
        <v>0</v>
      </c>
      <c r="K74" s="225"/>
      <c r="L74" s="225"/>
      <c r="M74" s="225"/>
      <c r="N74" s="225"/>
      <c r="O74" s="225"/>
      <c r="P74" s="226"/>
      <c r="Q74" s="226"/>
      <c r="R74" s="227"/>
      <c r="S74" s="228"/>
      <c r="T74" s="228"/>
    </row>
    <row r="75" spans="1:20" s="2" customFormat="1" ht="11.25" customHeight="1">
      <c r="A75" s="173" t="s">
        <v>74</v>
      </c>
      <c r="B75" s="169" t="s">
        <v>712</v>
      </c>
      <c r="C75" s="168">
        <v>655000</v>
      </c>
      <c r="D75" s="168">
        <v>655000</v>
      </c>
      <c r="E75" s="168">
        <v>655000</v>
      </c>
      <c r="F75" s="168">
        <v>0</v>
      </c>
      <c r="G75" s="10"/>
      <c r="H75" s="166">
        <f t="shared" si="4"/>
        <v>0</v>
      </c>
      <c r="I75" s="166">
        <f t="shared" si="5"/>
        <v>0</v>
      </c>
      <c r="K75" s="225"/>
      <c r="L75" s="225"/>
      <c r="M75" s="225"/>
      <c r="N75" s="225"/>
      <c r="O75" s="225"/>
      <c r="P75" s="226"/>
      <c r="Q75" s="226"/>
      <c r="R75" s="227"/>
      <c r="S75" s="228"/>
      <c r="T75" s="228"/>
    </row>
    <row r="76" spans="1:20" s="2" customFormat="1" ht="11.25" customHeight="1">
      <c r="A76" s="328" t="s">
        <v>711</v>
      </c>
      <c r="B76" s="328"/>
      <c r="C76" s="122">
        <f>SUM(C77:C78)</f>
        <v>6355059553</v>
      </c>
      <c r="D76" s="122">
        <f>SUM(D77:D78)</f>
        <v>22955059553</v>
      </c>
      <c r="E76" s="122">
        <f>SUM(E77:E78)</f>
        <v>22955059553</v>
      </c>
      <c r="F76" s="122">
        <f>SUM(F77:F78)</f>
        <v>22955059553</v>
      </c>
      <c r="G76" s="24"/>
      <c r="H76" s="175">
        <f t="shared" si="4"/>
        <v>100</v>
      </c>
      <c r="I76" s="175">
        <f t="shared" si="5"/>
        <v>100</v>
      </c>
      <c r="K76" s="225"/>
      <c r="L76" s="225"/>
      <c r="M76" s="225"/>
      <c r="N76" s="225"/>
      <c r="O76" s="225"/>
      <c r="P76" s="226"/>
      <c r="Q76" s="226"/>
      <c r="R76" s="227"/>
      <c r="S76" s="228"/>
      <c r="T76" s="228"/>
    </row>
    <row r="77" spans="1:20" s="2" customFormat="1" ht="11.25" customHeight="1">
      <c r="A77" s="173" t="s">
        <v>710</v>
      </c>
      <c r="B77" s="172" t="s">
        <v>709</v>
      </c>
      <c r="C77" s="168">
        <v>6008472100</v>
      </c>
      <c r="D77" s="168">
        <v>22747529625</v>
      </c>
      <c r="E77" s="168">
        <v>22747529625</v>
      </c>
      <c r="F77" s="168">
        <v>22747529625</v>
      </c>
      <c r="G77" s="10"/>
      <c r="H77" s="166">
        <f t="shared" si="4"/>
        <v>100</v>
      </c>
      <c r="I77" s="174">
        <f t="shared" si="5"/>
        <v>100</v>
      </c>
      <c r="K77" s="225"/>
      <c r="L77" s="225"/>
      <c r="M77" s="225"/>
      <c r="N77" s="225"/>
      <c r="O77" s="225"/>
      <c r="P77" s="226"/>
      <c r="Q77" s="226"/>
      <c r="R77" s="227"/>
      <c r="S77" s="228"/>
      <c r="T77" s="228"/>
    </row>
    <row r="78" spans="1:20" s="2" customFormat="1" ht="11.25" customHeight="1">
      <c r="A78" s="173" t="s">
        <v>708</v>
      </c>
      <c r="B78" s="172" t="s">
        <v>707</v>
      </c>
      <c r="C78" s="168">
        <v>346587453</v>
      </c>
      <c r="D78" s="168">
        <v>207529928</v>
      </c>
      <c r="E78" s="168">
        <v>207529928</v>
      </c>
      <c r="F78" s="168">
        <v>207529928</v>
      </c>
      <c r="G78" s="10"/>
      <c r="H78" s="166">
        <f t="shared" si="4"/>
        <v>100</v>
      </c>
      <c r="I78" s="166">
        <f t="shared" si="5"/>
        <v>100</v>
      </c>
      <c r="K78" s="225"/>
      <c r="L78" s="225"/>
      <c r="M78" s="225"/>
      <c r="N78" s="225"/>
      <c r="O78" s="225"/>
      <c r="P78" s="226"/>
      <c r="Q78" s="226"/>
      <c r="R78" s="227"/>
      <c r="S78" s="228"/>
      <c r="T78" s="228"/>
    </row>
    <row r="79" spans="1:20" s="2" customFormat="1" ht="11.25" customHeight="1">
      <c r="A79" s="328" t="s">
        <v>706</v>
      </c>
      <c r="B79" s="328"/>
      <c r="C79" s="122">
        <f>SUM(C80:C82)</f>
        <v>245050710</v>
      </c>
      <c r="D79" s="122">
        <f>SUM(D80:D82)</f>
        <v>245030572</v>
      </c>
      <c r="E79" s="122">
        <f>SUM(E80:E82)</f>
        <v>245030572</v>
      </c>
      <c r="F79" s="122">
        <f>SUM(F80:F82)</f>
        <v>244440317.5</v>
      </c>
      <c r="G79" s="24"/>
      <c r="H79" s="171">
        <f t="shared" si="4"/>
        <v>99.75910985507555</v>
      </c>
      <c r="I79" s="171">
        <f t="shared" si="5"/>
        <v>99.75910985507555</v>
      </c>
      <c r="K79" s="225"/>
      <c r="L79" s="225"/>
      <c r="M79" s="225"/>
      <c r="N79" s="225"/>
      <c r="O79" s="225"/>
      <c r="P79" s="226"/>
      <c r="Q79" s="226"/>
      <c r="R79" s="227"/>
      <c r="S79" s="228"/>
      <c r="T79" s="228"/>
    </row>
    <row r="80" spans="1:20" s="2" customFormat="1" ht="11.25" customHeight="1">
      <c r="A80" s="170" t="s">
        <v>86</v>
      </c>
      <c r="B80" s="169" t="s">
        <v>469</v>
      </c>
      <c r="C80" s="168">
        <v>5000000</v>
      </c>
      <c r="D80" s="167">
        <v>5000000</v>
      </c>
      <c r="E80" s="167">
        <v>5000000</v>
      </c>
      <c r="F80" s="167">
        <v>5000000</v>
      </c>
      <c r="G80" s="10"/>
      <c r="H80" s="166">
        <f t="shared" si="4"/>
        <v>100</v>
      </c>
      <c r="I80" s="166">
        <f t="shared" si="5"/>
        <v>100</v>
      </c>
      <c r="K80" s="225"/>
      <c r="L80" s="225"/>
      <c r="M80" s="225"/>
      <c r="N80" s="225"/>
      <c r="O80" s="225"/>
      <c r="P80" s="226"/>
      <c r="Q80" s="226"/>
      <c r="R80" s="227"/>
      <c r="S80" s="228"/>
      <c r="T80" s="228"/>
    </row>
    <row r="81" spans="1:20" s="2" customFormat="1" ht="11.25" customHeight="1">
      <c r="A81" s="170" t="s">
        <v>705</v>
      </c>
      <c r="B81" s="169" t="s">
        <v>704</v>
      </c>
      <c r="C81" s="168">
        <v>100000000</v>
      </c>
      <c r="D81" s="167">
        <v>100000000</v>
      </c>
      <c r="E81" s="167">
        <v>100000000</v>
      </c>
      <c r="F81" s="167">
        <v>99831954.5</v>
      </c>
      <c r="G81" s="10"/>
      <c r="H81" s="166">
        <f t="shared" si="4"/>
        <v>99.831954499999995</v>
      </c>
      <c r="I81" s="166">
        <f t="shared" si="5"/>
        <v>99.831954499999995</v>
      </c>
      <c r="K81" s="225"/>
      <c r="L81" s="225"/>
      <c r="M81" s="225"/>
      <c r="N81" s="225"/>
      <c r="O81" s="225"/>
      <c r="P81" s="226"/>
      <c r="Q81" s="226"/>
      <c r="R81" s="227"/>
      <c r="S81" s="228"/>
      <c r="T81" s="228"/>
    </row>
    <row r="82" spans="1:20" s="2" customFormat="1" ht="17.25" thickBot="1">
      <c r="A82" s="165" t="s">
        <v>703</v>
      </c>
      <c r="B82" s="164" t="s">
        <v>702</v>
      </c>
      <c r="C82" s="163">
        <v>140050710</v>
      </c>
      <c r="D82" s="162">
        <v>140030572</v>
      </c>
      <c r="E82" s="162">
        <v>140030572</v>
      </c>
      <c r="F82" s="162">
        <v>139608363</v>
      </c>
      <c r="G82" s="10"/>
      <c r="H82" s="161">
        <f t="shared" si="4"/>
        <v>99.698487984466709</v>
      </c>
      <c r="I82" s="161">
        <f t="shared" si="5"/>
        <v>99.698487984466709</v>
      </c>
      <c r="K82" s="225"/>
      <c r="L82" s="225"/>
      <c r="M82" s="225"/>
      <c r="N82" s="225"/>
      <c r="O82" s="225"/>
      <c r="P82" s="226"/>
      <c r="Q82" s="226"/>
      <c r="R82" s="227"/>
      <c r="S82" s="228"/>
      <c r="T82" s="228"/>
    </row>
    <row r="83" spans="1:20" s="2" customFormat="1" ht="51" customHeight="1">
      <c r="A83" s="323" t="s">
        <v>879</v>
      </c>
      <c r="B83" s="329"/>
      <c r="C83" s="329"/>
      <c r="D83" s="329"/>
      <c r="E83" s="329"/>
      <c r="F83" s="329"/>
      <c r="G83" s="329"/>
      <c r="H83" s="329"/>
      <c r="I83" s="329"/>
    </row>
    <row r="84" spans="1:20" s="2" customFormat="1" ht="11.25" customHeight="1">
      <c r="A84" s="317"/>
      <c r="B84" s="317"/>
      <c r="C84" s="317"/>
      <c r="D84" s="317"/>
      <c r="E84" s="317"/>
      <c r="F84" s="317"/>
      <c r="G84" s="317"/>
      <c r="H84" s="317"/>
      <c r="I84" s="317"/>
    </row>
    <row r="85" spans="1:20" s="2" customFormat="1" ht="11.25" customHeight="1">
      <c r="A85" s="311"/>
      <c r="B85" s="311"/>
      <c r="C85" s="311"/>
      <c r="D85" s="311"/>
      <c r="E85" s="311"/>
      <c r="F85" s="311"/>
      <c r="G85" s="311"/>
      <c r="H85" s="311"/>
      <c r="I85" s="311"/>
    </row>
    <row r="86" spans="1:20" s="2" customFormat="1" ht="11.25" customHeight="1">
      <c r="A86" s="311"/>
      <c r="B86" s="311"/>
      <c r="C86" s="311"/>
      <c r="D86" s="311"/>
      <c r="E86" s="311"/>
      <c r="F86" s="311"/>
      <c r="G86" s="311"/>
      <c r="H86" s="311"/>
      <c r="I86" s="311"/>
    </row>
    <row r="87" spans="1:20" s="2" customFormat="1" ht="11.25" customHeight="1">
      <c r="A87" s="91"/>
      <c r="B87" s="211"/>
      <c r="C87" s="212"/>
      <c r="D87" s="212"/>
      <c r="E87" s="212"/>
      <c r="F87" s="212"/>
      <c r="G87" s="10"/>
      <c r="H87" s="11"/>
      <c r="I87" s="11"/>
      <c r="J87" s="11"/>
      <c r="K87" s="11"/>
    </row>
    <row r="88" spans="1:20" s="2" customFormat="1" ht="11.25" customHeight="1">
      <c r="A88" s="91"/>
      <c r="B88" s="211"/>
      <c r="C88" s="212"/>
      <c r="D88" s="212"/>
      <c r="E88" s="212"/>
      <c r="F88" s="212"/>
      <c r="G88" s="10"/>
      <c r="H88" s="11"/>
      <c r="I88" s="11"/>
      <c r="J88" s="11"/>
      <c r="K88" s="11"/>
    </row>
    <row r="89" spans="1:20" s="2" customFormat="1" ht="11.25" customHeight="1">
      <c r="A89" s="91"/>
      <c r="B89" s="211"/>
      <c r="C89" s="212"/>
      <c r="D89" s="212"/>
      <c r="E89" s="212"/>
      <c r="F89" s="212"/>
      <c r="G89" s="10"/>
      <c r="H89" s="11"/>
      <c r="I89" s="11"/>
      <c r="J89" s="11"/>
      <c r="K89" s="11"/>
    </row>
    <row r="90" spans="1:20" s="2" customFormat="1" ht="11.25" customHeight="1">
      <c r="A90" s="91"/>
      <c r="B90" s="211"/>
      <c r="C90" s="212"/>
      <c r="D90" s="212"/>
      <c r="E90" s="212"/>
      <c r="F90" s="212"/>
      <c r="G90" s="10"/>
      <c r="H90" s="11"/>
      <c r="I90" s="11"/>
      <c r="J90" s="11"/>
      <c r="K90" s="11"/>
    </row>
    <row r="91" spans="1:20" s="2" customFormat="1" ht="11.25" customHeight="1">
      <c r="A91" s="91"/>
      <c r="B91" s="211"/>
      <c r="C91" s="212"/>
      <c r="D91" s="212"/>
      <c r="E91" s="212"/>
      <c r="F91" s="212"/>
      <c r="G91" s="10"/>
      <c r="H91" s="11"/>
      <c r="I91" s="11"/>
      <c r="J91" s="11"/>
      <c r="K91" s="11"/>
    </row>
    <row r="92" spans="1:20" s="2" customFormat="1" ht="11.25" customHeight="1">
      <c r="A92" s="91"/>
      <c r="B92" s="211"/>
      <c r="C92" s="212"/>
      <c r="D92" s="212"/>
      <c r="E92" s="212"/>
      <c r="F92" s="212"/>
      <c r="G92" s="10"/>
      <c r="H92" s="11"/>
      <c r="I92" s="11"/>
      <c r="J92" s="11"/>
      <c r="K92" s="11"/>
    </row>
    <row r="93" spans="1:20" s="2" customFormat="1" ht="11.25" customHeight="1">
      <c r="A93" s="91"/>
      <c r="B93" s="211"/>
      <c r="C93" s="212"/>
      <c r="D93" s="212"/>
      <c r="E93" s="212"/>
      <c r="F93" s="212"/>
      <c r="G93" s="10"/>
      <c r="H93" s="11"/>
      <c r="I93" s="11"/>
      <c r="J93" s="11"/>
      <c r="K93" s="11"/>
    </row>
    <row r="94" spans="1:20" s="2" customFormat="1" ht="11.25" customHeight="1">
      <c r="A94" s="91"/>
      <c r="B94" s="211"/>
      <c r="C94" s="212"/>
      <c r="D94" s="212"/>
      <c r="E94" s="212"/>
      <c r="F94" s="212"/>
      <c r="G94" s="10"/>
      <c r="H94" s="11"/>
      <c r="I94" s="11"/>
      <c r="J94" s="11"/>
      <c r="K94" s="11"/>
    </row>
    <row r="95" spans="1:20" s="2" customFormat="1" ht="11.25" customHeight="1">
      <c r="A95" s="91"/>
      <c r="B95" s="211"/>
      <c r="C95" s="212"/>
      <c r="D95" s="212"/>
      <c r="E95" s="212"/>
      <c r="F95" s="212"/>
      <c r="G95" s="10"/>
      <c r="H95" s="11"/>
      <c r="I95" s="11"/>
      <c r="J95" s="11"/>
      <c r="K95" s="11"/>
    </row>
    <row r="96" spans="1:20" s="2" customFormat="1" ht="11.25" customHeight="1">
      <c r="A96" s="91"/>
      <c r="B96" s="211"/>
      <c r="C96" s="212"/>
      <c r="D96" s="212"/>
      <c r="E96" s="212"/>
      <c r="F96" s="212"/>
      <c r="G96" s="10"/>
      <c r="H96" s="11"/>
      <c r="I96" s="11"/>
      <c r="J96" s="11"/>
      <c r="K96" s="11"/>
    </row>
    <row r="97" spans="1:11" s="2" customFormat="1" ht="11.25" customHeight="1">
      <c r="A97" s="91"/>
      <c r="B97" s="211"/>
      <c r="C97" s="212"/>
      <c r="D97" s="212"/>
      <c r="E97" s="212"/>
      <c r="F97" s="212"/>
      <c r="G97" s="10"/>
      <c r="H97" s="11"/>
      <c r="I97" s="11"/>
      <c r="J97" s="11"/>
      <c r="K97" s="11"/>
    </row>
    <row r="98" spans="1:11" s="2" customFormat="1" ht="11.25" customHeight="1">
      <c r="A98" s="91"/>
      <c r="B98" s="211"/>
      <c r="C98" s="212"/>
      <c r="D98" s="212"/>
      <c r="E98" s="212"/>
      <c r="F98" s="212"/>
      <c r="G98" s="10"/>
      <c r="H98" s="11"/>
      <c r="I98" s="11"/>
      <c r="J98" s="11"/>
      <c r="K98" s="11"/>
    </row>
    <row r="99" spans="1:11" s="2" customFormat="1" ht="11.25" customHeight="1">
      <c r="A99" s="91"/>
      <c r="B99" s="5"/>
      <c r="C99" s="10"/>
      <c r="D99" s="10"/>
      <c r="E99" s="10"/>
      <c r="F99" s="10"/>
      <c r="G99" s="10"/>
      <c r="H99" s="11"/>
      <c r="I99" s="11"/>
    </row>
    <row r="100" spans="1:11" s="2" customFormat="1" ht="11.25" customHeight="1">
      <c r="A100" s="91"/>
      <c r="B100" s="5"/>
      <c r="C100" s="10"/>
      <c r="D100" s="10"/>
      <c r="E100" s="10"/>
      <c r="F100" s="10"/>
      <c r="G100" s="10"/>
      <c r="H100" s="11"/>
      <c r="I100" s="11"/>
    </row>
    <row r="101" spans="1:11" s="2" customFormat="1" ht="11.25" customHeight="1">
      <c r="A101" s="91"/>
      <c r="B101" s="5"/>
      <c r="C101" s="10"/>
      <c r="D101" s="10"/>
      <c r="E101" s="10"/>
      <c r="F101" s="10"/>
      <c r="G101" s="10"/>
      <c r="H101" s="11"/>
      <c r="I101" s="11"/>
    </row>
    <row r="102" spans="1:11" s="2" customFormat="1" ht="11.25" customHeight="1">
      <c r="A102" s="91"/>
      <c r="B102" s="5"/>
      <c r="C102" s="10"/>
      <c r="D102" s="10"/>
      <c r="E102" s="10"/>
      <c r="F102" s="10"/>
      <c r="G102" s="10"/>
      <c r="H102" s="11"/>
      <c r="I102" s="11"/>
    </row>
    <row r="103" spans="1:11" s="2" customFormat="1" ht="11.25" customHeight="1">
      <c r="A103" s="91"/>
      <c r="B103" s="5"/>
      <c r="C103" s="10"/>
      <c r="D103" s="10"/>
      <c r="E103" s="10"/>
      <c r="F103" s="10"/>
      <c r="G103" s="10"/>
      <c r="H103" s="11"/>
      <c r="I103" s="11"/>
    </row>
    <row r="104" spans="1:11" s="2" customFormat="1" ht="11.25" customHeight="1">
      <c r="A104" s="91"/>
      <c r="B104" s="5"/>
      <c r="C104" s="10"/>
      <c r="D104" s="10"/>
      <c r="E104" s="10"/>
      <c r="F104" s="10"/>
      <c r="G104" s="10"/>
      <c r="H104" s="11"/>
      <c r="I104" s="11"/>
    </row>
    <row r="105" spans="1:11" s="2" customFormat="1" ht="11.25" customHeight="1">
      <c r="A105" s="91"/>
      <c r="B105" s="5"/>
      <c r="C105" s="10"/>
      <c r="D105" s="10"/>
      <c r="E105" s="10"/>
      <c r="F105" s="10"/>
      <c r="G105" s="10"/>
      <c r="H105" s="11"/>
      <c r="I105" s="11"/>
    </row>
    <row r="106" spans="1:11" s="2" customFormat="1" ht="11.25" customHeight="1">
      <c r="A106" s="91"/>
      <c r="B106" s="5"/>
      <c r="C106" s="10"/>
      <c r="D106" s="10"/>
      <c r="E106" s="10"/>
      <c r="F106" s="10"/>
      <c r="G106" s="10"/>
      <c r="H106" s="11"/>
      <c r="I106" s="11"/>
    </row>
    <row r="107" spans="1:11" s="2" customFormat="1" ht="11.25" customHeight="1">
      <c r="A107" s="91"/>
      <c r="B107" s="5"/>
      <c r="C107" s="10"/>
      <c r="D107" s="10"/>
      <c r="E107" s="10"/>
      <c r="F107" s="10"/>
      <c r="G107" s="10"/>
      <c r="H107" s="11"/>
      <c r="I107" s="11"/>
    </row>
    <row r="108" spans="1:11" s="2" customFormat="1" ht="11.25" customHeight="1">
      <c r="A108" s="91"/>
      <c r="B108" s="5"/>
      <c r="C108" s="10"/>
      <c r="D108" s="10"/>
      <c r="E108" s="10"/>
      <c r="F108" s="10"/>
      <c r="G108" s="10"/>
      <c r="H108" s="11"/>
      <c r="I108" s="11"/>
    </row>
    <row r="109" spans="1:11" s="2" customFormat="1" ht="11.25" customHeight="1">
      <c r="A109" s="91"/>
      <c r="B109" s="5"/>
      <c r="C109" s="10"/>
      <c r="D109" s="10"/>
      <c r="E109" s="10"/>
      <c r="F109" s="10"/>
      <c r="G109" s="10"/>
      <c r="H109" s="11"/>
      <c r="I109" s="11"/>
    </row>
    <row r="110" spans="1:11" s="2" customFormat="1" ht="11.25" customHeight="1">
      <c r="A110" s="91"/>
      <c r="B110" s="5"/>
      <c r="C110" s="10"/>
      <c r="D110" s="10"/>
      <c r="E110" s="10"/>
      <c r="F110" s="10"/>
      <c r="G110" s="10"/>
      <c r="H110" s="11"/>
      <c r="I110" s="11"/>
    </row>
    <row r="111" spans="1:11" s="2" customFormat="1" ht="11.25" customHeight="1">
      <c r="A111" s="91"/>
      <c r="B111" s="5"/>
      <c r="C111" s="10"/>
      <c r="D111" s="10"/>
      <c r="E111" s="10"/>
      <c r="F111" s="10"/>
      <c r="G111" s="10"/>
      <c r="H111" s="11"/>
      <c r="I111" s="11"/>
    </row>
    <row r="112" spans="1:11" s="2" customFormat="1" ht="11.25" customHeight="1">
      <c r="A112" s="91"/>
      <c r="B112" s="5"/>
      <c r="C112" s="10"/>
      <c r="D112" s="10"/>
      <c r="E112" s="10"/>
      <c r="F112" s="10"/>
      <c r="G112" s="10"/>
      <c r="H112" s="11"/>
      <c r="I112" s="11"/>
    </row>
    <row r="113" spans="1:9" s="2" customFormat="1" ht="11.25" customHeight="1">
      <c r="A113" s="91"/>
      <c r="B113" s="5"/>
      <c r="C113" s="10"/>
      <c r="D113" s="10"/>
      <c r="E113" s="10"/>
      <c r="F113" s="10"/>
      <c r="G113" s="10"/>
      <c r="H113" s="11"/>
      <c r="I113" s="11"/>
    </row>
    <row r="114" spans="1:9" s="2" customFormat="1" ht="11.25" customHeight="1">
      <c r="A114" s="91"/>
      <c r="B114" s="5"/>
      <c r="C114" s="10"/>
      <c r="D114" s="10"/>
      <c r="E114" s="10"/>
      <c r="F114" s="10"/>
      <c r="G114" s="10"/>
      <c r="H114" s="11"/>
      <c r="I114" s="11"/>
    </row>
    <row r="115" spans="1:9" s="2" customFormat="1" ht="11.25" customHeight="1">
      <c r="A115" s="91"/>
      <c r="B115" s="5"/>
      <c r="C115" s="10"/>
      <c r="D115" s="10"/>
      <c r="E115" s="10"/>
      <c r="F115" s="10"/>
      <c r="G115" s="10"/>
      <c r="H115" s="11"/>
      <c r="I115" s="11"/>
    </row>
    <row r="116" spans="1:9" s="2" customFormat="1" ht="11.25" customHeight="1">
      <c r="A116" s="91"/>
      <c r="B116" s="5"/>
      <c r="C116" s="10"/>
      <c r="D116" s="10"/>
      <c r="E116" s="10"/>
      <c r="F116" s="10"/>
      <c r="G116" s="10"/>
      <c r="H116" s="11"/>
      <c r="I116" s="11"/>
    </row>
    <row r="117" spans="1:9" s="2" customFormat="1" ht="11.25" customHeight="1">
      <c r="A117" s="91"/>
      <c r="B117" s="5"/>
      <c r="C117" s="10"/>
      <c r="D117" s="10"/>
      <c r="E117" s="10"/>
      <c r="F117" s="10"/>
      <c r="G117" s="10"/>
      <c r="H117" s="11"/>
      <c r="I117" s="11"/>
    </row>
    <row r="118" spans="1:9" s="2" customFormat="1" ht="11.25" customHeight="1">
      <c r="A118" s="91"/>
      <c r="B118" s="5"/>
      <c r="C118" s="10"/>
      <c r="D118" s="10"/>
      <c r="E118" s="10"/>
      <c r="F118" s="10"/>
      <c r="G118" s="10"/>
      <c r="H118" s="11"/>
      <c r="I118" s="11"/>
    </row>
    <row r="119" spans="1:9" s="2" customFormat="1" ht="11.25" customHeight="1">
      <c r="A119" s="91"/>
      <c r="B119" s="5"/>
      <c r="C119" s="10"/>
      <c r="D119" s="10"/>
      <c r="E119" s="10"/>
      <c r="F119" s="10"/>
      <c r="G119" s="10"/>
      <c r="H119" s="11"/>
      <c r="I119" s="11"/>
    </row>
    <row r="120" spans="1:9" s="2" customFormat="1" ht="11.25" customHeight="1">
      <c r="A120" s="91"/>
      <c r="B120" s="5"/>
      <c r="C120" s="10"/>
      <c r="D120" s="10"/>
      <c r="E120" s="10"/>
      <c r="F120" s="10"/>
      <c r="G120" s="10"/>
      <c r="H120" s="11"/>
      <c r="I120" s="11"/>
    </row>
    <row r="121" spans="1:9" s="2" customFormat="1" ht="11.25" customHeight="1">
      <c r="A121" s="91"/>
      <c r="B121" s="5"/>
      <c r="C121" s="10"/>
      <c r="D121" s="10"/>
      <c r="E121" s="10"/>
      <c r="F121" s="10"/>
      <c r="G121" s="10"/>
      <c r="H121" s="11"/>
      <c r="I121" s="11"/>
    </row>
    <row r="122" spans="1:9" s="2" customFormat="1" ht="11.25" customHeight="1">
      <c r="A122" s="91"/>
      <c r="B122" s="5"/>
      <c r="C122" s="10"/>
      <c r="D122" s="10"/>
      <c r="E122" s="10"/>
      <c r="F122" s="10"/>
      <c r="G122" s="10"/>
      <c r="H122" s="11"/>
      <c r="I122" s="11"/>
    </row>
    <row r="123" spans="1:9" s="2" customFormat="1" ht="11.25" customHeight="1">
      <c r="A123" s="91"/>
      <c r="B123" s="5"/>
      <c r="C123" s="10"/>
      <c r="D123" s="10"/>
      <c r="E123" s="10"/>
      <c r="F123" s="10"/>
      <c r="G123" s="10"/>
      <c r="H123" s="11"/>
      <c r="I123" s="11"/>
    </row>
    <row r="124" spans="1:9" s="2" customFormat="1" ht="11.25" customHeight="1">
      <c r="A124" s="91"/>
      <c r="B124" s="5"/>
      <c r="C124" s="10"/>
      <c r="D124" s="10"/>
      <c r="E124" s="10"/>
      <c r="F124" s="10"/>
      <c r="G124" s="10"/>
      <c r="H124" s="11"/>
      <c r="I124" s="11"/>
    </row>
    <row r="125" spans="1:9" s="2" customFormat="1" ht="11.25" customHeight="1">
      <c r="A125" s="91"/>
      <c r="B125" s="5"/>
      <c r="C125" s="10"/>
      <c r="D125" s="10"/>
      <c r="E125" s="10"/>
      <c r="F125" s="10"/>
      <c r="G125" s="10"/>
      <c r="H125" s="11"/>
      <c r="I125" s="11"/>
    </row>
    <row r="126" spans="1:9" s="2" customFormat="1" ht="11.25" customHeight="1">
      <c r="A126" s="91"/>
      <c r="B126" s="5"/>
      <c r="C126" s="10"/>
      <c r="D126" s="10"/>
      <c r="E126" s="10"/>
      <c r="F126" s="10"/>
      <c r="G126" s="10"/>
      <c r="H126" s="11"/>
      <c r="I126" s="11"/>
    </row>
    <row r="127" spans="1:9" s="2" customFormat="1" ht="11.25" customHeight="1">
      <c r="A127" s="91"/>
      <c r="B127" s="5"/>
      <c r="C127" s="10"/>
      <c r="D127" s="10"/>
      <c r="E127" s="10"/>
      <c r="F127" s="10"/>
      <c r="G127" s="10"/>
      <c r="H127" s="11"/>
      <c r="I127" s="11"/>
    </row>
    <row r="128" spans="1:9" s="2" customFormat="1" ht="11.25" customHeight="1">
      <c r="A128" s="91"/>
      <c r="B128" s="5"/>
      <c r="C128" s="10"/>
      <c r="D128" s="10"/>
      <c r="E128" s="10"/>
      <c r="F128" s="10"/>
      <c r="G128" s="10"/>
      <c r="H128" s="11"/>
      <c r="I128" s="11"/>
    </row>
    <row r="129" spans="1:9" s="2" customFormat="1" ht="11.25" customHeight="1">
      <c r="A129" s="91"/>
      <c r="B129" s="5"/>
      <c r="C129" s="10"/>
      <c r="D129" s="10"/>
      <c r="E129" s="10"/>
      <c r="F129" s="10"/>
      <c r="G129" s="10"/>
      <c r="H129" s="11"/>
      <c r="I129" s="11"/>
    </row>
    <row r="130" spans="1:9" s="2" customFormat="1" ht="11.25" customHeight="1">
      <c r="A130" s="91"/>
      <c r="B130" s="5"/>
      <c r="C130" s="10"/>
      <c r="D130" s="10"/>
      <c r="E130" s="10"/>
      <c r="F130" s="10"/>
      <c r="G130" s="10"/>
      <c r="H130" s="11"/>
      <c r="I130" s="11"/>
    </row>
    <row r="131" spans="1:9" s="2" customFormat="1" ht="11.25" customHeight="1">
      <c r="A131" s="91"/>
      <c r="B131" s="5"/>
      <c r="C131" s="10"/>
      <c r="D131" s="10"/>
      <c r="E131" s="10"/>
      <c r="F131" s="10"/>
      <c r="G131" s="10"/>
      <c r="H131" s="11"/>
      <c r="I131" s="11"/>
    </row>
    <row r="132" spans="1:9" s="2" customFormat="1" ht="11.25" customHeight="1">
      <c r="A132" s="91"/>
      <c r="B132" s="5"/>
      <c r="C132" s="10"/>
      <c r="D132" s="10"/>
      <c r="E132" s="10"/>
      <c r="F132" s="10"/>
      <c r="G132" s="10"/>
      <c r="H132" s="11"/>
      <c r="I132" s="11"/>
    </row>
    <row r="133" spans="1:9" s="2" customFormat="1" ht="11.25" customHeight="1">
      <c r="A133" s="91"/>
      <c r="B133" s="5"/>
      <c r="C133" s="10"/>
      <c r="D133" s="10"/>
      <c r="E133" s="10"/>
      <c r="F133" s="10"/>
      <c r="G133" s="10"/>
      <c r="H133" s="11"/>
      <c r="I133" s="11"/>
    </row>
    <row r="134" spans="1:9" s="2" customFormat="1" ht="11.25" customHeight="1">
      <c r="A134" s="91"/>
      <c r="B134" s="5"/>
      <c r="C134" s="10"/>
      <c r="D134" s="10"/>
      <c r="E134" s="10"/>
      <c r="F134" s="10"/>
      <c r="G134" s="10"/>
      <c r="H134" s="11"/>
      <c r="I134" s="11"/>
    </row>
    <row r="135" spans="1:9" s="2" customFormat="1" ht="11.25" customHeight="1">
      <c r="A135" s="91"/>
      <c r="B135" s="5"/>
      <c r="C135" s="10"/>
      <c r="D135" s="10"/>
      <c r="E135" s="10"/>
      <c r="F135" s="10"/>
      <c r="G135" s="10"/>
      <c r="H135" s="11"/>
      <c r="I135" s="11"/>
    </row>
    <row r="136" spans="1:9" s="2" customFormat="1" ht="11.25" customHeight="1">
      <c r="A136" s="91"/>
      <c r="B136" s="5"/>
      <c r="C136" s="10"/>
      <c r="D136" s="10"/>
      <c r="E136" s="10"/>
      <c r="F136" s="10"/>
      <c r="G136" s="10"/>
      <c r="H136" s="11"/>
      <c r="I136" s="11"/>
    </row>
    <row r="137" spans="1:9" s="2" customFormat="1" ht="11.25" customHeight="1">
      <c r="A137" s="91"/>
      <c r="B137" s="5"/>
      <c r="C137" s="10"/>
      <c r="D137" s="10"/>
      <c r="E137" s="10"/>
      <c r="F137" s="10"/>
      <c r="G137" s="10"/>
      <c r="H137" s="11"/>
      <c r="I137" s="11"/>
    </row>
    <row r="138" spans="1:9" s="2" customFormat="1" ht="11.25" customHeight="1">
      <c r="A138" s="91"/>
      <c r="B138" s="5"/>
      <c r="C138" s="10"/>
      <c r="D138" s="10"/>
      <c r="E138" s="10"/>
      <c r="F138" s="10"/>
      <c r="G138" s="10"/>
      <c r="H138" s="11"/>
      <c r="I138" s="11"/>
    </row>
    <row r="139" spans="1:9" s="2" customFormat="1" ht="11.25" customHeight="1">
      <c r="A139" s="91"/>
      <c r="B139" s="5"/>
      <c r="C139" s="10"/>
      <c r="D139" s="10"/>
      <c r="E139" s="10"/>
      <c r="F139" s="10"/>
      <c r="G139" s="10"/>
      <c r="H139" s="11"/>
      <c r="I139" s="11"/>
    </row>
    <row r="140" spans="1:9" s="2" customFormat="1" ht="11.25" customHeight="1">
      <c r="A140" s="91"/>
      <c r="B140" s="5"/>
      <c r="C140" s="10"/>
      <c r="D140" s="10"/>
      <c r="E140" s="10"/>
      <c r="F140" s="10"/>
      <c r="G140" s="10"/>
      <c r="H140" s="11"/>
      <c r="I140" s="11"/>
    </row>
    <row r="141" spans="1:9" s="2" customFormat="1" ht="11.25" customHeight="1">
      <c r="A141" s="91"/>
      <c r="B141" s="5"/>
      <c r="C141" s="10"/>
      <c r="D141" s="10"/>
      <c r="E141" s="10"/>
      <c r="F141" s="10"/>
      <c r="G141" s="10"/>
      <c r="H141" s="11"/>
      <c r="I141" s="11"/>
    </row>
    <row r="142" spans="1:9" s="2" customFormat="1" ht="11.25" customHeight="1">
      <c r="A142" s="91"/>
      <c r="B142" s="5"/>
      <c r="C142" s="10"/>
      <c r="D142" s="10"/>
      <c r="E142" s="10"/>
      <c r="F142" s="10"/>
      <c r="G142" s="10"/>
      <c r="H142" s="11"/>
      <c r="I142" s="11"/>
    </row>
    <row r="143" spans="1:9" s="2" customFormat="1" ht="11.25" customHeight="1">
      <c r="A143" s="91"/>
      <c r="B143" s="5"/>
      <c r="C143" s="10"/>
      <c r="D143" s="10"/>
      <c r="E143" s="10"/>
      <c r="F143" s="10"/>
      <c r="G143" s="10"/>
      <c r="H143" s="11"/>
      <c r="I143" s="11"/>
    </row>
    <row r="144" spans="1:9" s="2" customFormat="1" ht="11.25" customHeight="1">
      <c r="A144" s="91"/>
      <c r="B144" s="5"/>
      <c r="C144" s="10"/>
      <c r="D144" s="10"/>
      <c r="E144" s="10"/>
      <c r="F144" s="10"/>
      <c r="G144" s="10"/>
      <c r="H144" s="11"/>
      <c r="I144" s="11"/>
    </row>
    <row r="145" spans="1:9" s="2" customFormat="1" ht="11.25" customHeight="1">
      <c r="A145" s="91"/>
      <c r="B145" s="5"/>
      <c r="C145" s="10"/>
      <c r="D145" s="10"/>
      <c r="E145" s="10"/>
      <c r="F145" s="10"/>
      <c r="G145" s="10"/>
      <c r="H145" s="11"/>
      <c r="I145" s="11"/>
    </row>
    <row r="146" spans="1:9" s="2" customFormat="1" ht="11.25" customHeight="1">
      <c r="A146" s="91"/>
      <c r="B146" s="5"/>
      <c r="C146" s="10"/>
      <c r="D146" s="10"/>
      <c r="E146" s="10"/>
      <c r="F146" s="10"/>
      <c r="G146" s="10"/>
      <c r="H146" s="11"/>
      <c r="I146" s="11"/>
    </row>
    <row r="147" spans="1:9" s="2" customFormat="1" ht="11.25" customHeight="1">
      <c r="A147" s="91"/>
      <c r="B147" s="5"/>
      <c r="C147" s="10"/>
      <c r="D147" s="10"/>
      <c r="E147" s="10"/>
      <c r="F147" s="10"/>
      <c r="G147" s="10"/>
      <c r="H147" s="11"/>
      <c r="I147" s="11"/>
    </row>
    <row r="148" spans="1:9" s="2" customFormat="1" ht="11.25" customHeight="1">
      <c r="A148" s="91"/>
      <c r="B148" s="5"/>
      <c r="C148" s="10"/>
      <c r="D148" s="10"/>
      <c r="E148" s="10"/>
      <c r="F148" s="10"/>
      <c r="G148" s="10"/>
      <c r="H148" s="11"/>
      <c r="I148" s="11"/>
    </row>
    <row r="149" spans="1:9" s="2" customFormat="1" ht="11.25" customHeight="1">
      <c r="A149" s="91"/>
      <c r="B149" s="5"/>
      <c r="C149" s="10"/>
      <c r="D149" s="10"/>
      <c r="E149" s="10"/>
      <c r="F149" s="10"/>
      <c r="G149" s="10"/>
      <c r="H149" s="11"/>
      <c r="I149" s="11"/>
    </row>
    <row r="150" spans="1:9" s="2" customFormat="1" ht="11.25" customHeight="1">
      <c r="A150" s="91"/>
      <c r="B150" s="5"/>
      <c r="C150" s="10"/>
      <c r="D150" s="10"/>
      <c r="E150" s="10"/>
      <c r="F150" s="10"/>
      <c r="G150" s="10"/>
      <c r="H150" s="11"/>
      <c r="I150" s="11"/>
    </row>
    <row r="151" spans="1:9" s="2" customFormat="1" ht="11.25" customHeight="1">
      <c r="A151" s="91"/>
      <c r="B151" s="5"/>
      <c r="C151" s="10"/>
      <c r="D151" s="10"/>
      <c r="E151" s="10"/>
      <c r="F151" s="10"/>
      <c r="G151" s="10"/>
      <c r="H151" s="11"/>
      <c r="I151" s="11"/>
    </row>
    <row r="152" spans="1:9" s="2" customFormat="1" ht="11.25" customHeight="1">
      <c r="A152" s="91"/>
      <c r="B152" s="5"/>
      <c r="C152" s="10"/>
      <c r="D152" s="10"/>
      <c r="E152" s="10"/>
      <c r="F152" s="10"/>
      <c r="G152" s="10"/>
      <c r="H152" s="11"/>
      <c r="I152" s="11"/>
    </row>
    <row r="153" spans="1:9" s="2" customFormat="1" ht="11.25" customHeight="1">
      <c r="A153" s="91"/>
      <c r="B153" s="5"/>
      <c r="C153" s="10"/>
      <c r="D153" s="10"/>
      <c r="E153" s="10"/>
      <c r="F153" s="10"/>
      <c r="G153" s="10"/>
      <c r="H153" s="11"/>
      <c r="I153" s="11"/>
    </row>
    <row r="154" spans="1:9" s="2" customFormat="1" ht="11.25" customHeight="1">
      <c r="A154" s="91"/>
      <c r="B154" s="5"/>
      <c r="C154" s="10"/>
      <c r="D154" s="10"/>
      <c r="E154" s="10"/>
      <c r="F154" s="10"/>
      <c r="G154" s="10"/>
      <c r="H154" s="11"/>
      <c r="I154" s="11"/>
    </row>
    <row r="155" spans="1:9" s="2" customFormat="1" ht="11.25" customHeight="1">
      <c r="A155" s="91"/>
      <c r="B155" s="5"/>
      <c r="C155" s="10"/>
      <c r="D155" s="10"/>
      <c r="E155" s="10"/>
      <c r="F155" s="10"/>
      <c r="G155" s="10"/>
      <c r="H155" s="11"/>
      <c r="I155" s="11"/>
    </row>
    <row r="156" spans="1:9" s="2" customFormat="1" ht="11.25" customHeight="1">
      <c r="A156" s="91"/>
      <c r="B156" s="5"/>
      <c r="C156" s="10"/>
      <c r="D156" s="10"/>
      <c r="E156" s="10"/>
      <c r="F156" s="10"/>
      <c r="G156" s="10"/>
      <c r="H156" s="11"/>
      <c r="I156" s="11"/>
    </row>
    <row r="157" spans="1:9" s="2" customFormat="1" ht="11.25" customHeight="1">
      <c r="A157" s="91"/>
      <c r="B157" s="5"/>
      <c r="C157" s="10"/>
      <c r="D157" s="10"/>
      <c r="E157" s="10"/>
      <c r="F157" s="10"/>
      <c r="G157" s="10"/>
      <c r="H157" s="11"/>
      <c r="I157" s="11"/>
    </row>
    <row r="158" spans="1:9" s="2" customFormat="1" ht="11.25" customHeight="1">
      <c r="A158" s="91"/>
      <c r="B158" s="5"/>
      <c r="C158" s="10"/>
      <c r="D158" s="10"/>
      <c r="E158" s="10"/>
      <c r="F158" s="10"/>
      <c r="G158" s="10"/>
      <c r="H158" s="11"/>
      <c r="I158" s="11"/>
    </row>
    <row r="159" spans="1:9" s="2" customFormat="1" ht="11.25" customHeight="1">
      <c r="A159" s="91"/>
      <c r="B159" s="5"/>
      <c r="C159" s="10"/>
      <c r="D159" s="10"/>
      <c r="E159" s="10"/>
      <c r="F159" s="10"/>
      <c r="G159" s="10"/>
      <c r="H159" s="11"/>
      <c r="I159" s="11"/>
    </row>
    <row r="160" spans="1:9" s="2" customFormat="1" ht="11.25" customHeight="1">
      <c r="A160" s="91"/>
      <c r="B160" s="5"/>
      <c r="C160" s="10"/>
      <c r="D160" s="10"/>
      <c r="E160" s="10"/>
      <c r="F160" s="10"/>
      <c r="G160" s="10"/>
      <c r="H160" s="11"/>
      <c r="I160" s="11"/>
    </row>
    <row r="161" spans="1:9" s="2" customFormat="1" ht="11.25" customHeight="1">
      <c r="A161" s="91"/>
      <c r="B161" s="5"/>
      <c r="C161" s="10"/>
      <c r="D161" s="10"/>
      <c r="E161" s="10"/>
      <c r="F161" s="10"/>
      <c r="G161" s="10"/>
      <c r="H161" s="11"/>
      <c r="I161" s="11"/>
    </row>
    <row r="162" spans="1:9" s="2" customFormat="1" ht="11.25" customHeight="1">
      <c r="A162" s="91"/>
      <c r="B162" s="5"/>
      <c r="C162" s="10"/>
      <c r="D162" s="10"/>
      <c r="E162" s="10"/>
      <c r="F162" s="10"/>
      <c r="G162" s="10"/>
      <c r="H162" s="11"/>
      <c r="I162" s="11"/>
    </row>
    <row r="163" spans="1:9" s="2" customFormat="1" ht="11.25" customHeight="1">
      <c r="A163" s="91"/>
      <c r="B163" s="5"/>
      <c r="C163" s="10"/>
      <c r="D163" s="10"/>
      <c r="E163" s="10"/>
      <c r="F163" s="10"/>
      <c r="G163" s="10"/>
      <c r="H163" s="11"/>
      <c r="I163" s="11"/>
    </row>
    <row r="164" spans="1:9" s="2" customFormat="1" ht="11.25" customHeight="1">
      <c r="A164" s="91"/>
      <c r="B164" s="5"/>
      <c r="C164" s="10"/>
      <c r="D164" s="10"/>
      <c r="E164" s="10"/>
      <c r="F164" s="10"/>
      <c r="G164" s="10"/>
      <c r="H164" s="11"/>
      <c r="I164" s="11"/>
    </row>
    <row r="165" spans="1:9" s="2" customFormat="1" ht="11.25" customHeight="1">
      <c r="A165" s="91"/>
      <c r="B165" s="5"/>
      <c r="C165" s="10"/>
      <c r="D165" s="10"/>
      <c r="E165" s="10"/>
      <c r="F165" s="10"/>
      <c r="G165" s="10"/>
      <c r="H165" s="11"/>
      <c r="I165" s="11"/>
    </row>
    <row r="166" spans="1:9" s="2" customFormat="1" ht="11.25" customHeight="1">
      <c r="A166" s="91"/>
      <c r="B166" s="5"/>
      <c r="C166" s="10"/>
      <c r="D166" s="10"/>
      <c r="E166" s="10"/>
      <c r="F166" s="10"/>
      <c r="G166" s="10"/>
      <c r="H166" s="11"/>
      <c r="I166" s="11"/>
    </row>
    <row r="167" spans="1:9" s="2" customFormat="1" ht="11.25" customHeight="1">
      <c r="A167" s="91"/>
      <c r="B167" s="5"/>
      <c r="C167" s="10"/>
      <c r="D167" s="10"/>
      <c r="E167" s="10"/>
      <c r="F167" s="10"/>
      <c r="G167" s="10"/>
      <c r="H167" s="11"/>
      <c r="I167" s="11"/>
    </row>
    <row r="168" spans="1:9" s="2" customFormat="1" ht="11.25" customHeight="1">
      <c r="A168" s="91"/>
      <c r="B168" s="5"/>
      <c r="C168" s="10"/>
      <c r="D168" s="10"/>
      <c r="E168" s="10"/>
      <c r="F168" s="10"/>
      <c r="G168" s="10"/>
      <c r="H168" s="11"/>
      <c r="I168" s="11"/>
    </row>
    <row r="169" spans="1:9" s="2" customFormat="1" ht="11.25" customHeight="1">
      <c r="A169" s="91"/>
      <c r="B169" s="5"/>
      <c r="C169" s="10"/>
      <c r="D169" s="10"/>
      <c r="E169" s="10"/>
      <c r="F169" s="10"/>
      <c r="G169" s="10"/>
      <c r="H169" s="11"/>
      <c r="I169" s="11"/>
    </row>
    <row r="170" spans="1:9" s="2" customFormat="1" ht="11.25" customHeight="1">
      <c r="A170" s="91"/>
      <c r="B170" s="5"/>
      <c r="C170" s="10"/>
      <c r="D170" s="10"/>
      <c r="E170" s="10"/>
      <c r="F170" s="10"/>
      <c r="G170" s="10"/>
      <c r="H170" s="11"/>
      <c r="I170" s="11"/>
    </row>
    <row r="171" spans="1:9" s="2" customFormat="1" ht="11.25" customHeight="1">
      <c r="A171" s="91"/>
      <c r="B171" s="5"/>
      <c r="C171" s="10"/>
      <c r="D171" s="10"/>
      <c r="E171" s="10"/>
      <c r="F171" s="10"/>
      <c r="G171" s="10"/>
      <c r="H171" s="11"/>
      <c r="I171" s="11"/>
    </row>
    <row r="172" spans="1:9" s="2" customFormat="1" ht="11.25" customHeight="1">
      <c r="A172" s="91"/>
      <c r="B172" s="5"/>
      <c r="C172" s="10"/>
      <c r="D172" s="10"/>
      <c r="E172" s="10"/>
      <c r="F172" s="10"/>
      <c r="G172" s="10"/>
      <c r="H172" s="11"/>
      <c r="I172" s="11"/>
    </row>
    <row r="173" spans="1:9" s="2" customFormat="1" ht="11.25" customHeight="1">
      <c r="A173" s="91"/>
      <c r="B173" s="5"/>
      <c r="C173" s="10"/>
      <c r="D173" s="10"/>
      <c r="E173" s="10"/>
      <c r="F173" s="10"/>
      <c r="G173" s="10"/>
      <c r="H173" s="11"/>
      <c r="I173" s="11"/>
    </row>
    <row r="174" spans="1:9" s="2" customFormat="1" ht="11.25" customHeight="1">
      <c r="A174" s="91"/>
      <c r="B174" s="5"/>
      <c r="C174" s="10"/>
      <c r="D174" s="10"/>
      <c r="E174" s="10"/>
      <c r="F174" s="10"/>
      <c r="G174" s="10"/>
      <c r="H174" s="11"/>
      <c r="I174" s="11"/>
    </row>
    <row r="175" spans="1:9" s="2" customFormat="1" ht="11.25" customHeight="1">
      <c r="A175" s="91"/>
      <c r="B175" s="5"/>
      <c r="C175" s="10"/>
      <c r="D175" s="10"/>
      <c r="E175" s="10"/>
      <c r="F175" s="10"/>
      <c r="G175" s="10"/>
      <c r="H175" s="11"/>
      <c r="I175" s="11"/>
    </row>
    <row r="176" spans="1:9" s="2" customFormat="1" ht="11.25" customHeight="1">
      <c r="A176" s="91"/>
      <c r="B176" s="5"/>
      <c r="C176" s="10"/>
      <c r="D176" s="10"/>
      <c r="E176" s="10"/>
      <c r="F176" s="10"/>
      <c r="G176" s="10"/>
      <c r="H176" s="11"/>
      <c r="I176" s="11"/>
    </row>
    <row r="177" spans="1:9" s="2" customFormat="1" ht="11.25" customHeight="1">
      <c r="A177" s="91"/>
      <c r="B177" s="5"/>
      <c r="C177" s="10"/>
      <c r="D177" s="10"/>
      <c r="E177" s="10"/>
      <c r="F177" s="10"/>
      <c r="G177" s="10"/>
      <c r="H177" s="11"/>
      <c r="I177" s="11"/>
    </row>
    <row r="178" spans="1:9" s="2" customFormat="1" ht="11.25" customHeight="1">
      <c r="A178" s="91"/>
      <c r="B178" s="5"/>
      <c r="C178" s="10"/>
      <c r="D178" s="10"/>
      <c r="E178" s="10"/>
      <c r="F178" s="10"/>
      <c r="G178" s="10"/>
      <c r="H178" s="11"/>
      <c r="I178" s="11"/>
    </row>
    <row r="179" spans="1:9" s="2" customFormat="1" ht="11.25" customHeight="1">
      <c r="A179" s="91"/>
      <c r="B179" s="5"/>
      <c r="C179" s="10"/>
      <c r="D179" s="10"/>
      <c r="E179" s="10"/>
      <c r="F179" s="10"/>
      <c r="G179" s="10"/>
      <c r="H179" s="11"/>
      <c r="I179" s="11"/>
    </row>
    <row r="180" spans="1:9" s="2" customFormat="1" ht="11.25" customHeight="1">
      <c r="A180" s="91"/>
      <c r="B180" s="5"/>
      <c r="C180" s="10"/>
      <c r="D180" s="10"/>
      <c r="E180" s="10"/>
      <c r="F180" s="10"/>
      <c r="G180" s="10"/>
      <c r="H180" s="11"/>
      <c r="I180" s="11"/>
    </row>
    <row r="181" spans="1:9" s="2" customFormat="1" ht="11.25" customHeight="1">
      <c r="A181" s="91"/>
      <c r="B181" s="5"/>
      <c r="C181" s="10"/>
      <c r="D181" s="10"/>
      <c r="E181" s="10"/>
      <c r="F181" s="10"/>
      <c r="G181" s="10"/>
      <c r="H181" s="11"/>
      <c r="I181" s="11"/>
    </row>
    <row r="182" spans="1:9" s="2" customFormat="1" ht="11.25" customHeight="1">
      <c r="A182" s="91"/>
      <c r="B182" s="5"/>
      <c r="C182" s="10"/>
      <c r="D182" s="10"/>
      <c r="E182" s="10"/>
      <c r="F182" s="10"/>
      <c r="G182" s="10"/>
      <c r="H182" s="11"/>
      <c r="I182" s="11"/>
    </row>
    <row r="183" spans="1:9" s="2" customFormat="1" ht="11.25" customHeight="1">
      <c r="A183" s="91"/>
      <c r="B183" s="5"/>
      <c r="C183" s="10"/>
      <c r="D183" s="10"/>
      <c r="E183" s="10"/>
      <c r="F183" s="10"/>
      <c r="G183" s="10"/>
      <c r="H183" s="11"/>
      <c r="I183" s="11"/>
    </row>
    <row r="184" spans="1:9" s="2" customFormat="1" ht="11.25" customHeight="1">
      <c r="A184" s="91"/>
      <c r="B184" s="5"/>
      <c r="C184" s="10"/>
      <c r="D184" s="10"/>
      <c r="E184" s="10"/>
      <c r="F184" s="10"/>
      <c r="G184" s="10"/>
      <c r="H184" s="11"/>
      <c r="I184" s="11"/>
    </row>
    <row r="185" spans="1:9" s="2" customFormat="1" ht="11.25" customHeight="1">
      <c r="A185" s="91"/>
      <c r="B185" s="5"/>
      <c r="C185" s="10"/>
      <c r="D185" s="10"/>
      <c r="E185" s="10"/>
      <c r="F185" s="10"/>
      <c r="G185" s="10"/>
      <c r="H185" s="11"/>
      <c r="I185" s="11"/>
    </row>
    <row r="186" spans="1:9" s="2" customFormat="1" ht="11.25" customHeight="1">
      <c r="A186" s="91"/>
      <c r="B186" s="5"/>
      <c r="C186" s="10"/>
      <c r="D186" s="10"/>
      <c r="E186" s="10"/>
      <c r="F186" s="10"/>
      <c r="G186" s="10"/>
      <c r="H186" s="11"/>
      <c r="I186" s="11"/>
    </row>
    <row r="187" spans="1:9" s="2" customFormat="1" ht="11.25" customHeight="1">
      <c r="A187" s="91"/>
      <c r="B187" s="5"/>
      <c r="C187" s="10"/>
      <c r="D187" s="10"/>
      <c r="E187" s="10"/>
      <c r="F187" s="10"/>
      <c r="G187" s="10"/>
      <c r="H187" s="11"/>
      <c r="I187" s="11"/>
    </row>
    <row r="188" spans="1:9" s="2" customFormat="1" ht="11.25" customHeight="1">
      <c r="A188" s="91"/>
      <c r="B188" s="5"/>
      <c r="C188" s="10"/>
      <c r="D188" s="10"/>
      <c r="E188" s="10"/>
      <c r="F188" s="10"/>
      <c r="G188" s="10"/>
      <c r="H188" s="11"/>
      <c r="I188" s="11"/>
    </row>
    <row r="189" spans="1:9" s="2" customFormat="1" ht="11.25" customHeight="1">
      <c r="A189" s="91"/>
      <c r="B189" s="5"/>
      <c r="C189" s="10"/>
      <c r="D189" s="10"/>
      <c r="E189" s="10"/>
      <c r="F189" s="10"/>
      <c r="G189" s="10"/>
      <c r="H189" s="11"/>
      <c r="I189" s="11"/>
    </row>
    <row r="190" spans="1:9" s="2" customFormat="1" ht="11.25" customHeight="1">
      <c r="A190" s="91"/>
      <c r="B190" s="5"/>
      <c r="C190" s="10"/>
      <c r="D190" s="10"/>
      <c r="E190" s="10"/>
      <c r="F190" s="10"/>
      <c r="G190" s="10"/>
      <c r="H190" s="11"/>
      <c r="I190" s="11"/>
    </row>
    <row r="191" spans="1:9" s="2" customFormat="1" ht="11.25" customHeight="1">
      <c r="A191" s="91"/>
      <c r="B191" s="5"/>
      <c r="C191" s="10"/>
      <c r="D191" s="10"/>
      <c r="E191" s="10"/>
      <c r="F191" s="10"/>
      <c r="G191" s="10"/>
      <c r="H191" s="11"/>
      <c r="I191" s="11"/>
    </row>
    <row r="192" spans="1:9" s="2" customFormat="1" ht="11.25" customHeight="1">
      <c r="A192" s="91"/>
      <c r="B192" s="5"/>
      <c r="C192" s="10"/>
      <c r="D192" s="10"/>
      <c r="E192" s="10"/>
      <c r="F192" s="10"/>
      <c r="G192" s="10"/>
      <c r="H192" s="11"/>
      <c r="I192" s="11"/>
    </row>
    <row r="193" spans="1:9" s="2" customFormat="1" ht="11.25" customHeight="1">
      <c r="A193" s="91"/>
      <c r="B193" s="5"/>
      <c r="C193" s="10"/>
      <c r="D193" s="10"/>
      <c r="E193" s="10"/>
      <c r="F193" s="10"/>
      <c r="G193" s="10"/>
      <c r="H193" s="11"/>
      <c r="I193" s="11"/>
    </row>
    <row r="194" spans="1:9" s="2" customFormat="1" ht="11.25" customHeight="1">
      <c r="A194" s="91"/>
      <c r="B194" s="5"/>
      <c r="C194" s="10"/>
      <c r="D194" s="10"/>
      <c r="E194" s="10"/>
      <c r="F194" s="10"/>
      <c r="G194" s="10"/>
      <c r="H194" s="11"/>
      <c r="I194" s="11"/>
    </row>
    <row r="195" spans="1:9" s="2" customFormat="1" ht="11.25" customHeight="1">
      <c r="A195" s="91"/>
      <c r="B195" s="5"/>
      <c r="C195" s="10"/>
      <c r="D195" s="10"/>
      <c r="E195" s="10"/>
      <c r="F195" s="10"/>
      <c r="G195" s="10"/>
      <c r="H195" s="11"/>
      <c r="I195" s="11"/>
    </row>
    <row r="196" spans="1:9" s="2" customFormat="1" ht="11.25" customHeight="1">
      <c r="A196" s="91"/>
      <c r="B196" s="5"/>
      <c r="C196" s="10"/>
      <c r="D196" s="10"/>
      <c r="E196" s="10"/>
      <c r="F196" s="10"/>
      <c r="G196" s="10"/>
      <c r="H196" s="11"/>
      <c r="I196" s="11"/>
    </row>
    <row r="197" spans="1:9" s="2" customFormat="1" ht="11.25" customHeight="1">
      <c r="A197" s="91"/>
      <c r="B197" s="5"/>
      <c r="C197" s="10"/>
      <c r="D197" s="10"/>
      <c r="E197" s="10"/>
      <c r="F197" s="10"/>
      <c r="G197" s="10"/>
      <c r="H197" s="11"/>
      <c r="I197" s="11"/>
    </row>
    <row r="198" spans="1:9" s="2" customFormat="1" ht="11.25" customHeight="1">
      <c r="A198" s="91"/>
      <c r="B198" s="5"/>
      <c r="C198" s="10"/>
      <c r="D198" s="10"/>
      <c r="E198" s="10"/>
      <c r="F198" s="10"/>
      <c r="G198" s="10"/>
      <c r="H198" s="11"/>
      <c r="I198" s="11"/>
    </row>
    <row r="199" spans="1:9" s="2" customFormat="1" ht="11.25" customHeight="1">
      <c r="A199" s="91"/>
      <c r="B199" s="5"/>
      <c r="C199" s="10"/>
      <c r="D199" s="10"/>
      <c r="E199" s="10"/>
      <c r="F199" s="10"/>
      <c r="G199" s="10"/>
      <c r="H199" s="11"/>
      <c r="I199" s="11"/>
    </row>
    <row r="200" spans="1:9" s="2" customFormat="1" ht="11.25" customHeight="1">
      <c r="A200" s="91"/>
      <c r="B200" s="5"/>
      <c r="C200" s="10"/>
      <c r="D200" s="10"/>
      <c r="E200" s="10"/>
      <c r="F200" s="10"/>
      <c r="G200" s="10"/>
      <c r="H200" s="11"/>
      <c r="I200" s="11"/>
    </row>
    <row r="201" spans="1:9" s="2" customFormat="1" ht="11.25" customHeight="1">
      <c r="A201" s="91"/>
      <c r="B201" s="5"/>
      <c r="C201" s="10"/>
      <c r="D201" s="10"/>
      <c r="E201" s="10"/>
      <c r="F201" s="10"/>
      <c r="G201" s="10"/>
      <c r="H201" s="11"/>
      <c r="I201" s="11"/>
    </row>
    <row r="202" spans="1:9" s="2" customFormat="1" ht="11.25" customHeight="1">
      <c r="A202" s="91"/>
      <c r="B202" s="5"/>
      <c r="C202" s="10"/>
      <c r="D202" s="10"/>
      <c r="E202" s="10"/>
      <c r="F202" s="10"/>
      <c r="G202" s="10"/>
      <c r="H202" s="11"/>
      <c r="I202" s="11"/>
    </row>
    <row r="203" spans="1:9" s="2" customFormat="1" ht="11.25" customHeight="1">
      <c r="A203" s="91"/>
      <c r="B203" s="5"/>
      <c r="C203" s="10"/>
      <c r="D203" s="10"/>
      <c r="E203" s="10"/>
      <c r="F203" s="10"/>
      <c r="G203" s="10"/>
      <c r="H203" s="11"/>
      <c r="I203" s="11"/>
    </row>
    <row r="204" spans="1:9" s="2" customFormat="1" ht="11.25" customHeight="1">
      <c r="A204" s="91"/>
      <c r="B204" s="5"/>
      <c r="C204" s="10"/>
      <c r="D204" s="10"/>
      <c r="E204" s="10"/>
      <c r="F204" s="10"/>
      <c r="G204" s="10"/>
      <c r="H204" s="11"/>
      <c r="I204" s="11"/>
    </row>
    <row r="205" spans="1:9" s="2" customFormat="1" ht="11.25" customHeight="1">
      <c r="A205" s="91"/>
      <c r="B205" s="5"/>
      <c r="C205" s="10"/>
      <c r="D205" s="10"/>
      <c r="E205" s="10"/>
      <c r="F205" s="10"/>
      <c r="G205" s="10"/>
      <c r="H205" s="11"/>
      <c r="I205" s="11"/>
    </row>
    <row r="206" spans="1:9" s="2" customFormat="1" ht="11.25" customHeight="1">
      <c r="A206" s="91"/>
      <c r="B206" s="5"/>
      <c r="C206" s="10"/>
      <c r="D206" s="10"/>
      <c r="E206" s="10"/>
      <c r="F206" s="10"/>
      <c r="G206" s="10"/>
      <c r="H206" s="11"/>
      <c r="I206" s="11"/>
    </row>
    <row r="207" spans="1:9" s="2" customFormat="1" ht="11.25" customHeight="1">
      <c r="A207" s="91"/>
      <c r="B207" s="5"/>
      <c r="C207" s="10"/>
      <c r="D207" s="10"/>
      <c r="E207" s="10"/>
      <c r="F207" s="10"/>
      <c r="G207" s="10"/>
      <c r="H207" s="11"/>
      <c r="I207" s="11"/>
    </row>
    <row r="208" spans="1:9" s="2" customFormat="1" ht="11.25" customHeight="1">
      <c r="A208" s="91"/>
      <c r="B208" s="5"/>
      <c r="C208" s="10"/>
      <c r="D208" s="10"/>
      <c r="E208" s="10"/>
      <c r="F208" s="10"/>
      <c r="G208" s="10"/>
      <c r="H208" s="11"/>
      <c r="I208" s="11"/>
    </row>
    <row r="209" spans="1:9" s="2" customFormat="1" ht="11.25" customHeight="1">
      <c r="A209" s="91"/>
      <c r="B209" s="5"/>
      <c r="C209" s="10"/>
      <c r="D209" s="10"/>
      <c r="E209" s="10"/>
      <c r="F209" s="10"/>
      <c r="G209" s="10"/>
      <c r="H209" s="11"/>
      <c r="I209" s="11"/>
    </row>
    <row r="210" spans="1:9" s="2" customFormat="1" ht="11.25" customHeight="1">
      <c r="A210" s="91"/>
      <c r="B210" s="5"/>
      <c r="C210" s="10"/>
      <c r="D210" s="10"/>
      <c r="E210" s="10"/>
      <c r="F210" s="10"/>
      <c r="G210" s="10"/>
      <c r="H210" s="11"/>
      <c r="I210" s="11"/>
    </row>
    <row r="211" spans="1:9" s="2" customFormat="1" ht="11.25" customHeight="1">
      <c r="A211" s="91"/>
      <c r="B211" s="5"/>
      <c r="C211" s="10"/>
      <c r="D211" s="10"/>
      <c r="E211" s="10"/>
      <c r="F211" s="10"/>
      <c r="G211" s="10"/>
      <c r="H211" s="11"/>
      <c r="I211" s="11"/>
    </row>
    <row r="212" spans="1:9" s="2" customFormat="1" ht="11.25" customHeight="1">
      <c r="A212" s="91"/>
      <c r="B212" s="5"/>
      <c r="C212" s="10"/>
      <c r="D212" s="10"/>
      <c r="E212" s="10"/>
      <c r="F212" s="10"/>
      <c r="G212" s="10"/>
      <c r="H212" s="11"/>
      <c r="I212" s="11"/>
    </row>
    <row r="213" spans="1:9" s="2" customFormat="1" ht="11.25" customHeight="1">
      <c r="A213" s="91"/>
      <c r="B213" s="5"/>
      <c r="C213" s="10"/>
      <c r="D213" s="10"/>
      <c r="E213" s="10"/>
      <c r="F213" s="10"/>
      <c r="G213" s="10"/>
      <c r="H213" s="11"/>
      <c r="I213" s="11"/>
    </row>
    <row r="214" spans="1:9" s="2" customFormat="1" ht="11.25" customHeight="1">
      <c r="A214" s="91"/>
      <c r="B214" s="5"/>
      <c r="C214" s="10"/>
      <c r="D214" s="10"/>
      <c r="E214" s="10"/>
      <c r="F214" s="10"/>
      <c r="G214" s="10"/>
      <c r="H214" s="11"/>
      <c r="I214" s="11"/>
    </row>
    <row r="215" spans="1:9" s="2" customFormat="1" ht="11.25" customHeight="1">
      <c r="A215" s="91"/>
      <c r="B215" s="5"/>
      <c r="C215" s="10"/>
      <c r="D215" s="10"/>
      <c r="E215" s="10"/>
      <c r="F215" s="10"/>
      <c r="G215" s="10"/>
      <c r="H215" s="11"/>
      <c r="I215" s="11"/>
    </row>
    <row r="216" spans="1:9" s="2" customFormat="1" ht="11.25" customHeight="1">
      <c r="A216" s="91"/>
      <c r="B216" s="5"/>
      <c r="C216" s="10"/>
      <c r="D216" s="10"/>
      <c r="E216" s="10"/>
      <c r="F216" s="10"/>
      <c r="G216" s="10"/>
      <c r="H216" s="11"/>
      <c r="I216" s="11"/>
    </row>
    <row r="217" spans="1:9" s="2" customFormat="1" ht="11.25" customHeight="1">
      <c r="A217" s="91"/>
      <c r="B217" s="5"/>
      <c r="C217" s="10"/>
      <c r="D217" s="10"/>
      <c r="E217" s="10"/>
      <c r="F217" s="10"/>
      <c r="G217" s="10"/>
      <c r="H217" s="11"/>
      <c r="I217" s="11"/>
    </row>
    <row r="218" spans="1:9" s="2" customFormat="1" ht="11.25" customHeight="1">
      <c r="A218" s="91"/>
      <c r="B218" s="5"/>
      <c r="C218" s="10"/>
      <c r="D218" s="10"/>
      <c r="E218" s="10"/>
      <c r="F218" s="10"/>
      <c r="G218" s="10"/>
      <c r="H218" s="11"/>
      <c r="I218" s="11"/>
    </row>
    <row r="219" spans="1:9" s="2" customFormat="1" ht="11.25" customHeight="1">
      <c r="A219" s="91"/>
      <c r="B219" s="5"/>
      <c r="C219" s="10"/>
      <c r="D219" s="10"/>
      <c r="E219" s="10"/>
      <c r="F219" s="10"/>
      <c r="G219" s="10"/>
      <c r="H219" s="11"/>
      <c r="I219" s="11"/>
    </row>
    <row r="220" spans="1:9" s="2" customFormat="1" ht="11.25" customHeight="1">
      <c r="A220" s="91"/>
      <c r="B220" s="5"/>
      <c r="C220" s="10"/>
      <c r="D220" s="10"/>
      <c r="E220" s="10"/>
      <c r="F220" s="10"/>
      <c r="G220" s="10"/>
      <c r="H220" s="11"/>
      <c r="I220" s="11"/>
    </row>
    <row r="221" spans="1:9" s="2" customFormat="1" ht="11.25" customHeight="1">
      <c r="A221" s="91"/>
      <c r="B221" s="5"/>
      <c r="C221" s="10"/>
      <c r="D221" s="10"/>
      <c r="E221" s="10"/>
      <c r="F221" s="10"/>
      <c r="G221" s="10"/>
      <c r="H221" s="11"/>
      <c r="I221" s="11"/>
    </row>
    <row r="222" spans="1:9" s="2" customFormat="1" ht="11.25" customHeight="1">
      <c r="A222" s="91"/>
      <c r="B222" s="5"/>
      <c r="C222" s="10"/>
      <c r="D222" s="10"/>
      <c r="E222" s="10"/>
      <c r="F222" s="10"/>
      <c r="G222" s="10"/>
      <c r="H222" s="11"/>
      <c r="I222" s="11"/>
    </row>
    <row r="223" spans="1:9" s="2" customFormat="1" ht="11.25" customHeight="1">
      <c r="A223" s="91"/>
      <c r="B223" s="5"/>
      <c r="C223" s="10"/>
      <c r="D223" s="10"/>
      <c r="E223" s="10"/>
      <c r="F223" s="10"/>
      <c r="G223" s="10"/>
      <c r="H223" s="11"/>
      <c r="I223" s="11"/>
    </row>
    <row r="224" spans="1:9" s="2" customFormat="1" ht="11.25" customHeight="1">
      <c r="A224" s="91"/>
      <c r="B224" s="5"/>
      <c r="C224" s="10"/>
      <c r="D224" s="10"/>
      <c r="E224" s="10"/>
      <c r="F224" s="10"/>
      <c r="G224" s="10"/>
      <c r="H224" s="11"/>
      <c r="I224" s="11"/>
    </row>
    <row r="225" spans="1:9" s="2" customFormat="1" ht="11.25" customHeight="1">
      <c r="A225" s="91"/>
      <c r="B225" s="5"/>
      <c r="C225" s="10"/>
      <c r="D225" s="10"/>
      <c r="E225" s="10"/>
      <c r="F225" s="10"/>
      <c r="G225" s="10"/>
      <c r="H225" s="11"/>
      <c r="I225" s="11"/>
    </row>
    <row r="226" spans="1:9" s="2" customFormat="1" ht="11.25" customHeight="1">
      <c r="A226" s="91"/>
      <c r="B226" s="5"/>
      <c r="C226" s="10"/>
      <c r="D226" s="10"/>
      <c r="E226" s="10"/>
      <c r="F226" s="10"/>
      <c r="G226" s="10"/>
      <c r="H226" s="11"/>
      <c r="I226" s="11"/>
    </row>
    <row r="227" spans="1:9" s="2" customFormat="1" ht="11.25" customHeight="1">
      <c r="A227" s="91"/>
      <c r="B227" s="5"/>
      <c r="C227" s="10"/>
      <c r="D227" s="10"/>
      <c r="E227" s="10"/>
      <c r="F227" s="10"/>
      <c r="G227" s="10"/>
      <c r="H227" s="11"/>
      <c r="I227" s="11"/>
    </row>
    <row r="228" spans="1:9" s="2" customFormat="1" ht="11.25" customHeight="1">
      <c r="A228" s="91"/>
      <c r="B228" s="5"/>
      <c r="C228" s="10"/>
      <c r="D228" s="10"/>
      <c r="E228" s="10"/>
      <c r="F228" s="10"/>
      <c r="G228" s="10"/>
      <c r="H228" s="11"/>
      <c r="I228" s="11"/>
    </row>
    <row r="229" spans="1:9" s="2" customFormat="1" ht="11.25" customHeight="1">
      <c r="A229" s="91"/>
      <c r="B229" s="5"/>
      <c r="C229" s="10"/>
      <c r="D229" s="10"/>
      <c r="E229" s="10"/>
      <c r="F229" s="10"/>
      <c r="G229" s="10"/>
      <c r="H229" s="11"/>
      <c r="I229" s="11"/>
    </row>
    <row r="230" spans="1:9" s="2" customFormat="1" ht="11.25" customHeight="1">
      <c r="A230" s="91"/>
      <c r="B230" s="5"/>
      <c r="C230" s="10"/>
      <c r="D230" s="10"/>
      <c r="E230" s="10"/>
      <c r="F230" s="10"/>
      <c r="G230" s="10"/>
      <c r="H230" s="11"/>
      <c r="I230" s="11"/>
    </row>
    <row r="231" spans="1:9" s="2" customFormat="1" ht="11.25" customHeight="1">
      <c r="A231" s="91"/>
      <c r="B231" s="5"/>
      <c r="C231" s="10"/>
      <c r="D231" s="10"/>
      <c r="E231" s="10"/>
      <c r="F231" s="10"/>
      <c r="G231" s="10"/>
      <c r="H231" s="11"/>
      <c r="I231" s="11"/>
    </row>
    <row r="232" spans="1:9" s="2" customFormat="1" ht="11.25" customHeight="1">
      <c r="A232" s="91"/>
      <c r="B232" s="5"/>
      <c r="C232" s="10"/>
      <c r="D232" s="10"/>
      <c r="E232" s="10"/>
      <c r="F232" s="10"/>
      <c r="G232" s="10"/>
      <c r="H232" s="11"/>
      <c r="I232" s="11"/>
    </row>
    <row r="233" spans="1:9" s="2" customFormat="1" ht="11.25" customHeight="1">
      <c r="A233" s="91"/>
      <c r="B233" s="5"/>
      <c r="C233" s="10"/>
      <c r="D233" s="10"/>
      <c r="E233" s="10"/>
      <c r="F233" s="10"/>
      <c r="G233" s="10"/>
      <c r="H233" s="11"/>
      <c r="I233" s="11"/>
    </row>
    <row r="234" spans="1:9" s="2" customFormat="1" ht="11.25" customHeight="1">
      <c r="A234" s="91"/>
      <c r="B234" s="5"/>
      <c r="C234" s="10"/>
      <c r="D234" s="10"/>
      <c r="E234" s="10"/>
      <c r="F234" s="10"/>
      <c r="G234" s="10"/>
      <c r="H234" s="11"/>
      <c r="I234" s="11"/>
    </row>
    <row r="235" spans="1:9" s="2" customFormat="1" ht="11.25" customHeight="1">
      <c r="A235" s="91"/>
      <c r="B235" s="5"/>
      <c r="C235" s="10"/>
      <c r="D235" s="10"/>
      <c r="E235" s="10"/>
      <c r="F235" s="10"/>
      <c r="G235" s="10"/>
      <c r="H235" s="11"/>
      <c r="I235" s="11"/>
    </row>
    <row r="236" spans="1:9" s="2" customFormat="1" ht="11.25" customHeight="1">
      <c r="A236" s="91"/>
      <c r="B236" s="5"/>
      <c r="C236" s="10"/>
      <c r="D236" s="10"/>
      <c r="E236" s="10"/>
      <c r="F236" s="10"/>
      <c r="G236" s="10"/>
      <c r="H236" s="11"/>
      <c r="I236" s="11"/>
    </row>
    <row r="237" spans="1:9" s="2" customFormat="1" ht="11.25" customHeight="1">
      <c r="A237" s="91"/>
      <c r="B237" s="5"/>
      <c r="C237" s="10"/>
      <c r="D237" s="10"/>
      <c r="E237" s="10"/>
      <c r="F237" s="10"/>
      <c r="G237" s="10"/>
      <c r="H237" s="11"/>
      <c r="I237" s="11"/>
    </row>
    <row r="238" spans="1:9" s="2" customFormat="1" ht="11.25" customHeight="1">
      <c r="A238" s="91"/>
      <c r="B238" s="5"/>
      <c r="C238" s="10"/>
      <c r="D238" s="10"/>
      <c r="E238" s="10"/>
      <c r="F238" s="10"/>
      <c r="G238" s="10"/>
      <c r="H238" s="11"/>
      <c r="I238" s="11"/>
    </row>
    <row r="239" spans="1:9" s="2" customFormat="1" ht="11.25" customHeight="1">
      <c r="A239" s="91"/>
      <c r="B239" s="5"/>
      <c r="C239" s="10"/>
      <c r="D239" s="10"/>
      <c r="E239" s="10"/>
      <c r="F239" s="10"/>
      <c r="G239" s="10"/>
      <c r="H239" s="11"/>
      <c r="I239" s="11"/>
    </row>
    <row r="240" spans="1:9" s="2" customFormat="1" ht="11.25" customHeight="1">
      <c r="A240" s="91"/>
      <c r="B240" s="5"/>
      <c r="C240" s="10"/>
      <c r="D240" s="10"/>
      <c r="E240" s="10"/>
      <c r="F240" s="10"/>
      <c r="G240" s="10"/>
      <c r="H240" s="11"/>
      <c r="I240" s="11"/>
    </row>
    <row r="241" spans="1:9" s="2" customFormat="1" ht="11.25" customHeight="1">
      <c r="A241" s="91"/>
      <c r="B241" s="5"/>
      <c r="C241" s="10"/>
      <c r="D241" s="10"/>
      <c r="E241" s="10"/>
      <c r="F241" s="10"/>
      <c r="G241" s="10"/>
      <c r="H241" s="11"/>
      <c r="I241" s="11"/>
    </row>
    <row r="242" spans="1:9" s="2" customFormat="1" ht="11.25" customHeight="1">
      <c r="A242" s="91"/>
      <c r="B242" s="5"/>
      <c r="C242" s="10"/>
      <c r="D242" s="10"/>
      <c r="E242" s="10"/>
      <c r="F242" s="10"/>
      <c r="G242" s="10"/>
      <c r="H242" s="11"/>
      <c r="I242" s="11"/>
    </row>
    <row r="243" spans="1:9" s="2" customFormat="1" ht="11.25" customHeight="1">
      <c r="A243" s="91"/>
      <c r="B243" s="5"/>
      <c r="C243" s="10"/>
      <c r="D243" s="10"/>
      <c r="E243" s="10"/>
      <c r="F243" s="10"/>
      <c r="G243" s="10"/>
      <c r="H243" s="11"/>
      <c r="I243" s="11"/>
    </row>
    <row r="244" spans="1:9" s="2" customFormat="1" ht="11.25" customHeight="1">
      <c r="A244" s="91"/>
      <c r="B244" s="5"/>
      <c r="C244" s="10"/>
      <c r="D244" s="10"/>
      <c r="E244" s="10"/>
      <c r="F244" s="10"/>
      <c r="G244" s="10"/>
      <c r="H244" s="11"/>
      <c r="I244" s="11"/>
    </row>
    <row r="245" spans="1:9" s="2" customFormat="1" ht="11.25" customHeight="1">
      <c r="A245" s="91"/>
      <c r="B245" s="5"/>
      <c r="C245" s="10"/>
      <c r="D245" s="10"/>
      <c r="E245" s="10"/>
      <c r="F245" s="10"/>
      <c r="G245" s="10"/>
      <c r="H245" s="11"/>
      <c r="I245" s="11"/>
    </row>
    <row r="246" spans="1:9" s="2" customFormat="1" ht="11.25" customHeight="1">
      <c r="A246" s="91"/>
      <c r="B246" s="5"/>
      <c r="C246" s="10"/>
      <c r="D246" s="10"/>
      <c r="E246" s="10"/>
      <c r="F246" s="10"/>
      <c r="G246" s="10"/>
      <c r="H246" s="11"/>
      <c r="I246" s="11"/>
    </row>
    <row r="247" spans="1:9" s="2" customFormat="1" ht="11.25" customHeight="1">
      <c r="A247" s="91"/>
      <c r="B247" s="5"/>
      <c r="C247" s="10"/>
      <c r="D247" s="10"/>
      <c r="E247" s="10"/>
      <c r="F247" s="10"/>
      <c r="G247" s="10"/>
      <c r="H247" s="11"/>
      <c r="I247" s="11"/>
    </row>
    <row r="248" spans="1:9" s="2" customFormat="1" ht="11.25" customHeight="1">
      <c r="A248" s="91"/>
      <c r="B248" s="5"/>
      <c r="C248" s="10"/>
      <c r="D248" s="10"/>
      <c r="E248" s="10"/>
      <c r="F248" s="10"/>
      <c r="G248" s="10"/>
      <c r="H248" s="11"/>
      <c r="I248" s="11"/>
    </row>
    <row r="249" spans="1:9" s="2" customFormat="1" ht="11.25" customHeight="1">
      <c r="A249" s="91"/>
      <c r="B249" s="5"/>
      <c r="C249" s="10"/>
      <c r="D249" s="10"/>
      <c r="E249" s="10"/>
      <c r="F249" s="10"/>
      <c r="G249" s="10"/>
      <c r="H249" s="11"/>
      <c r="I249" s="11"/>
    </row>
    <row r="250" spans="1:9" s="2" customFormat="1" ht="11.25" customHeight="1">
      <c r="A250" s="91"/>
      <c r="B250" s="5"/>
      <c r="C250" s="10"/>
      <c r="D250" s="10"/>
      <c r="E250" s="10"/>
      <c r="F250" s="10"/>
      <c r="G250" s="10"/>
      <c r="H250" s="11"/>
      <c r="I250" s="11"/>
    </row>
    <row r="251" spans="1:9" s="2" customFormat="1" ht="11.25" customHeight="1">
      <c r="A251" s="91"/>
      <c r="B251" s="5"/>
      <c r="C251" s="10"/>
      <c r="D251" s="10"/>
      <c r="E251" s="10"/>
      <c r="F251" s="10"/>
      <c r="G251" s="10"/>
      <c r="H251" s="11"/>
      <c r="I251" s="11"/>
    </row>
    <row r="252" spans="1:9" s="2" customFormat="1" ht="11.25" customHeight="1">
      <c r="A252" s="91"/>
      <c r="B252" s="5"/>
      <c r="C252" s="10"/>
      <c r="D252" s="10"/>
      <c r="E252" s="10"/>
      <c r="F252" s="10"/>
      <c r="G252" s="10"/>
      <c r="H252" s="11"/>
      <c r="I252" s="11"/>
    </row>
    <row r="253" spans="1:9" s="2" customFormat="1" ht="11.25" customHeight="1">
      <c r="A253" s="91"/>
      <c r="B253" s="5"/>
      <c r="C253" s="10"/>
      <c r="D253" s="10"/>
      <c r="E253" s="10"/>
      <c r="F253" s="10"/>
      <c r="G253" s="10"/>
      <c r="H253" s="11"/>
      <c r="I253" s="11"/>
    </row>
    <row r="254" spans="1:9" s="2" customFormat="1" ht="11.25" customHeight="1">
      <c r="A254" s="91"/>
      <c r="B254" s="5"/>
      <c r="C254" s="10"/>
      <c r="D254" s="10"/>
      <c r="E254" s="10"/>
      <c r="F254" s="10"/>
      <c r="G254" s="10"/>
      <c r="H254" s="11"/>
      <c r="I254" s="11"/>
    </row>
    <row r="255" spans="1:9" s="2" customFormat="1" ht="11.25" customHeight="1">
      <c r="A255" s="91"/>
      <c r="B255" s="5"/>
      <c r="C255" s="10"/>
      <c r="D255" s="10"/>
      <c r="E255" s="10"/>
      <c r="F255" s="10"/>
      <c r="G255" s="10"/>
      <c r="H255" s="11"/>
      <c r="I255" s="11"/>
    </row>
    <row r="256" spans="1:9" s="2" customFormat="1" ht="11.25" customHeight="1">
      <c r="A256" s="91"/>
      <c r="B256" s="5"/>
      <c r="C256" s="10"/>
      <c r="D256" s="10"/>
      <c r="E256" s="10"/>
      <c r="F256" s="10"/>
      <c r="G256" s="10"/>
      <c r="H256" s="11"/>
      <c r="I256" s="11"/>
    </row>
    <row r="257" spans="1:9" s="2" customFormat="1" ht="11.25" customHeight="1">
      <c r="A257" s="91"/>
      <c r="B257" s="5"/>
      <c r="C257" s="10"/>
      <c r="D257" s="10"/>
      <c r="E257" s="10"/>
      <c r="F257" s="10"/>
      <c r="G257" s="10"/>
      <c r="H257" s="11"/>
      <c r="I257" s="11"/>
    </row>
    <row r="258" spans="1:9" s="2" customFormat="1" ht="11.25" customHeight="1">
      <c r="A258" s="91"/>
      <c r="B258" s="5"/>
      <c r="C258" s="10"/>
      <c r="D258" s="10"/>
      <c r="E258" s="10"/>
      <c r="F258" s="10"/>
      <c r="G258" s="10"/>
      <c r="H258" s="11"/>
      <c r="I258" s="11"/>
    </row>
    <row r="259" spans="1:9" s="2" customFormat="1" ht="11.25" customHeight="1">
      <c r="A259" s="91"/>
      <c r="B259" s="5"/>
      <c r="C259" s="10"/>
      <c r="D259" s="10"/>
      <c r="E259" s="10"/>
      <c r="F259" s="10"/>
      <c r="G259" s="10"/>
      <c r="H259" s="11"/>
      <c r="I259" s="11"/>
    </row>
    <row r="260" spans="1:9" s="2" customFormat="1" ht="11.25" customHeight="1">
      <c r="A260" s="91"/>
      <c r="B260" s="5"/>
      <c r="C260" s="10"/>
      <c r="D260" s="10"/>
      <c r="E260" s="10"/>
      <c r="F260" s="10"/>
      <c r="G260" s="10"/>
      <c r="H260" s="11"/>
      <c r="I260" s="11"/>
    </row>
    <row r="261" spans="1:9" s="2" customFormat="1" ht="11.25" customHeight="1">
      <c r="A261" s="91"/>
      <c r="B261" s="5"/>
      <c r="C261" s="10"/>
      <c r="D261" s="10"/>
      <c r="E261" s="10"/>
      <c r="F261" s="10"/>
      <c r="G261" s="10"/>
      <c r="H261" s="11"/>
      <c r="I261" s="11"/>
    </row>
    <row r="262" spans="1:9" s="2" customFormat="1" ht="11.25" customHeight="1">
      <c r="A262" s="91"/>
      <c r="B262" s="5"/>
      <c r="C262" s="10"/>
      <c r="D262" s="10"/>
      <c r="E262" s="10"/>
      <c r="F262" s="10"/>
      <c r="G262" s="10"/>
      <c r="H262" s="11"/>
      <c r="I262" s="11"/>
    </row>
    <row r="263" spans="1:9" s="2" customFormat="1" ht="11.25" customHeight="1">
      <c r="A263" s="91"/>
      <c r="B263" s="5"/>
      <c r="C263" s="10"/>
      <c r="D263" s="10"/>
      <c r="E263" s="10"/>
      <c r="F263" s="10"/>
      <c r="G263" s="10"/>
      <c r="H263" s="11"/>
      <c r="I263" s="11"/>
    </row>
    <row r="264" spans="1:9" s="2" customFormat="1" ht="11.25" customHeight="1">
      <c r="A264" s="91"/>
      <c r="B264" s="5"/>
      <c r="C264" s="10"/>
      <c r="D264" s="10"/>
      <c r="E264" s="10"/>
      <c r="F264" s="10"/>
      <c r="G264" s="10"/>
      <c r="H264" s="11"/>
      <c r="I264" s="11"/>
    </row>
    <row r="265" spans="1:9" s="2" customFormat="1" ht="11.25" customHeight="1">
      <c r="A265" s="91"/>
      <c r="B265" s="5"/>
      <c r="C265" s="10"/>
      <c r="D265" s="10"/>
      <c r="E265" s="10"/>
      <c r="F265" s="10"/>
      <c r="G265" s="10"/>
      <c r="H265" s="11"/>
      <c r="I265" s="11"/>
    </row>
    <row r="266" spans="1:9" s="2" customFormat="1" ht="11.25" customHeight="1">
      <c r="A266" s="91"/>
      <c r="B266" s="5"/>
      <c r="C266" s="10"/>
      <c r="D266" s="10"/>
      <c r="E266" s="10"/>
      <c r="F266" s="10"/>
      <c r="G266" s="10"/>
      <c r="H266" s="11"/>
      <c r="I266" s="11"/>
    </row>
    <row r="267" spans="1:9" s="2" customFormat="1" ht="11.25" customHeight="1">
      <c r="A267" s="91"/>
      <c r="B267" s="5"/>
      <c r="C267" s="10"/>
      <c r="D267" s="10"/>
      <c r="E267" s="10"/>
      <c r="F267" s="10"/>
      <c r="G267" s="10"/>
      <c r="H267" s="11"/>
      <c r="I267" s="11"/>
    </row>
    <row r="268" spans="1:9" s="2" customFormat="1" ht="11.25" customHeight="1">
      <c r="A268" s="91"/>
      <c r="B268" s="5"/>
      <c r="C268" s="10"/>
      <c r="D268" s="10"/>
      <c r="E268" s="10"/>
      <c r="F268" s="10"/>
      <c r="G268" s="10"/>
      <c r="H268" s="11"/>
      <c r="I268" s="11"/>
    </row>
    <row r="269" spans="1:9" s="2" customFormat="1" ht="11.25" customHeight="1">
      <c r="A269" s="91"/>
      <c r="B269" s="5"/>
      <c r="C269" s="10"/>
      <c r="D269" s="10"/>
      <c r="E269" s="10"/>
      <c r="F269" s="10"/>
      <c r="G269" s="10"/>
      <c r="H269" s="11"/>
      <c r="I269" s="11"/>
    </row>
    <row r="270" spans="1:9" s="2" customFormat="1" ht="11.25" customHeight="1">
      <c r="A270" s="91"/>
      <c r="B270" s="5"/>
      <c r="C270" s="10"/>
      <c r="D270" s="10"/>
      <c r="E270" s="10"/>
      <c r="F270" s="10"/>
      <c r="G270" s="10"/>
      <c r="H270" s="11"/>
      <c r="I270" s="11"/>
    </row>
    <row r="271" spans="1:9" s="2" customFormat="1" ht="11.25" customHeight="1">
      <c r="A271" s="91"/>
      <c r="B271" s="5"/>
      <c r="C271" s="10"/>
      <c r="D271" s="10"/>
      <c r="E271" s="10"/>
      <c r="F271" s="10"/>
      <c r="G271" s="10"/>
      <c r="H271" s="11"/>
      <c r="I271" s="11"/>
    </row>
    <row r="272" spans="1:9" s="2" customFormat="1" ht="11.25" customHeight="1">
      <c r="A272" s="91"/>
      <c r="B272" s="5"/>
      <c r="C272" s="10"/>
      <c r="D272" s="10"/>
      <c r="E272" s="10"/>
      <c r="F272" s="10"/>
      <c r="G272" s="10"/>
      <c r="H272" s="11"/>
      <c r="I272" s="11"/>
    </row>
    <row r="273" spans="1:9" s="2" customFormat="1" ht="11.25" customHeight="1">
      <c r="A273" s="91"/>
      <c r="B273" s="5"/>
      <c r="C273" s="10"/>
      <c r="D273" s="10"/>
      <c r="E273" s="10"/>
      <c r="F273" s="10"/>
      <c r="G273" s="10"/>
      <c r="H273" s="11"/>
      <c r="I273" s="11"/>
    </row>
    <row r="274" spans="1:9" s="2" customFormat="1" ht="11.25" customHeight="1">
      <c r="A274" s="91"/>
      <c r="B274" s="5"/>
      <c r="C274" s="10"/>
      <c r="D274" s="10"/>
      <c r="E274" s="10"/>
      <c r="F274" s="10"/>
      <c r="G274" s="10"/>
      <c r="H274" s="11"/>
      <c r="I274" s="11"/>
    </row>
    <row r="275" spans="1:9" s="2" customFormat="1" ht="11.25" customHeight="1">
      <c r="A275" s="91"/>
      <c r="B275" s="5"/>
      <c r="C275" s="10"/>
      <c r="D275" s="10"/>
      <c r="E275" s="10"/>
      <c r="F275" s="10"/>
      <c r="G275" s="10"/>
      <c r="H275" s="11"/>
      <c r="I275" s="11"/>
    </row>
    <row r="276" spans="1:9" s="2" customFormat="1" ht="11.25" customHeight="1">
      <c r="A276" s="91"/>
      <c r="B276" s="5"/>
      <c r="C276" s="10"/>
      <c r="D276" s="10"/>
      <c r="E276" s="10"/>
      <c r="F276" s="10"/>
      <c r="G276" s="10"/>
      <c r="H276" s="11"/>
      <c r="I276" s="11"/>
    </row>
    <row r="277" spans="1:9" s="2" customFormat="1" ht="11.25" customHeight="1">
      <c r="A277" s="91"/>
      <c r="B277" s="5"/>
      <c r="C277" s="10"/>
      <c r="D277" s="10"/>
      <c r="E277" s="10"/>
      <c r="F277" s="10"/>
      <c r="G277" s="10"/>
      <c r="H277" s="11"/>
      <c r="I277" s="11"/>
    </row>
    <row r="278" spans="1:9" s="2" customFormat="1" ht="11.25" customHeight="1">
      <c r="A278" s="91"/>
      <c r="B278" s="5"/>
      <c r="C278" s="10"/>
      <c r="D278" s="10"/>
      <c r="E278" s="10"/>
      <c r="F278" s="10"/>
      <c r="G278" s="10"/>
      <c r="H278" s="11"/>
      <c r="I278" s="11"/>
    </row>
    <row r="279" spans="1:9" s="2" customFormat="1" ht="11.25" customHeight="1">
      <c r="A279" s="91"/>
      <c r="B279" s="5"/>
      <c r="C279" s="10"/>
      <c r="D279" s="10"/>
      <c r="E279" s="10"/>
      <c r="F279" s="10"/>
      <c r="G279" s="10"/>
      <c r="H279" s="11"/>
      <c r="I279" s="11"/>
    </row>
    <row r="280" spans="1:9" s="2" customFormat="1" ht="11.25" customHeight="1">
      <c r="A280" s="91"/>
      <c r="B280" s="5"/>
      <c r="C280" s="10"/>
      <c r="D280" s="10"/>
      <c r="E280" s="10"/>
      <c r="F280" s="10"/>
      <c r="G280" s="10"/>
      <c r="H280" s="11"/>
      <c r="I280" s="11"/>
    </row>
    <row r="281" spans="1:9" s="2" customFormat="1" ht="11.25" customHeight="1">
      <c r="A281" s="91"/>
      <c r="B281" s="5"/>
      <c r="C281" s="10"/>
      <c r="D281" s="10"/>
      <c r="E281" s="10"/>
      <c r="F281" s="10"/>
      <c r="G281" s="10"/>
      <c r="H281" s="11"/>
      <c r="I281" s="11"/>
    </row>
    <row r="282" spans="1:9" s="2" customFormat="1" ht="11.25" customHeight="1">
      <c r="A282" s="91"/>
      <c r="B282" s="5"/>
      <c r="C282" s="10"/>
      <c r="D282" s="10"/>
      <c r="E282" s="10"/>
      <c r="F282" s="10"/>
      <c r="G282" s="10"/>
      <c r="H282" s="11"/>
      <c r="I282" s="11"/>
    </row>
    <row r="283" spans="1:9" s="2" customFormat="1" ht="11.25" customHeight="1">
      <c r="A283" s="91"/>
      <c r="B283" s="5"/>
      <c r="C283" s="10"/>
      <c r="D283" s="10"/>
      <c r="E283" s="10"/>
      <c r="F283" s="10"/>
      <c r="G283" s="10"/>
      <c r="H283" s="11"/>
      <c r="I283" s="11"/>
    </row>
    <row r="284" spans="1:9" s="2" customFormat="1" ht="11.25" customHeight="1">
      <c r="A284" s="91"/>
      <c r="B284" s="5"/>
      <c r="C284" s="10"/>
      <c r="D284" s="10"/>
      <c r="E284" s="10"/>
      <c r="F284" s="10"/>
      <c r="G284" s="10"/>
      <c r="H284" s="11"/>
      <c r="I284" s="11"/>
    </row>
    <row r="285" spans="1:9" s="2" customFormat="1">
      <c r="A285" s="5"/>
      <c r="B285" s="5"/>
      <c r="C285" s="10"/>
      <c r="D285" s="10"/>
      <c r="E285" s="10"/>
      <c r="F285" s="10"/>
      <c r="G285" s="10"/>
      <c r="H285" s="11"/>
      <c r="I285" s="11"/>
    </row>
    <row r="286" spans="1:9" s="2" customFormat="1">
      <c r="A286" s="43"/>
      <c r="B286" s="6"/>
      <c r="C286" s="12"/>
      <c r="D286" s="12"/>
      <c r="E286" s="12"/>
      <c r="F286" s="12"/>
      <c r="G286" s="12"/>
      <c r="H286" s="13"/>
      <c r="I286" s="13"/>
    </row>
    <row r="287" spans="1:9" s="2" customFormat="1">
      <c r="A287" s="5"/>
      <c r="B287" s="5"/>
      <c r="C287" s="90"/>
      <c r="D287" s="90"/>
      <c r="E287" s="90"/>
      <c r="F287" s="90"/>
      <c r="G287" s="90"/>
      <c r="H287" s="11"/>
      <c r="I287" s="11"/>
    </row>
    <row r="288" spans="1:9" s="2" customFormat="1">
      <c r="A288" s="43"/>
      <c r="B288" s="6"/>
      <c r="C288" s="12"/>
      <c r="D288" s="12"/>
      <c r="E288" s="12"/>
      <c r="F288" s="12"/>
      <c r="G288" s="12"/>
      <c r="H288" s="13"/>
      <c r="I288" s="13"/>
    </row>
    <row r="289" spans="1:9" s="2" customFormat="1">
      <c r="A289" s="43"/>
      <c r="B289" s="9"/>
      <c r="C289" s="12"/>
      <c r="D289" s="12"/>
      <c r="E289" s="12"/>
      <c r="F289" s="12"/>
      <c r="G289" s="12"/>
      <c r="H289" s="13"/>
      <c r="I289" s="13"/>
    </row>
    <row r="290" spans="1:9" s="2" customFormat="1">
      <c r="A290" s="5"/>
      <c r="B290" s="92"/>
      <c r="C290" s="90"/>
      <c r="D290" s="90"/>
      <c r="E290" s="90"/>
      <c r="F290" s="90"/>
      <c r="G290" s="90"/>
      <c r="H290" s="11"/>
      <c r="I290" s="11"/>
    </row>
    <row r="291" spans="1:9" s="2" customFormat="1" ht="12.75" thickBot="1">
      <c r="A291" s="45"/>
      <c r="B291" s="18"/>
      <c r="C291" s="19"/>
      <c r="D291" s="19"/>
      <c r="E291" s="19"/>
      <c r="F291" s="19"/>
      <c r="G291" s="19"/>
      <c r="H291" s="20"/>
      <c r="I291" s="20"/>
    </row>
    <row r="292" spans="1:9" ht="9" customHeight="1">
      <c r="A292" s="329" t="s">
        <v>138</v>
      </c>
      <c r="B292" s="329"/>
      <c r="C292" s="329"/>
      <c r="D292" s="329"/>
      <c r="E292" s="329"/>
      <c r="F292" s="329"/>
      <c r="G292" s="329"/>
      <c r="H292" s="329"/>
      <c r="I292" s="329"/>
    </row>
    <row r="293" spans="1:9" ht="9" customHeight="1">
      <c r="A293" s="311" t="s">
        <v>139</v>
      </c>
      <c r="B293" s="311"/>
      <c r="C293" s="311"/>
      <c r="D293" s="311"/>
      <c r="E293" s="311"/>
      <c r="F293" s="311"/>
      <c r="G293" s="311"/>
      <c r="H293" s="311"/>
      <c r="I293" s="311"/>
    </row>
    <row r="294" spans="1:9" ht="18.75" customHeight="1">
      <c r="A294" s="317" t="s">
        <v>332</v>
      </c>
      <c r="B294" s="317"/>
      <c r="C294" s="317"/>
      <c r="D294" s="317"/>
      <c r="E294" s="317"/>
      <c r="F294" s="317"/>
      <c r="G294" s="317"/>
      <c r="H294" s="317"/>
      <c r="I294" s="317"/>
    </row>
    <row r="295" spans="1:9">
      <c r="A295" s="311" t="s">
        <v>54</v>
      </c>
      <c r="B295" s="311"/>
      <c r="C295" s="311"/>
      <c r="D295" s="311"/>
      <c r="E295" s="311"/>
      <c r="F295" s="311"/>
      <c r="G295" s="311"/>
      <c r="H295" s="311"/>
      <c r="I295" s="311"/>
    </row>
    <row r="296" spans="1:9">
      <c r="A296" s="81"/>
      <c r="B296" s="82"/>
      <c r="C296" s="83"/>
      <c r="D296" s="83"/>
      <c r="E296" s="83"/>
      <c r="F296" s="83"/>
      <c r="G296" s="84"/>
      <c r="H296" s="85"/>
      <c r="I296" s="85"/>
    </row>
  </sheetData>
  <mergeCells count="30">
    <mergeCell ref="A23:B23"/>
    <mergeCell ref="A26:B26"/>
    <mergeCell ref="A292:I292"/>
    <mergeCell ref="A293:I293"/>
    <mergeCell ref="A79:B79"/>
    <mergeCell ref="A28:B28"/>
    <mergeCell ref="A31:B31"/>
    <mergeCell ref="A60:B60"/>
    <mergeCell ref="A74:B74"/>
    <mergeCell ref="A76:B76"/>
    <mergeCell ref="A83:I83"/>
    <mergeCell ref="A85:I85"/>
    <mergeCell ref="A84:I84"/>
    <mergeCell ref="A86:I86"/>
    <mergeCell ref="A1:C1"/>
    <mergeCell ref="A295:I295"/>
    <mergeCell ref="A4:A7"/>
    <mergeCell ref="B4:B7"/>
    <mergeCell ref="E4:F4"/>
    <mergeCell ref="H4:I5"/>
    <mergeCell ref="C5:C6"/>
    <mergeCell ref="D5:D6"/>
    <mergeCell ref="E5:E6"/>
    <mergeCell ref="A294:I294"/>
    <mergeCell ref="A9:B9"/>
    <mergeCell ref="A11:B11"/>
    <mergeCell ref="A13:B13"/>
    <mergeCell ref="A18:B18"/>
    <mergeCell ref="A20:B20"/>
    <mergeCell ref="A3:I3"/>
  </mergeCells>
  <conditionalFormatting sqref="T8">
    <cfRule type="cellIs" dxfId="63" priority="9" operator="greaterThan">
      <formula>0.1</formula>
    </cfRule>
    <cfRule type="cellIs" dxfId="62" priority="10" operator="greaterThan">
      <formula>1</formula>
    </cfRule>
  </conditionalFormatting>
  <conditionalFormatting sqref="S8">
    <cfRule type="cellIs" dxfId="61" priority="15" operator="greaterThan">
      <formula>0</formula>
    </cfRule>
    <cfRule type="cellIs" dxfId="60" priority="16" operator="greaterThan">
      <formula>1</formula>
    </cfRule>
  </conditionalFormatting>
  <conditionalFormatting sqref="S8">
    <cfRule type="cellIs" dxfId="59" priority="13" operator="greaterThan">
      <formula>0.1</formula>
    </cfRule>
    <cfRule type="cellIs" dxfId="58" priority="14" operator="greaterThan">
      <formula>1</formula>
    </cfRule>
  </conditionalFormatting>
  <conditionalFormatting sqref="T8">
    <cfRule type="cellIs" dxfId="57" priority="11" operator="greaterThan">
      <formula>0</formula>
    </cfRule>
    <cfRule type="cellIs" dxfId="56" priority="12" operator="greaterThan">
      <formula>1</formula>
    </cfRule>
  </conditionalFormatting>
  <conditionalFormatting sqref="T9:T82">
    <cfRule type="cellIs" dxfId="55" priority="1" operator="greaterThan">
      <formula>0.1</formula>
    </cfRule>
    <cfRule type="cellIs" dxfId="54" priority="2" operator="greaterThan">
      <formula>1</formula>
    </cfRule>
  </conditionalFormatting>
  <conditionalFormatting sqref="S9:S82">
    <cfRule type="cellIs" dxfId="53" priority="7" operator="greaterThan">
      <formula>0</formula>
    </cfRule>
    <cfRule type="cellIs" dxfId="52" priority="8" operator="greaterThan">
      <formula>1</formula>
    </cfRule>
  </conditionalFormatting>
  <conditionalFormatting sqref="S9:S82">
    <cfRule type="cellIs" dxfId="51" priority="5" operator="greaterThan">
      <formula>0.1</formula>
    </cfRule>
    <cfRule type="cellIs" dxfId="50" priority="6" operator="greaterThan">
      <formula>1</formula>
    </cfRule>
  </conditionalFormatting>
  <conditionalFormatting sqref="T9:T82">
    <cfRule type="cellIs" dxfId="49" priority="3" operator="greaterThan">
      <formula>0</formula>
    </cfRule>
    <cfRule type="cellIs" dxfId="48" priority="4" operator="greaterThan">
      <formula>1</formula>
    </cfRule>
  </conditionalFormatting>
  <pageMargins left="0" right="0" top="0" bottom="0" header="0.31496062992125984" footer="0.39370078740157483"/>
  <pageSetup scale="95" fitToHeight="10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2"/>
  <sheetViews>
    <sheetView showGridLines="0" zoomScale="145" zoomScaleNormal="145" zoomScaleSheetLayoutView="55" workbookViewId="0">
      <selection sqref="A1:C1"/>
    </sheetView>
  </sheetViews>
  <sheetFormatPr baseColWidth="10" defaultRowHeight="12.75"/>
  <cols>
    <col min="1" max="1" width="4.7109375" style="185" customWidth="1"/>
    <col min="2" max="2" width="51.7109375" style="263" customWidth="1"/>
    <col min="3" max="3" width="13.7109375" style="184" customWidth="1"/>
    <col min="4" max="6" width="13.7109375" style="183" customWidth="1"/>
    <col min="7" max="7" width="1.140625" style="181" customWidth="1"/>
    <col min="8" max="9" width="9.7109375" style="181" customWidth="1"/>
    <col min="10" max="10" width="9.85546875" style="182" customWidth="1"/>
    <col min="11" max="14" width="6.85546875" style="181" customWidth="1"/>
    <col min="15" max="15" width="1.85546875" style="181" customWidth="1"/>
    <col min="16" max="17" width="6.85546875" style="181" customWidth="1"/>
    <col min="18" max="18" width="1.85546875" style="181" customWidth="1"/>
    <col min="19" max="20" width="8.42578125" style="181" customWidth="1"/>
    <col min="21" max="16384" width="11.42578125" style="181"/>
  </cols>
  <sheetData>
    <row r="1" spans="1:20" ht="42" customHeight="1">
      <c r="A1" s="300" t="s">
        <v>0</v>
      </c>
      <c r="B1" s="300"/>
      <c r="C1" s="300"/>
      <c r="D1" s="39" t="s">
        <v>150</v>
      </c>
    </row>
    <row r="2" spans="1:20" ht="13.5" customHeight="1"/>
    <row r="3" spans="1:20" ht="57.95" customHeight="1">
      <c r="A3" s="301" t="s">
        <v>869</v>
      </c>
      <c r="B3" s="301"/>
      <c r="C3" s="301"/>
      <c r="D3" s="301"/>
      <c r="E3" s="301"/>
      <c r="F3" s="301"/>
      <c r="G3" s="301"/>
      <c r="H3" s="301"/>
      <c r="I3" s="301"/>
    </row>
    <row r="4" spans="1:20">
      <c r="A4" s="331" t="s">
        <v>6</v>
      </c>
      <c r="B4" s="319" t="s">
        <v>52</v>
      </c>
      <c r="C4" s="22"/>
      <c r="D4" s="22"/>
      <c r="E4" s="306" t="s">
        <v>1</v>
      </c>
      <c r="F4" s="306"/>
      <c r="G4" s="21"/>
      <c r="H4" s="304" t="s">
        <v>5</v>
      </c>
      <c r="I4" s="304"/>
    </row>
    <row r="5" spans="1:20" ht="12.75" customHeight="1">
      <c r="A5" s="331"/>
      <c r="B5" s="319"/>
      <c r="C5" s="307" t="s">
        <v>2</v>
      </c>
      <c r="D5" s="307" t="s">
        <v>3</v>
      </c>
      <c r="E5" s="307" t="s">
        <v>4</v>
      </c>
      <c r="F5" s="50" t="s">
        <v>53</v>
      </c>
      <c r="G5" s="42"/>
      <c r="H5" s="305"/>
      <c r="I5" s="305"/>
    </row>
    <row r="6" spans="1:20" ht="21" customHeight="1">
      <c r="A6" s="331"/>
      <c r="B6" s="319"/>
      <c r="C6" s="307"/>
      <c r="D6" s="307"/>
      <c r="E6" s="307"/>
      <c r="F6" s="41" t="s">
        <v>154</v>
      </c>
      <c r="G6" s="41"/>
      <c r="H6" s="42" t="s">
        <v>3</v>
      </c>
      <c r="I6" s="42" t="s">
        <v>7</v>
      </c>
    </row>
    <row r="7" spans="1:20">
      <c r="A7" s="332"/>
      <c r="B7" s="320"/>
      <c r="C7" s="28" t="s">
        <v>8</v>
      </c>
      <c r="D7" s="28" t="s">
        <v>9</v>
      </c>
      <c r="E7" s="28" t="s">
        <v>10</v>
      </c>
      <c r="F7" s="29" t="s">
        <v>11</v>
      </c>
      <c r="G7" s="29"/>
      <c r="H7" s="29" t="s">
        <v>147</v>
      </c>
      <c r="I7" s="29" t="s">
        <v>146</v>
      </c>
    </row>
    <row r="8" spans="1:20" s="203" customFormat="1" ht="14.25">
      <c r="A8" s="201" t="s">
        <v>12</v>
      </c>
      <c r="B8" s="264"/>
      <c r="C8" s="200">
        <f t="shared" ref="C8:F8" si="0">C9+C11+C14+C50+C53+C57+C59+C61+C63+C76</f>
        <v>211665571758.3118</v>
      </c>
      <c r="D8" s="200">
        <f t="shared" si="0"/>
        <v>216975614174.32715</v>
      </c>
      <c r="E8" s="200">
        <f t="shared" si="0"/>
        <v>216975614174.32715</v>
      </c>
      <c r="F8" s="200">
        <f t="shared" si="0"/>
        <v>215540475537.71045</v>
      </c>
      <c r="G8" s="196"/>
      <c r="H8" s="195">
        <f t="shared" ref="H8:H39" si="1">IF(F8=0,"n.a.",IF(D8=0,"n.a.",(F8/D8)*100))</f>
        <v>99.338571460171721</v>
      </c>
      <c r="I8" s="195">
        <f t="shared" ref="I8:I39" si="2">IF(F8=0,"n.a.",IF(E8=0,"n.a.",(F8/E8)*100))</f>
        <v>99.338571460171721</v>
      </c>
      <c r="J8" s="204"/>
      <c r="K8" s="244"/>
      <c r="L8" s="244"/>
      <c r="M8" s="244"/>
      <c r="N8" s="244"/>
      <c r="O8" s="244"/>
      <c r="P8" s="245"/>
      <c r="Q8" s="245"/>
      <c r="R8" s="246"/>
      <c r="S8" s="247"/>
      <c r="T8" s="247"/>
    </row>
    <row r="9" spans="1:20" s="190" customFormat="1" ht="14.25">
      <c r="A9" s="194" t="s">
        <v>807</v>
      </c>
      <c r="B9" s="265"/>
      <c r="C9" s="193">
        <f t="shared" ref="C9:F9" si="3">C10</f>
        <v>70361683.393000007</v>
      </c>
      <c r="D9" s="193">
        <f t="shared" si="3"/>
        <v>63583871.880380005</v>
      </c>
      <c r="E9" s="193">
        <f t="shared" si="3"/>
        <v>63583871.880380005</v>
      </c>
      <c r="F9" s="193">
        <f t="shared" si="3"/>
        <v>63581713.441880003</v>
      </c>
      <c r="G9" s="192"/>
      <c r="H9" s="191">
        <f t="shared" si="1"/>
        <v>99.99660536793975</v>
      </c>
      <c r="I9" s="191">
        <f t="shared" si="2"/>
        <v>99.99660536793975</v>
      </c>
      <c r="J9" s="182"/>
      <c r="K9" s="225"/>
      <c r="L9" s="225"/>
      <c r="M9" s="225"/>
      <c r="N9" s="225"/>
      <c r="O9" s="225"/>
      <c r="P9" s="226"/>
      <c r="Q9" s="226"/>
      <c r="R9" s="227"/>
      <c r="S9" s="228"/>
      <c r="T9" s="228"/>
    </row>
    <row r="10" spans="1:20" ht="12" customHeight="1">
      <c r="A10" s="198"/>
      <c r="B10" s="6" t="s">
        <v>103</v>
      </c>
      <c r="C10" s="197">
        <v>70361683.393000007</v>
      </c>
      <c r="D10" s="197">
        <v>63583871.880380005</v>
      </c>
      <c r="E10" s="197">
        <v>63583871.880380005</v>
      </c>
      <c r="F10" s="197">
        <v>63581713.441880003</v>
      </c>
      <c r="G10" s="199"/>
      <c r="H10" s="195">
        <f t="shared" si="1"/>
        <v>99.99660536793975</v>
      </c>
      <c r="I10" s="195">
        <f t="shared" si="2"/>
        <v>99.99660536793975</v>
      </c>
      <c r="K10" s="225"/>
      <c r="L10" s="225"/>
      <c r="M10" s="225"/>
      <c r="N10" s="225"/>
      <c r="O10" s="225"/>
      <c r="P10" s="226"/>
      <c r="Q10" s="226"/>
      <c r="R10" s="227"/>
      <c r="S10" s="228"/>
      <c r="T10" s="228"/>
    </row>
    <row r="11" spans="1:20" s="190" customFormat="1" ht="14.25">
      <c r="A11" s="194" t="s">
        <v>19</v>
      </c>
      <c r="B11" s="265"/>
      <c r="C11" s="193">
        <f t="shared" ref="C11:F11" si="4">C12+C13</f>
        <v>205000000</v>
      </c>
      <c r="D11" s="193">
        <f t="shared" si="4"/>
        <v>309304399.43000001</v>
      </c>
      <c r="E11" s="193">
        <f t="shared" si="4"/>
        <v>309304399.43000001</v>
      </c>
      <c r="F11" s="193">
        <f t="shared" si="4"/>
        <v>309304399.43000001</v>
      </c>
      <c r="G11" s="192"/>
      <c r="H11" s="191">
        <f t="shared" si="1"/>
        <v>100</v>
      </c>
      <c r="I11" s="191">
        <f t="shared" si="2"/>
        <v>100</v>
      </c>
      <c r="J11" s="182"/>
      <c r="K11" s="225"/>
      <c r="L11" s="225"/>
      <c r="M11" s="225"/>
      <c r="N11" s="225"/>
      <c r="O11" s="225"/>
      <c r="P11" s="226"/>
      <c r="Q11" s="226"/>
      <c r="R11" s="227"/>
      <c r="S11" s="228"/>
      <c r="T11" s="228"/>
    </row>
    <row r="12" spans="1:20" s="190" customFormat="1" ht="12.75" customHeight="1">
      <c r="A12" s="198"/>
      <c r="B12" s="6" t="s">
        <v>806</v>
      </c>
      <c r="C12" s="197">
        <v>5000000</v>
      </c>
      <c r="D12" s="197">
        <v>36487017.869999997</v>
      </c>
      <c r="E12" s="197">
        <v>36487017.869999997</v>
      </c>
      <c r="F12" s="197">
        <v>36487017.869999997</v>
      </c>
      <c r="G12" s="196"/>
      <c r="H12" s="195">
        <f t="shared" si="1"/>
        <v>100</v>
      </c>
      <c r="I12" s="195">
        <f t="shared" si="2"/>
        <v>100</v>
      </c>
      <c r="J12" s="182"/>
      <c r="K12" s="225"/>
      <c r="L12" s="225"/>
      <c r="M12" s="225"/>
      <c r="N12" s="225"/>
      <c r="O12" s="225"/>
      <c r="P12" s="226"/>
      <c r="Q12" s="226"/>
      <c r="R12" s="227"/>
      <c r="S12" s="228"/>
      <c r="T12" s="228"/>
    </row>
    <row r="13" spans="1:20">
      <c r="A13" s="198"/>
      <c r="B13" s="6" t="s">
        <v>547</v>
      </c>
      <c r="C13" s="197">
        <v>200000000</v>
      </c>
      <c r="D13" s="197">
        <v>272817381.56</v>
      </c>
      <c r="E13" s="197">
        <v>272817381.56</v>
      </c>
      <c r="F13" s="197">
        <v>272817381.56</v>
      </c>
      <c r="G13" s="199"/>
      <c r="H13" s="195">
        <f t="shared" si="1"/>
        <v>100</v>
      </c>
      <c r="I13" s="195">
        <f t="shared" si="2"/>
        <v>100</v>
      </c>
      <c r="K13" s="225"/>
      <c r="L13" s="225"/>
      <c r="M13" s="225"/>
      <c r="N13" s="225"/>
      <c r="O13" s="225"/>
      <c r="P13" s="226"/>
      <c r="Q13" s="226"/>
      <c r="R13" s="227"/>
      <c r="S13" s="228"/>
      <c r="T13" s="228"/>
    </row>
    <row r="14" spans="1:20" s="190" customFormat="1" ht="14.25">
      <c r="A14" s="194" t="s">
        <v>21</v>
      </c>
      <c r="B14" s="265"/>
      <c r="C14" s="193">
        <f t="shared" ref="C14:F14" si="5">C15+C19+C33+C47</f>
        <v>196399955408.0748</v>
      </c>
      <c r="D14" s="193">
        <f t="shared" si="5"/>
        <v>200639990053.74759</v>
      </c>
      <c r="E14" s="193">
        <f t="shared" si="5"/>
        <v>200639990053.74759</v>
      </c>
      <c r="F14" s="193">
        <f t="shared" si="5"/>
        <v>199265231798.80759</v>
      </c>
      <c r="G14" s="192"/>
      <c r="H14" s="191">
        <f t="shared" si="1"/>
        <v>99.314813435461332</v>
      </c>
      <c r="I14" s="191">
        <f t="shared" si="2"/>
        <v>99.314813435461332</v>
      </c>
      <c r="J14" s="182"/>
      <c r="K14" s="225"/>
      <c r="L14" s="225"/>
      <c r="M14" s="225"/>
      <c r="N14" s="225"/>
      <c r="O14" s="225"/>
      <c r="P14" s="226"/>
      <c r="Q14" s="226"/>
      <c r="R14" s="227"/>
      <c r="S14" s="228"/>
      <c r="T14" s="228"/>
    </row>
    <row r="15" spans="1:20" s="190" customFormat="1" ht="14.25">
      <c r="A15" s="201"/>
      <c r="B15" s="5" t="s">
        <v>792</v>
      </c>
      <c r="C15" s="200">
        <f t="shared" ref="C15:F15" si="6">C16+C17+C18</f>
        <v>7068464645.1748114</v>
      </c>
      <c r="D15" s="200">
        <f t="shared" si="6"/>
        <v>7052209957.2075996</v>
      </c>
      <c r="E15" s="200">
        <f t="shared" si="6"/>
        <v>7052209957.2075996</v>
      </c>
      <c r="F15" s="200">
        <f t="shared" si="6"/>
        <v>7051870985.8476</v>
      </c>
      <c r="G15" s="196"/>
      <c r="H15" s="195">
        <f t="shared" si="1"/>
        <v>99.995193402322727</v>
      </c>
      <c r="I15" s="195">
        <f t="shared" si="2"/>
        <v>99.995193402322727</v>
      </c>
      <c r="J15" s="182"/>
      <c r="K15" s="225"/>
      <c r="L15" s="225"/>
      <c r="M15" s="225"/>
      <c r="N15" s="225"/>
      <c r="O15" s="225"/>
      <c r="P15" s="226"/>
      <c r="Q15" s="226"/>
      <c r="R15" s="227"/>
      <c r="S15" s="228"/>
      <c r="T15" s="228"/>
    </row>
    <row r="16" spans="1:20">
      <c r="A16" s="198"/>
      <c r="B16" s="6" t="s">
        <v>55</v>
      </c>
      <c r="C16" s="197">
        <v>6875616625.1800003</v>
      </c>
      <c r="D16" s="197">
        <v>6849727839.6476002</v>
      </c>
      <c r="E16" s="197">
        <v>6849727839.6476002</v>
      </c>
      <c r="F16" s="197">
        <v>6849727839.6476002</v>
      </c>
      <c r="G16" s="199"/>
      <c r="H16" s="195">
        <f t="shared" si="1"/>
        <v>100</v>
      </c>
      <c r="I16" s="195">
        <f t="shared" si="2"/>
        <v>100</v>
      </c>
      <c r="K16" s="225"/>
      <c r="L16" s="225"/>
      <c r="M16" s="225"/>
      <c r="N16" s="225"/>
      <c r="O16" s="225"/>
      <c r="P16" s="226"/>
      <c r="Q16" s="226"/>
      <c r="R16" s="227"/>
      <c r="S16" s="228"/>
      <c r="T16" s="228"/>
    </row>
    <row r="17" spans="1:20">
      <c r="A17" s="198"/>
      <c r="B17" s="6" t="s">
        <v>24</v>
      </c>
      <c r="C17" s="197">
        <v>130000000</v>
      </c>
      <c r="D17" s="197">
        <v>185119769.47999999</v>
      </c>
      <c r="E17" s="197">
        <v>185119769.47999999</v>
      </c>
      <c r="F17" s="197">
        <v>185119766.72</v>
      </c>
      <c r="G17" s="199"/>
      <c r="H17" s="195">
        <f t="shared" si="1"/>
        <v>99.999998509073336</v>
      </c>
      <c r="I17" s="195">
        <f t="shared" si="2"/>
        <v>99.999998509073336</v>
      </c>
      <c r="K17" s="225"/>
      <c r="L17" s="225"/>
      <c r="M17" s="225"/>
      <c r="N17" s="225"/>
      <c r="O17" s="225"/>
      <c r="P17" s="226"/>
      <c r="Q17" s="226"/>
      <c r="R17" s="227"/>
      <c r="S17" s="228"/>
      <c r="T17" s="228"/>
    </row>
    <row r="18" spans="1:20">
      <c r="A18" s="198"/>
      <c r="B18" s="6" t="s">
        <v>121</v>
      </c>
      <c r="C18" s="197">
        <v>62848019.99481111</v>
      </c>
      <c r="D18" s="197">
        <v>17362348.080000002</v>
      </c>
      <c r="E18" s="197">
        <v>17362348.080000002</v>
      </c>
      <c r="F18" s="197">
        <v>17023379.479999997</v>
      </c>
      <c r="G18" s="199"/>
      <c r="H18" s="195">
        <f t="shared" si="1"/>
        <v>98.047679965646637</v>
      </c>
      <c r="I18" s="195">
        <f t="shared" si="2"/>
        <v>98.047679965646637</v>
      </c>
      <c r="K18" s="225"/>
      <c r="L18" s="225"/>
      <c r="M18" s="225"/>
      <c r="N18" s="225"/>
      <c r="O18" s="225"/>
      <c r="P18" s="226"/>
      <c r="Q18" s="226"/>
      <c r="R18" s="227"/>
      <c r="S18" s="228"/>
      <c r="T18" s="228"/>
    </row>
    <row r="19" spans="1:20" s="190" customFormat="1" ht="14.25">
      <c r="A19" s="201"/>
      <c r="B19" s="5" t="s">
        <v>791</v>
      </c>
      <c r="C19" s="202">
        <f t="shared" ref="C19:F19" si="7">SUM(C20:C32)</f>
        <v>73021855900</v>
      </c>
      <c r="D19" s="202">
        <f t="shared" si="7"/>
        <v>85674160084.700012</v>
      </c>
      <c r="E19" s="202">
        <f t="shared" si="7"/>
        <v>85674160084.700012</v>
      </c>
      <c r="F19" s="202">
        <f t="shared" si="7"/>
        <v>84675047870.770004</v>
      </c>
      <c r="G19" s="196"/>
      <c r="H19" s="195">
        <f t="shared" si="1"/>
        <v>98.833823158648698</v>
      </c>
      <c r="I19" s="195">
        <f t="shared" si="2"/>
        <v>98.833823158648698</v>
      </c>
      <c r="J19" s="182"/>
      <c r="K19" s="225"/>
      <c r="L19" s="225"/>
      <c r="M19" s="225"/>
      <c r="N19" s="225"/>
      <c r="O19" s="225"/>
      <c r="P19" s="226"/>
      <c r="Q19" s="226"/>
      <c r="R19" s="227"/>
      <c r="S19" s="228"/>
      <c r="T19" s="228"/>
    </row>
    <row r="20" spans="1:20">
      <c r="A20" s="198"/>
      <c r="B20" s="6" t="s">
        <v>656</v>
      </c>
      <c r="C20" s="197">
        <v>2606036444</v>
      </c>
      <c r="D20" s="197">
        <v>2646733536.1500001</v>
      </c>
      <c r="E20" s="197">
        <v>2646733536.1500001</v>
      </c>
      <c r="F20" s="197">
        <v>2646157000.8800001</v>
      </c>
      <c r="G20" s="199"/>
      <c r="H20" s="195">
        <f t="shared" si="1"/>
        <v>99.978217101868196</v>
      </c>
      <c r="I20" s="195">
        <f t="shared" si="2"/>
        <v>99.978217101868196</v>
      </c>
      <c r="K20" s="225"/>
      <c r="L20" s="225"/>
      <c r="M20" s="225"/>
      <c r="N20" s="225"/>
      <c r="O20" s="225"/>
      <c r="P20" s="226"/>
      <c r="Q20" s="226"/>
      <c r="R20" s="227"/>
      <c r="S20" s="228"/>
      <c r="T20" s="228"/>
    </row>
    <row r="21" spans="1:20">
      <c r="A21" s="198"/>
      <c r="B21" s="6" t="s">
        <v>805</v>
      </c>
      <c r="C21" s="197">
        <v>7994350494</v>
      </c>
      <c r="D21" s="197">
        <v>7706966034.250001</v>
      </c>
      <c r="E21" s="197">
        <v>7706966034.250001</v>
      </c>
      <c r="F21" s="197">
        <v>7706603796.2600002</v>
      </c>
      <c r="G21" s="199"/>
      <c r="H21" s="195">
        <f t="shared" si="1"/>
        <v>99.995299862638674</v>
      </c>
      <c r="I21" s="195">
        <f t="shared" si="2"/>
        <v>99.995299862638674</v>
      </c>
      <c r="K21" s="225"/>
      <c r="L21" s="225"/>
      <c r="M21" s="225"/>
      <c r="N21" s="225"/>
      <c r="O21" s="225"/>
      <c r="P21" s="226"/>
      <c r="Q21" s="226"/>
      <c r="R21" s="227"/>
      <c r="S21" s="228"/>
      <c r="T21" s="228"/>
    </row>
    <row r="22" spans="1:20">
      <c r="A22" s="198"/>
      <c r="B22" s="6" t="s">
        <v>651</v>
      </c>
      <c r="C22" s="197">
        <v>26847591636</v>
      </c>
      <c r="D22" s="197">
        <v>30913646130.880016</v>
      </c>
      <c r="E22" s="197">
        <v>30913646130.880016</v>
      </c>
      <c r="F22" s="197">
        <v>30898472505.030014</v>
      </c>
      <c r="G22" s="199"/>
      <c r="H22" s="195">
        <f t="shared" si="1"/>
        <v>99.950916091276454</v>
      </c>
      <c r="I22" s="195">
        <f t="shared" si="2"/>
        <v>99.950916091276454</v>
      </c>
      <c r="K22" s="225"/>
      <c r="L22" s="225"/>
      <c r="M22" s="225"/>
      <c r="N22" s="225"/>
      <c r="O22" s="225"/>
      <c r="P22" s="226"/>
      <c r="Q22" s="226"/>
      <c r="R22" s="227"/>
      <c r="S22" s="228"/>
      <c r="T22" s="228"/>
    </row>
    <row r="23" spans="1:20">
      <c r="A23" s="198"/>
      <c r="B23" s="6" t="s">
        <v>804</v>
      </c>
      <c r="C23" s="197">
        <v>521845465</v>
      </c>
      <c r="D23" s="197">
        <v>206742385.35999998</v>
      </c>
      <c r="E23" s="197">
        <v>206742385.35999998</v>
      </c>
      <c r="F23" s="197">
        <v>206739358.10999998</v>
      </c>
      <c r="G23" s="199"/>
      <c r="H23" s="195">
        <f t="shared" si="1"/>
        <v>99.998535738090311</v>
      </c>
      <c r="I23" s="195">
        <f t="shared" si="2"/>
        <v>99.998535738090311</v>
      </c>
      <c r="K23" s="225"/>
      <c r="L23" s="225"/>
      <c r="M23" s="225"/>
      <c r="N23" s="225"/>
      <c r="O23" s="225"/>
      <c r="P23" s="226"/>
      <c r="Q23" s="226"/>
      <c r="R23" s="227"/>
      <c r="S23" s="228"/>
      <c r="T23" s="228"/>
    </row>
    <row r="24" spans="1:20">
      <c r="A24" s="198"/>
      <c r="B24" s="6" t="s">
        <v>654</v>
      </c>
      <c r="C24" s="197">
        <v>1542038</v>
      </c>
      <c r="D24" s="197">
        <v>1269051.8900000001</v>
      </c>
      <c r="E24" s="197">
        <v>1269051.8900000001</v>
      </c>
      <c r="F24" s="197">
        <v>1238616.8900000001</v>
      </c>
      <c r="G24" s="199"/>
      <c r="H24" s="195">
        <f t="shared" si="1"/>
        <v>97.60175291177417</v>
      </c>
      <c r="I24" s="195">
        <f t="shared" si="2"/>
        <v>97.60175291177417</v>
      </c>
      <c r="K24" s="225"/>
      <c r="L24" s="225"/>
      <c r="M24" s="225"/>
      <c r="N24" s="225"/>
      <c r="O24" s="225"/>
      <c r="P24" s="226"/>
      <c r="Q24" s="226"/>
      <c r="R24" s="227"/>
      <c r="S24" s="228"/>
      <c r="T24" s="228"/>
    </row>
    <row r="25" spans="1:20">
      <c r="A25" s="198"/>
      <c r="B25" s="6" t="s">
        <v>660</v>
      </c>
      <c r="C25" s="197">
        <v>36786228</v>
      </c>
      <c r="D25" s="197">
        <v>36726809.609999999</v>
      </c>
      <c r="E25" s="197">
        <v>36726809.609999999</v>
      </c>
      <c r="F25" s="197">
        <v>36726809.609999999</v>
      </c>
      <c r="G25" s="199"/>
      <c r="H25" s="195">
        <f t="shared" si="1"/>
        <v>100</v>
      </c>
      <c r="I25" s="195">
        <f t="shared" si="2"/>
        <v>100</v>
      </c>
      <c r="K25" s="225"/>
      <c r="L25" s="225"/>
      <c r="M25" s="225"/>
      <c r="N25" s="225"/>
      <c r="O25" s="225"/>
      <c r="P25" s="226"/>
      <c r="Q25" s="226"/>
      <c r="R25" s="227"/>
      <c r="S25" s="228"/>
      <c r="T25" s="228"/>
    </row>
    <row r="26" spans="1:20">
      <c r="A26" s="198"/>
      <c r="B26" s="6" t="s">
        <v>55</v>
      </c>
      <c r="C26" s="197">
        <v>10182144789</v>
      </c>
      <c r="D26" s="197">
        <v>10054767247</v>
      </c>
      <c r="E26" s="197">
        <v>10054767247</v>
      </c>
      <c r="F26" s="197">
        <v>10054767247</v>
      </c>
      <c r="G26" s="199"/>
      <c r="H26" s="195">
        <f t="shared" si="1"/>
        <v>100</v>
      </c>
      <c r="I26" s="195">
        <f t="shared" si="2"/>
        <v>100</v>
      </c>
      <c r="K26" s="225"/>
      <c r="L26" s="225"/>
      <c r="M26" s="225"/>
      <c r="N26" s="225"/>
      <c r="O26" s="225"/>
      <c r="P26" s="226"/>
      <c r="Q26" s="226"/>
      <c r="R26" s="227"/>
      <c r="S26" s="228"/>
      <c r="T26" s="228"/>
    </row>
    <row r="27" spans="1:20">
      <c r="A27" s="198"/>
      <c r="B27" s="6" t="s">
        <v>24</v>
      </c>
      <c r="C27" s="197">
        <v>5332755545</v>
      </c>
      <c r="D27" s="197">
        <v>4622741733.6599989</v>
      </c>
      <c r="E27" s="197">
        <v>4622741733.6599989</v>
      </c>
      <c r="F27" s="197">
        <v>4614658841.5600004</v>
      </c>
      <c r="G27" s="199"/>
      <c r="H27" s="195">
        <f t="shared" si="1"/>
        <v>99.82514939043331</v>
      </c>
      <c r="I27" s="195">
        <f t="shared" si="2"/>
        <v>99.82514939043331</v>
      </c>
      <c r="K27" s="225"/>
      <c r="L27" s="225"/>
      <c r="M27" s="225"/>
      <c r="N27" s="225"/>
      <c r="O27" s="225"/>
      <c r="P27" s="226"/>
      <c r="Q27" s="226"/>
      <c r="R27" s="227"/>
      <c r="S27" s="228"/>
      <c r="T27" s="228"/>
    </row>
    <row r="28" spans="1:20">
      <c r="A28" s="198"/>
      <c r="B28" s="6" t="s">
        <v>121</v>
      </c>
      <c r="C28" s="197">
        <v>50000000</v>
      </c>
      <c r="D28" s="197">
        <v>141036255.21000004</v>
      </c>
      <c r="E28" s="197">
        <v>141036255.21000004</v>
      </c>
      <c r="F28" s="197">
        <v>141036255.21000001</v>
      </c>
      <c r="G28" s="199"/>
      <c r="H28" s="195">
        <f t="shared" si="1"/>
        <v>99.999999999999972</v>
      </c>
      <c r="I28" s="195">
        <f t="shared" si="2"/>
        <v>99.999999999999972</v>
      </c>
      <c r="K28" s="225"/>
      <c r="L28" s="225"/>
      <c r="M28" s="225"/>
      <c r="N28" s="225"/>
      <c r="O28" s="225"/>
      <c r="P28" s="226"/>
      <c r="Q28" s="226"/>
      <c r="R28" s="227"/>
      <c r="S28" s="228"/>
      <c r="T28" s="228"/>
    </row>
    <row r="29" spans="1:20">
      <c r="A29" s="198"/>
      <c r="B29" s="6" t="s">
        <v>802</v>
      </c>
      <c r="C29" s="197">
        <v>14851516</v>
      </c>
      <c r="D29" s="197">
        <v>18091916.16</v>
      </c>
      <c r="E29" s="197">
        <v>18091916.16</v>
      </c>
      <c r="F29" s="197">
        <v>18091916.16</v>
      </c>
      <c r="G29" s="199"/>
      <c r="H29" s="195">
        <f t="shared" si="1"/>
        <v>100</v>
      </c>
      <c r="I29" s="195">
        <f t="shared" si="2"/>
        <v>100</v>
      </c>
      <c r="K29" s="225"/>
      <c r="L29" s="225"/>
      <c r="M29" s="225"/>
      <c r="N29" s="225"/>
      <c r="O29" s="225"/>
      <c r="P29" s="226"/>
      <c r="Q29" s="226"/>
      <c r="R29" s="227"/>
      <c r="S29" s="228"/>
      <c r="T29" s="228"/>
    </row>
    <row r="30" spans="1:20">
      <c r="A30" s="198"/>
      <c r="B30" s="6" t="s">
        <v>640</v>
      </c>
      <c r="C30" s="197">
        <v>15650511492</v>
      </c>
      <c r="D30" s="197">
        <v>26360150933.100002</v>
      </c>
      <c r="E30" s="197">
        <v>26360150933.100002</v>
      </c>
      <c r="F30" s="197">
        <v>25513936382.550003</v>
      </c>
      <c r="G30" s="199"/>
      <c r="H30" s="195">
        <f t="shared" si="1"/>
        <v>96.789796262177603</v>
      </c>
      <c r="I30" s="195">
        <f t="shared" si="2"/>
        <v>96.789796262177603</v>
      </c>
      <c r="K30" s="225"/>
      <c r="L30" s="225"/>
      <c r="M30" s="225"/>
      <c r="N30" s="225"/>
      <c r="O30" s="225"/>
      <c r="P30" s="226"/>
      <c r="Q30" s="226"/>
      <c r="R30" s="227"/>
      <c r="S30" s="228"/>
      <c r="T30" s="228"/>
    </row>
    <row r="31" spans="1:20">
      <c r="A31" s="198"/>
      <c r="B31" s="6" t="s">
        <v>799</v>
      </c>
      <c r="C31" s="197">
        <v>3633578395</v>
      </c>
      <c r="D31" s="197">
        <v>2655307336.5099998</v>
      </c>
      <c r="E31" s="197">
        <v>2655307336.5099998</v>
      </c>
      <c r="F31" s="197">
        <v>2534957364.0300002</v>
      </c>
      <c r="G31" s="199"/>
      <c r="H31" s="195">
        <f t="shared" si="1"/>
        <v>95.467569014508825</v>
      </c>
      <c r="I31" s="195">
        <f t="shared" si="2"/>
        <v>95.467569014508825</v>
      </c>
      <c r="K31" s="225"/>
      <c r="L31" s="225"/>
      <c r="M31" s="225"/>
      <c r="N31" s="225"/>
      <c r="O31" s="225"/>
      <c r="P31" s="226"/>
      <c r="Q31" s="226"/>
      <c r="R31" s="227"/>
      <c r="S31" s="228"/>
      <c r="T31" s="228"/>
    </row>
    <row r="32" spans="1:20">
      <c r="A32" s="198"/>
      <c r="B32" s="6" t="s">
        <v>689</v>
      </c>
      <c r="C32" s="197">
        <v>149861858</v>
      </c>
      <c r="D32" s="197">
        <v>309980714.92000002</v>
      </c>
      <c r="E32" s="197">
        <v>309980714.92000002</v>
      </c>
      <c r="F32" s="197">
        <v>301661777.48000002</v>
      </c>
      <c r="G32" s="199"/>
      <c r="H32" s="195">
        <f t="shared" si="1"/>
        <v>97.316304841045692</v>
      </c>
      <c r="I32" s="195">
        <f t="shared" si="2"/>
        <v>97.316304841045692</v>
      </c>
      <c r="K32" s="225"/>
      <c r="L32" s="225"/>
      <c r="M32" s="225"/>
      <c r="N32" s="225"/>
      <c r="O32" s="225"/>
      <c r="P32" s="226"/>
      <c r="Q32" s="226"/>
      <c r="R32" s="227"/>
      <c r="S32" s="228"/>
      <c r="T32" s="228"/>
    </row>
    <row r="33" spans="1:20" s="190" customFormat="1" ht="14.25">
      <c r="A33" s="201"/>
      <c r="B33" s="5" t="s">
        <v>790</v>
      </c>
      <c r="C33" s="200">
        <f t="shared" ref="C33:F33" si="8">SUM(C34:C46)</f>
        <v>116242662154</v>
      </c>
      <c r="D33" s="200">
        <f t="shared" si="8"/>
        <v>106949428848.69</v>
      </c>
      <c r="E33" s="200">
        <f t="shared" si="8"/>
        <v>106949428848.69</v>
      </c>
      <c r="F33" s="200">
        <f t="shared" si="8"/>
        <v>106574121779.03999</v>
      </c>
      <c r="G33" s="196"/>
      <c r="H33" s="195">
        <f t="shared" si="1"/>
        <v>99.649079874768674</v>
      </c>
      <c r="I33" s="195">
        <f t="shared" si="2"/>
        <v>99.649079874768674</v>
      </c>
      <c r="J33" s="182"/>
      <c r="K33" s="225"/>
      <c r="L33" s="225"/>
      <c r="M33" s="225"/>
      <c r="N33" s="225"/>
      <c r="O33" s="225"/>
      <c r="P33" s="226"/>
      <c r="Q33" s="226"/>
      <c r="R33" s="227"/>
      <c r="S33" s="228"/>
      <c r="T33" s="228"/>
    </row>
    <row r="34" spans="1:20">
      <c r="A34" s="198"/>
      <c r="B34" s="6" t="s">
        <v>545</v>
      </c>
      <c r="C34" s="197">
        <v>38118836927</v>
      </c>
      <c r="D34" s="197">
        <v>40893698594.949997</v>
      </c>
      <c r="E34" s="197">
        <v>40893698594.949997</v>
      </c>
      <c r="F34" s="197">
        <v>40750947671.989983</v>
      </c>
      <c r="G34" s="199"/>
      <c r="H34" s="195">
        <f t="shared" si="1"/>
        <v>99.650921956524513</v>
      </c>
      <c r="I34" s="195">
        <f t="shared" si="2"/>
        <v>99.650921956524513</v>
      </c>
      <c r="K34" s="225"/>
      <c r="L34" s="225"/>
      <c r="M34" s="225"/>
      <c r="N34" s="225"/>
      <c r="O34" s="225"/>
      <c r="P34" s="226"/>
      <c r="Q34" s="226"/>
      <c r="R34" s="227"/>
      <c r="S34" s="228"/>
      <c r="T34" s="228"/>
    </row>
    <row r="35" spans="1:20">
      <c r="A35" s="198"/>
      <c r="B35" s="6" t="s">
        <v>803</v>
      </c>
      <c r="C35" s="197">
        <v>448853946</v>
      </c>
      <c r="D35" s="197">
        <v>398078969</v>
      </c>
      <c r="E35" s="197">
        <v>398078969</v>
      </c>
      <c r="F35" s="197">
        <v>398078969</v>
      </c>
      <c r="G35" s="199"/>
      <c r="H35" s="195">
        <f t="shared" si="1"/>
        <v>100</v>
      </c>
      <c r="I35" s="195">
        <f t="shared" si="2"/>
        <v>100</v>
      </c>
      <c r="K35" s="225"/>
      <c r="L35" s="225"/>
      <c r="M35" s="225"/>
      <c r="N35" s="225"/>
      <c r="O35" s="225"/>
      <c r="P35" s="226"/>
      <c r="Q35" s="226"/>
      <c r="R35" s="227"/>
      <c r="S35" s="228"/>
      <c r="T35" s="228"/>
    </row>
    <row r="36" spans="1:20">
      <c r="A36" s="198"/>
      <c r="B36" s="6" t="s">
        <v>653</v>
      </c>
      <c r="C36" s="197">
        <v>399553449</v>
      </c>
      <c r="D36" s="197">
        <v>399553449</v>
      </c>
      <c r="E36" s="197">
        <v>399553449</v>
      </c>
      <c r="F36" s="197">
        <v>399553449</v>
      </c>
      <c r="G36" s="199"/>
      <c r="H36" s="195">
        <f t="shared" si="1"/>
        <v>100</v>
      </c>
      <c r="I36" s="195">
        <f t="shared" si="2"/>
        <v>100</v>
      </c>
      <c r="K36" s="225"/>
      <c r="L36" s="225"/>
      <c r="M36" s="225"/>
      <c r="N36" s="225"/>
      <c r="O36" s="225"/>
      <c r="P36" s="226"/>
      <c r="Q36" s="226"/>
      <c r="R36" s="227"/>
      <c r="S36" s="228"/>
      <c r="T36" s="228"/>
    </row>
    <row r="37" spans="1:20">
      <c r="A37" s="198"/>
      <c r="B37" s="6" t="s">
        <v>24</v>
      </c>
      <c r="C37" s="197">
        <v>7847166207</v>
      </c>
      <c r="D37" s="197">
        <v>5315978903.2599993</v>
      </c>
      <c r="E37" s="197">
        <v>5315978903.2599993</v>
      </c>
      <c r="F37" s="197">
        <v>5307565724.6700001</v>
      </c>
      <c r="G37" s="199"/>
      <c r="H37" s="195">
        <f t="shared" si="1"/>
        <v>99.84173792366181</v>
      </c>
      <c r="I37" s="195">
        <f t="shared" si="2"/>
        <v>99.84173792366181</v>
      </c>
      <c r="K37" s="225"/>
      <c r="L37" s="225"/>
      <c r="M37" s="225"/>
      <c r="N37" s="225"/>
      <c r="O37" s="225"/>
      <c r="P37" s="226"/>
      <c r="Q37" s="226"/>
      <c r="R37" s="227"/>
      <c r="S37" s="228"/>
      <c r="T37" s="228"/>
    </row>
    <row r="38" spans="1:20">
      <c r="A38" s="198"/>
      <c r="B38" s="6" t="s">
        <v>121</v>
      </c>
      <c r="C38" s="197">
        <v>100000000</v>
      </c>
      <c r="D38" s="197">
        <v>50925810</v>
      </c>
      <c r="E38" s="197">
        <v>50925810</v>
      </c>
      <c r="F38" s="197">
        <v>49437145</v>
      </c>
      <c r="G38" s="199"/>
      <c r="H38" s="195">
        <f t="shared" si="1"/>
        <v>97.0767966184534</v>
      </c>
      <c r="I38" s="195">
        <f t="shared" si="2"/>
        <v>97.0767966184534</v>
      </c>
      <c r="K38" s="225"/>
      <c r="L38" s="225"/>
      <c r="M38" s="225"/>
      <c r="N38" s="225"/>
      <c r="O38" s="225"/>
      <c r="P38" s="226"/>
      <c r="Q38" s="226"/>
      <c r="R38" s="227"/>
      <c r="S38" s="228"/>
      <c r="T38" s="228"/>
    </row>
    <row r="39" spans="1:20">
      <c r="A39" s="198"/>
      <c r="B39" s="6" t="s">
        <v>25</v>
      </c>
      <c r="C39" s="197">
        <v>2655975870</v>
      </c>
      <c r="D39" s="197">
        <v>1092301510.52</v>
      </c>
      <c r="E39" s="197">
        <v>1092301510.52</v>
      </c>
      <c r="F39" s="197">
        <v>1000973670.98</v>
      </c>
      <c r="G39" s="199"/>
      <c r="H39" s="195">
        <f t="shared" si="1"/>
        <v>91.638953287126512</v>
      </c>
      <c r="I39" s="195">
        <f t="shared" si="2"/>
        <v>91.638953287126512</v>
      </c>
      <c r="K39" s="225"/>
      <c r="L39" s="225"/>
      <c r="M39" s="225"/>
      <c r="N39" s="225"/>
      <c r="O39" s="225"/>
      <c r="P39" s="226"/>
      <c r="Q39" s="226"/>
      <c r="R39" s="227"/>
      <c r="S39" s="228"/>
      <c r="T39" s="228"/>
    </row>
    <row r="40" spans="1:20">
      <c r="A40" s="198"/>
      <c r="B40" s="6" t="s">
        <v>802</v>
      </c>
      <c r="C40" s="197">
        <v>801778000</v>
      </c>
      <c r="D40" s="197">
        <v>781867870.25</v>
      </c>
      <c r="E40" s="197">
        <v>781867870.25</v>
      </c>
      <c r="F40" s="197">
        <v>777973731.25</v>
      </c>
      <c r="G40" s="199"/>
      <c r="H40" s="195">
        <f t="shared" ref="H40:H71" si="9">IF(F40=0,"n.a.",IF(D40=0,"n.a.",(F40/D40)*100))</f>
        <v>99.501944107416151</v>
      </c>
      <c r="I40" s="195">
        <f t="shared" ref="I40:I71" si="10">IF(F40=0,"n.a.",IF(E40=0,"n.a.",(F40/E40)*100))</f>
        <v>99.501944107416151</v>
      </c>
      <c r="K40" s="225"/>
      <c r="L40" s="225"/>
      <c r="M40" s="225"/>
      <c r="N40" s="225"/>
      <c r="O40" s="225"/>
      <c r="P40" s="226"/>
      <c r="Q40" s="226"/>
      <c r="R40" s="227"/>
      <c r="S40" s="228"/>
      <c r="T40" s="228"/>
    </row>
    <row r="41" spans="1:20">
      <c r="A41" s="198"/>
      <c r="B41" s="6" t="s">
        <v>640</v>
      </c>
      <c r="C41" s="197">
        <v>59095294815</v>
      </c>
      <c r="D41" s="197">
        <v>51873634535.300003</v>
      </c>
      <c r="E41" s="197">
        <v>51873634535.300003</v>
      </c>
      <c r="F41" s="197">
        <v>51810119006.740005</v>
      </c>
      <c r="G41" s="199"/>
      <c r="H41" s="195">
        <f t="shared" si="9"/>
        <v>99.877557203907173</v>
      </c>
      <c r="I41" s="195">
        <f t="shared" si="10"/>
        <v>99.877557203907173</v>
      </c>
      <c r="K41" s="225"/>
      <c r="L41" s="225"/>
      <c r="M41" s="225"/>
      <c r="N41" s="225"/>
      <c r="O41" s="225"/>
      <c r="P41" s="226"/>
      <c r="Q41" s="226"/>
      <c r="R41" s="227"/>
      <c r="S41" s="228"/>
      <c r="T41" s="228"/>
    </row>
    <row r="42" spans="1:20">
      <c r="A42" s="198"/>
      <c r="B42" s="6" t="s">
        <v>801</v>
      </c>
      <c r="C42" s="197">
        <v>398186640</v>
      </c>
      <c r="D42" s="197">
        <v>398186639.39999998</v>
      </c>
      <c r="E42" s="197">
        <v>398186639.39999998</v>
      </c>
      <c r="F42" s="197">
        <v>398186639.39999998</v>
      </c>
      <c r="G42" s="199"/>
      <c r="H42" s="195">
        <f t="shared" si="9"/>
        <v>100</v>
      </c>
      <c r="I42" s="195">
        <f t="shared" si="10"/>
        <v>100</v>
      </c>
      <c r="K42" s="225"/>
      <c r="L42" s="225"/>
      <c r="M42" s="225"/>
      <c r="N42" s="225"/>
      <c r="O42" s="225"/>
      <c r="P42" s="226"/>
      <c r="Q42" s="226"/>
      <c r="R42" s="227"/>
      <c r="S42" s="228"/>
      <c r="T42" s="228"/>
    </row>
    <row r="43" spans="1:20">
      <c r="A43" s="198"/>
      <c r="B43" s="6" t="s">
        <v>800</v>
      </c>
      <c r="C43" s="197">
        <v>1013778213</v>
      </c>
      <c r="D43" s="197">
        <v>718486123.94000006</v>
      </c>
      <c r="E43" s="197">
        <v>718486123.94000006</v>
      </c>
      <c r="F43" s="197">
        <v>717433123.94000006</v>
      </c>
      <c r="G43" s="199"/>
      <c r="H43" s="195">
        <f t="shared" si="9"/>
        <v>99.853441845998972</v>
      </c>
      <c r="I43" s="195">
        <f t="shared" si="10"/>
        <v>99.853441845998972</v>
      </c>
      <c r="K43" s="225"/>
      <c r="L43" s="225"/>
      <c r="M43" s="225"/>
      <c r="N43" s="225"/>
      <c r="O43" s="225"/>
      <c r="P43" s="226"/>
      <c r="Q43" s="226"/>
      <c r="R43" s="227"/>
      <c r="S43" s="228"/>
      <c r="T43" s="228"/>
    </row>
    <row r="44" spans="1:20">
      <c r="A44" s="198"/>
      <c r="B44" s="6" t="s">
        <v>799</v>
      </c>
      <c r="C44" s="197">
        <v>2513935037</v>
      </c>
      <c r="D44" s="197">
        <v>2482573717.6599998</v>
      </c>
      <c r="E44" s="197">
        <v>2482573717.6599998</v>
      </c>
      <c r="F44" s="197">
        <v>2421009921.6599998</v>
      </c>
      <c r="G44" s="199"/>
      <c r="H44" s="195">
        <f t="shared" si="9"/>
        <v>97.520162420069923</v>
      </c>
      <c r="I44" s="195">
        <f t="shared" si="10"/>
        <v>97.520162420069923</v>
      </c>
      <c r="K44" s="225"/>
      <c r="L44" s="225"/>
      <c r="M44" s="225"/>
      <c r="N44" s="225"/>
      <c r="O44" s="225"/>
      <c r="P44" s="226"/>
      <c r="Q44" s="226"/>
      <c r="R44" s="227"/>
      <c r="S44" s="228"/>
      <c r="T44" s="228"/>
    </row>
    <row r="45" spans="1:20">
      <c r="A45" s="198"/>
      <c r="B45" s="6" t="s">
        <v>689</v>
      </c>
      <c r="C45" s="197">
        <v>702787663</v>
      </c>
      <c r="D45" s="197">
        <v>525696325.41000003</v>
      </c>
      <c r="E45" s="197">
        <v>525696325.41000003</v>
      </c>
      <c r="F45" s="197">
        <v>524396325.41000003</v>
      </c>
      <c r="G45" s="199"/>
      <c r="H45" s="195">
        <f t="shared" si="9"/>
        <v>99.752708942946072</v>
      </c>
      <c r="I45" s="195">
        <f t="shared" si="10"/>
        <v>99.752708942946072</v>
      </c>
      <c r="K45" s="225"/>
      <c r="L45" s="225"/>
      <c r="M45" s="225"/>
      <c r="N45" s="225"/>
      <c r="O45" s="225"/>
      <c r="P45" s="226"/>
      <c r="Q45" s="226"/>
      <c r="R45" s="227"/>
      <c r="S45" s="228"/>
      <c r="T45" s="228"/>
    </row>
    <row r="46" spans="1:20">
      <c r="A46" s="198"/>
      <c r="B46" s="6" t="s">
        <v>798</v>
      </c>
      <c r="C46" s="197">
        <v>2146515387</v>
      </c>
      <c r="D46" s="197">
        <v>2018446400</v>
      </c>
      <c r="E46" s="197">
        <v>2018446400</v>
      </c>
      <c r="F46" s="197">
        <v>2018446400</v>
      </c>
      <c r="G46" s="199"/>
      <c r="H46" s="195">
        <f t="shared" si="9"/>
        <v>100</v>
      </c>
      <c r="I46" s="195">
        <f t="shared" si="10"/>
        <v>100</v>
      </c>
      <c r="K46" s="225"/>
      <c r="L46" s="225"/>
      <c r="M46" s="225"/>
      <c r="N46" s="225"/>
      <c r="O46" s="225"/>
      <c r="P46" s="226"/>
      <c r="Q46" s="226"/>
      <c r="R46" s="227"/>
      <c r="S46" s="228"/>
      <c r="T46" s="228"/>
    </row>
    <row r="47" spans="1:20" s="190" customFormat="1" ht="14.25">
      <c r="A47" s="201"/>
      <c r="B47" s="5" t="s">
        <v>797</v>
      </c>
      <c r="C47" s="200">
        <f t="shared" ref="C47:F47" si="11">C48+C49</f>
        <v>66972708.899999999</v>
      </c>
      <c r="D47" s="200">
        <f t="shared" si="11"/>
        <v>964191163.14999998</v>
      </c>
      <c r="E47" s="200">
        <f t="shared" si="11"/>
        <v>964191163.14999998</v>
      </c>
      <c r="F47" s="200">
        <f t="shared" si="11"/>
        <v>964191163.14999998</v>
      </c>
      <c r="G47" s="196"/>
      <c r="H47" s="195">
        <f t="shared" si="9"/>
        <v>100</v>
      </c>
      <c r="I47" s="195">
        <f t="shared" si="10"/>
        <v>100</v>
      </c>
      <c r="J47" s="182"/>
      <c r="K47" s="225"/>
      <c r="L47" s="225"/>
      <c r="M47" s="225"/>
      <c r="N47" s="225"/>
      <c r="O47" s="225"/>
      <c r="P47" s="226"/>
      <c r="Q47" s="226"/>
      <c r="R47" s="227"/>
      <c r="S47" s="228"/>
      <c r="T47" s="228"/>
    </row>
    <row r="48" spans="1:20">
      <c r="A48" s="198"/>
      <c r="B48" s="6" t="s">
        <v>24</v>
      </c>
      <c r="C48" s="197">
        <v>66972708.899999999</v>
      </c>
      <c r="D48" s="197">
        <v>39029781.149999999</v>
      </c>
      <c r="E48" s="197">
        <v>39029781.149999999</v>
      </c>
      <c r="F48" s="197">
        <v>39029781.149999999</v>
      </c>
      <c r="G48" s="199"/>
      <c r="H48" s="195">
        <f t="shared" si="9"/>
        <v>100</v>
      </c>
      <c r="I48" s="195">
        <f t="shared" si="10"/>
        <v>100</v>
      </c>
      <c r="K48" s="225"/>
      <c r="L48" s="225"/>
      <c r="M48" s="225"/>
      <c r="N48" s="225"/>
      <c r="O48" s="225"/>
      <c r="P48" s="226"/>
      <c r="Q48" s="226"/>
      <c r="R48" s="227"/>
      <c r="S48" s="228"/>
      <c r="T48" s="228"/>
    </row>
    <row r="49" spans="1:20">
      <c r="A49" s="198"/>
      <c r="B49" s="6" t="s">
        <v>640</v>
      </c>
      <c r="C49" s="197">
        <v>0</v>
      </c>
      <c r="D49" s="197">
        <v>925161382</v>
      </c>
      <c r="E49" s="197">
        <v>925161382</v>
      </c>
      <c r="F49" s="197">
        <v>925161382</v>
      </c>
      <c r="G49" s="199"/>
      <c r="H49" s="195">
        <f t="shared" si="9"/>
        <v>100</v>
      </c>
      <c r="I49" s="195">
        <f t="shared" si="10"/>
        <v>100</v>
      </c>
      <c r="K49" s="225"/>
      <c r="L49" s="225"/>
      <c r="M49" s="225"/>
      <c r="N49" s="225"/>
      <c r="O49" s="225"/>
      <c r="P49" s="226"/>
      <c r="Q49" s="226"/>
      <c r="R49" s="227"/>
      <c r="S49" s="228"/>
      <c r="T49" s="228"/>
    </row>
    <row r="50" spans="1:20" s="190" customFormat="1" ht="14.25">
      <c r="A50" s="194" t="s">
        <v>26</v>
      </c>
      <c r="B50" s="265"/>
      <c r="C50" s="193">
        <f t="shared" ref="C50:F50" si="12">C51+C52</f>
        <v>409260994.59900004</v>
      </c>
      <c r="D50" s="193">
        <f t="shared" si="12"/>
        <v>297615292.33929318</v>
      </c>
      <c r="E50" s="193">
        <f t="shared" si="12"/>
        <v>297615292.33929318</v>
      </c>
      <c r="F50" s="193">
        <f t="shared" si="12"/>
        <v>297565563.6992932</v>
      </c>
      <c r="G50" s="192"/>
      <c r="H50" s="191">
        <f t="shared" si="9"/>
        <v>99.983290966129758</v>
      </c>
      <c r="I50" s="191">
        <f t="shared" si="10"/>
        <v>99.983290966129758</v>
      </c>
      <c r="J50" s="182"/>
      <c r="K50" s="225"/>
      <c r="L50" s="225"/>
      <c r="M50" s="225"/>
      <c r="N50" s="225"/>
      <c r="O50" s="225"/>
      <c r="P50" s="226"/>
      <c r="Q50" s="226"/>
      <c r="R50" s="227"/>
      <c r="S50" s="228"/>
      <c r="T50" s="228"/>
    </row>
    <row r="51" spans="1:20">
      <c r="A51" s="198"/>
      <c r="B51" s="6" t="s">
        <v>530</v>
      </c>
      <c r="C51" s="197">
        <v>249296611.59900004</v>
      </c>
      <c r="D51" s="197">
        <v>159740233.68929321</v>
      </c>
      <c r="E51" s="197">
        <v>159740233.68929321</v>
      </c>
      <c r="F51" s="197">
        <v>159712667.4492932</v>
      </c>
      <c r="G51" s="199"/>
      <c r="H51" s="195">
        <f t="shared" si="9"/>
        <v>99.982743082714137</v>
      </c>
      <c r="I51" s="195">
        <f t="shared" si="10"/>
        <v>99.982743082714137</v>
      </c>
      <c r="K51" s="225"/>
      <c r="L51" s="225"/>
      <c r="M51" s="225"/>
      <c r="N51" s="225"/>
      <c r="O51" s="225"/>
      <c r="P51" s="226"/>
      <c r="Q51" s="226"/>
      <c r="R51" s="227"/>
      <c r="S51" s="228"/>
      <c r="T51" s="228"/>
    </row>
    <row r="52" spans="1:20">
      <c r="A52" s="198"/>
      <c r="B52" s="6" t="s">
        <v>522</v>
      </c>
      <c r="C52" s="197">
        <v>159964383</v>
      </c>
      <c r="D52" s="197">
        <v>137875058.64999998</v>
      </c>
      <c r="E52" s="197">
        <v>137875058.64999998</v>
      </c>
      <c r="F52" s="197">
        <v>137852896.25</v>
      </c>
      <c r="G52" s="199"/>
      <c r="H52" s="195">
        <f t="shared" si="9"/>
        <v>99.983925736665512</v>
      </c>
      <c r="I52" s="195">
        <f t="shared" si="10"/>
        <v>99.983925736665512</v>
      </c>
      <c r="K52" s="225"/>
      <c r="L52" s="225"/>
      <c r="M52" s="225"/>
      <c r="N52" s="225"/>
      <c r="O52" s="225"/>
      <c r="P52" s="226"/>
      <c r="Q52" s="226"/>
      <c r="R52" s="227"/>
      <c r="S52" s="228"/>
      <c r="T52" s="228"/>
    </row>
    <row r="53" spans="1:20" s="190" customFormat="1" ht="14.25">
      <c r="A53" s="194" t="s">
        <v>29</v>
      </c>
      <c r="B53" s="265"/>
      <c r="C53" s="193">
        <f t="shared" ref="C53:F53" si="13">C54+C55+C56</f>
        <v>541379284.71444011</v>
      </c>
      <c r="D53" s="193">
        <f t="shared" si="13"/>
        <v>599983895.45092654</v>
      </c>
      <c r="E53" s="193">
        <f t="shared" si="13"/>
        <v>599983895.45092654</v>
      </c>
      <c r="F53" s="193">
        <f t="shared" si="13"/>
        <v>591763864.8066293</v>
      </c>
      <c r="G53" s="192"/>
      <c r="H53" s="191">
        <f t="shared" si="9"/>
        <v>98.629958119439294</v>
      </c>
      <c r="I53" s="191">
        <f t="shared" si="10"/>
        <v>98.629958119439294</v>
      </c>
      <c r="J53" s="182"/>
      <c r="K53" s="225"/>
      <c r="L53" s="225"/>
      <c r="M53" s="225"/>
      <c r="N53" s="225"/>
      <c r="O53" s="225"/>
      <c r="P53" s="226"/>
      <c r="Q53" s="226"/>
      <c r="R53" s="227"/>
      <c r="S53" s="228"/>
      <c r="T53" s="228"/>
    </row>
    <row r="54" spans="1:20">
      <c r="A54" s="198"/>
      <c r="B54" s="6" t="s">
        <v>30</v>
      </c>
      <c r="C54" s="197">
        <v>299455723.18872195</v>
      </c>
      <c r="D54" s="197">
        <v>335749592.70309573</v>
      </c>
      <c r="E54" s="197">
        <v>335749592.70309573</v>
      </c>
      <c r="F54" s="197">
        <v>335039249.3949191</v>
      </c>
      <c r="G54" s="199"/>
      <c r="H54" s="195">
        <f t="shared" si="9"/>
        <v>99.788430626986695</v>
      </c>
      <c r="I54" s="195">
        <f t="shared" si="10"/>
        <v>99.788430626986695</v>
      </c>
      <c r="K54" s="225"/>
      <c r="L54" s="225"/>
      <c r="M54" s="225"/>
      <c r="N54" s="225"/>
      <c r="O54" s="225"/>
      <c r="P54" s="226"/>
      <c r="Q54" s="226"/>
      <c r="R54" s="227"/>
      <c r="S54" s="228"/>
      <c r="T54" s="228"/>
    </row>
    <row r="55" spans="1:20">
      <c r="A55" s="198"/>
      <c r="B55" s="6" t="s">
        <v>124</v>
      </c>
      <c r="C55" s="197">
        <v>35123561.525718093</v>
      </c>
      <c r="D55" s="197">
        <v>60888865.747830831</v>
      </c>
      <c r="E55" s="197">
        <v>60888865.747830831</v>
      </c>
      <c r="F55" s="197">
        <v>53379178.411710173</v>
      </c>
      <c r="G55" s="199"/>
      <c r="H55" s="195">
        <f t="shared" si="9"/>
        <v>87.666567205863586</v>
      </c>
      <c r="I55" s="195">
        <f t="shared" si="10"/>
        <v>87.666567205863586</v>
      </c>
      <c r="K55" s="225"/>
      <c r="L55" s="225"/>
      <c r="M55" s="225"/>
      <c r="N55" s="225"/>
      <c r="O55" s="225"/>
      <c r="P55" s="226"/>
      <c r="Q55" s="226"/>
      <c r="R55" s="227"/>
      <c r="S55" s="228"/>
      <c r="T55" s="228"/>
    </row>
    <row r="56" spans="1:20" ht="21" customHeight="1">
      <c r="A56" s="198"/>
      <c r="B56" s="6" t="s">
        <v>796</v>
      </c>
      <c r="C56" s="197">
        <v>206800000</v>
      </c>
      <c r="D56" s="197">
        <v>203345437</v>
      </c>
      <c r="E56" s="197">
        <v>203345437</v>
      </c>
      <c r="F56" s="197">
        <v>203345437</v>
      </c>
      <c r="G56" s="199"/>
      <c r="H56" s="195">
        <f t="shared" si="9"/>
        <v>100</v>
      </c>
      <c r="I56" s="195">
        <f t="shared" si="10"/>
        <v>100</v>
      </c>
      <c r="K56" s="225"/>
      <c r="L56" s="225"/>
      <c r="M56" s="225"/>
      <c r="N56" s="225"/>
      <c r="O56" s="225"/>
      <c r="P56" s="226"/>
      <c r="Q56" s="226"/>
      <c r="R56" s="227"/>
      <c r="S56" s="228"/>
      <c r="T56" s="228"/>
    </row>
    <row r="57" spans="1:20" s="190" customFormat="1" ht="14.25">
      <c r="A57" s="194" t="s">
        <v>32</v>
      </c>
      <c r="B57" s="265"/>
      <c r="C57" s="193">
        <f t="shared" ref="C57:F57" si="14">C58</f>
        <v>842165.8</v>
      </c>
      <c r="D57" s="193">
        <f t="shared" si="14"/>
        <v>295368.16500000004</v>
      </c>
      <c r="E57" s="193">
        <f t="shared" si="14"/>
        <v>295368.16500000004</v>
      </c>
      <c r="F57" s="193">
        <f t="shared" si="14"/>
        <v>294984.85550000006</v>
      </c>
      <c r="G57" s="192"/>
      <c r="H57" s="191">
        <f t="shared" si="9"/>
        <v>99.870226535754128</v>
      </c>
      <c r="I57" s="191">
        <f t="shared" si="10"/>
        <v>99.870226535754128</v>
      </c>
      <c r="J57" s="182"/>
      <c r="K57" s="225"/>
      <c r="L57" s="225"/>
      <c r="M57" s="225"/>
      <c r="N57" s="225"/>
      <c r="O57" s="225"/>
      <c r="P57" s="226"/>
      <c r="Q57" s="226"/>
      <c r="R57" s="227"/>
      <c r="S57" s="228"/>
      <c r="T57" s="228"/>
    </row>
    <row r="58" spans="1:20">
      <c r="A58" s="198"/>
      <c r="B58" s="6" t="s">
        <v>33</v>
      </c>
      <c r="C58" s="197">
        <v>842165.8</v>
      </c>
      <c r="D58" s="197">
        <v>295368.16500000004</v>
      </c>
      <c r="E58" s="197">
        <v>295368.16500000004</v>
      </c>
      <c r="F58" s="197">
        <v>294984.85550000006</v>
      </c>
      <c r="G58" s="199"/>
      <c r="H58" s="195">
        <f t="shared" si="9"/>
        <v>99.870226535754128</v>
      </c>
      <c r="I58" s="195">
        <f t="shared" si="10"/>
        <v>99.870226535754128</v>
      </c>
      <c r="K58" s="225"/>
      <c r="L58" s="225"/>
      <c r="M58" s="225"/>
      <c r="N58" s="225"/>
      <c r="O58" s="225"/>
      <c r="P58" s="226"/>
      <c r="Q58" s="226"/>
      <c r="R58" s="227"/>
      <c r="S58" s="228"/>
      <c r="T58" s="228"/>
    </row>
    <row r="59" spans="1:20" s="190" customFormat="1" ht="14.25">
      <c r="A59" s="194" t="s">
        <v>39</v>
      </c>
      <c r="B59" s="265"/>
      <c r="C59" s="193">
        <f t="shared" ref="C59:F59" si="15">C60</f>
        <v>346545613</v>
      </c>
      <c r="D59" s="193">
        <f t="shared" si="15"/>
        <v>398036079.91999996</v>
      </c>
      <c r="E59" s="193">
        <f t="shared" si="15"/>
        <v>398036079.91999996</v>
      </c>
      <c r="F59" s="193">
        <f t="shared" si="15"/>
        <v>379589841.07999992</v>
      </c>
      <c r="G59" s="192"/>
      <c r="H59" s="191">
        <f t="shared" si="9"/>
        <v>95.365686737818464</v>
      </c>
      <c r="I59" s="191">
        <f t="shared" si="10"/>
        <v>95.365686737818464</v>
      </c>
      <c r="J59" s="182"/>
      <c r="K59" s="225"/>
      <c r="L59" s="225"/>
      <c r="M59" s="225"/>
      <c r="N59" s="225"/>
      <c r="O59" s="225"/>
      <c r="P59" s="226"/>
      <c r="Q59" s="226"/>
      <c r="R59" s="227"/>
      <c r="S59" s="228"/>
      <c r="T59" s="228"/>
    </row>
    <row r="60" spans="1:20">
      <c r="A60" s="201"/>
      <c r="B60" s="6" t="s">
        <v>795</v>
      </c>
      <c r="C60" s="197">
        <v>346545613</v>
      </c>
      <c r="D60" s="197">
        <v>398036079.91999996</v>
      </c>
      <c r="E60" s="197">
        <v>398036079.91999996</v>
      </c>
      <c r="F60" s="197">
        <v>379589841.07999992</v>
      </c>
      <c r="G60" s="199"/>
      <c r="H60" s="195">
        <f t="shared" si="9"/>
        <v>95.365686737818464</v>
      </c>
      <c r="I60" s="195">
        <f t="shared" si="10"/>
        <v>95.365686737818464</v>
      </c>
      <c r="K60" s="225"/>
      <c r="L60" s="225"/>
      <c r="M60" s="225"/>
      <c r="N60" s="225"/>
      <c r="O60" s="225"/>
      <c r="P60" s="226"/>
      <c r="Q60" s="226"/>
      <c r="R60" s="227"/>
      <c r="S60" s="228"/>
      <c r="T60" s="228"/>
    </row>
    <row r="61" spans="1:20" s="190" customFormat="1" ht="14.25">
      <c r="A61" s="194" t="s">
        <v>794</v>
      </c>
      <c r="B61" s="265"/>
      <c r="C61" s="193">
        <f t="shared" ref="C61:F61" si="16">C62</f>
        <v>744288684</v>
      </c>
      <c r="D61" s="193">
        <f t="shared" si="16"/>
        <v>1310687936.96</v>
      </c>
      <c r="E61" s="193">
        <f t="shared" si="16"/>
        <v>1310687936.96</v>
      </c>
      <c r="F61" s="193">
        <f t="shared" si="16"/>
        <v>1309962492.1900003</v>
      </c>
      <c r="G61" s="192"/>
      <c r="H61" s="191">
        <f t="shared" si="9"/>
        <v>99.944651602449142</v>
      </c>
      <c r="I61" s="191">
        <f t="shared" si="10"/>
        <v>99.944651602449142</v>
      </c>
      <c r="J61" s="182"/>
      <c r="K61" s="225"/>
      <c r="L61" s="225"/>
      <c r="M61" s="225"/>
      <c r="N61" s="225"/>
      <c r="O61" s="225"/>
      <c r="P61" s="226"/>
      <c r="Q61" s="226"/>
      <c r="R61" s="227"/>
      <c r="S61" s="228"/>
      <c r="T61" s="228"/>
    </row>
    <row r="62" spans="1:20">
      <c r="A62" s="198"/>
      <c r="B62" s="6" t="s">
        <v>793</v>
      </c>
      <c r="C62" s="197">
        <v>744288684</v>
      </c>
      <c r="D62" s="197">
        <v>1310687936.96</v>
      </c>
      <c r="E62" s="197">
        <v>1310687936.96</v>
      </c>
      <c r="F62" s="197">
        <v>1309962492.1900003</v>
      </c>
      <c r="G62" s="199"/>
      <c r="H62" s="195">
        <f t="shared" si="9"/>
        <v>99.944651602449142</v>
      </c>
      <c r="I62" s="195">
        <f t="shared" si="10"/>
        <v>99.944651602449142</v>
      </c>
      <c r="K62" s="225"/>
      <c r="L62" s="225"/>
      <c r="M62" s="225"/>
      <c r="N62" s="225"/>
      <c r="O62" s="225"/>
      <c r="P62" s="226"/>
      <c r="Q62" s="226"/>
      <c r="R62" s="227"/>
      <c r="S62" s="228"/>
      <c r="T62" s="228"/>
    </row>
    <row r="63" spans="1:20" s="190" customFormat="1" ht="14.25">
      <c r="A63" s="194" t="s">
        <v>47</v>
      </c>
      <c r="B63" s="265"/>
      <c r="C63" s="193">
        <f t="shared" ref="C63:F63" si="17">C64+C71+C74</f>
        <v>11209400192.866541</v>
      </c>
      <c r="D63" s="193">
        <f t="shared" si="17"/>
        <v>11301991978.23465</v>
      </c>
      <c r="E63" s="193">
        <f t="shared" si="17"/>
        <v>11301991978.23465</v>
      </c>
      <c r="F63" s="193">
        <f t="shared" si="17"/>
        <v>11301991978.23465</v>
      </c>
      <c r="G63" s="192"/>
      <c r="H63" s="191">
        <f t="shared" si="9"/>
        <v>100</v>
      </c>
      <c r="I63" s="191">
        <f t="shared" si="10"/>
        <v>100</v>
      </c>
      <c r="J63" s="182"/>
      <c r="K63" s="225"/>
      <c r="L63" s="225"/>
      <c r="M63" s="225"/>
      <c r="N63" s="225"/>
      <c r="O63" s="225"/>
      <c r="P63" s="226"/>
      <c r="Q63" s="226"/>
      <c r="R63" s="227"/>
      <c r="S63" s="228"/>
      <c r="T63" s="228"/>
    </row>
    <row r="64" spans="1:20">
      <c r="A64" s="201"/>
      <c r="B64" s="5" t="s">
        <v>792</v>
      </c>
      <c r="C64" s="200">
        <f t="shared" ref="C64:F64" si="18">SUM(C65:C70)</f>
        <v>3752291892.8665404</v>
      </c>
      <c r="D64" s="200">
        <f t="shared" si="18"/>
        <v>3737963561.9746504</v>
      </c>
      <c r="E64" s="200">
        <f t="shared" si="18"/>
        <v>3737963561.9746504</v>
      </c>
      <c r="F64" s="200">
        <f t="shared" si="18"/>
        <v>3737963561.9746504</v>
      </c>
      <c r="G64" s="200"/>
      <c r="H64" s="195">
        <f t="shared" si="9"/>
        <v>100</v>
      </c>
      <c r="I64" s="195">
        <f t="shared" si="10"/>
        <v>100</v>
      </c>
      <c r="K64" s="225"/>
      <c r="L64" s="225"/>
      <c r="M64" s="225"/>
      <c r="N64" s="225"/>
      <c r="O64" s="225"/>
      <c r="P64" s="226"/>
      <c r="Q64" s="226"/>
      <c r="R64" s="227"/>
      <c r="S64" s="228"/>
      <c r="T64" s="228"/>
    </row>
    <row r="65" spans="1:20">
      <c r="A65" s="198"/>
      <c r="B65" s="6" t="s">
        <v>607</v>
      </c>
      <c r="C65" s="197">
        <v>55193269.400540553</v>
      </c>
      <c r="D65" s="197">
        <v>55193269.400540553</v>
      </c>
      <c r="E65" s="197">
        <v>55193269.400540553</v>
      </c>
      <c r="F65" s="197">
        <v>55193269.400540553</v>
      </c>
      <c r="G65" s="199"/>
      <c r="H65" s="195">
        <f t="shared" si="9"/>
        <v>100</v>
      </c>
      <c r="I65" s="195">
        <f t="shared" si="10"/>
        <v>100</v>
      </c>
      <c r="K65" s="225"/>
      <c r="L65" s="225"/>
      <c r="M65" s="225"/>
      <c r="N65" s="225"/>
      <c r="O65" s="225"/>
      <c r="P65" s="226"/>
      <c r="Q65" s="226"/>
      <c r="R65" s="227"/>
      <c r="S65" s="228"/>
      <c r="T65" s="228"/>
    </row>
    <row r="66" spans="1:20">
      <c r="A66" s="198"/>
      <c r="B66" s="6" t="s">
        <v>602</v>
      </c>
      <c r="C66" s="197">
        <v>91371662.917000011</v>
      </c>
      <c r="D66" s="197">
        <v>91371662.917000011</v>
      </c>
      <c r="E66" s="197">
        <v>91371662.917000011</v>
      </c>
      <c r="F66" s="197">
        <v>91371662.917000011</v>
      </c>
      <c r="G66" s="199"/>
      <c r="H66" s="195">
        <f t="shared" si="9"/>
        <v>100</v>
      </c>
      <c r="I66" s="195">
        <f t="shared" si="10"/>
        <v>100</v>
      </c>
      <c r="K66" s="225"/>
      <c r="L66" s="225"/>
      <c r="M66" s="225"/>
      <c r="N66" s="225"/>
      <c r="O66" s="225"/>
      <c r="P66" s="226"/>
      <c r="Q66" s="226"/>
      <c r="R66" s="227"/>
      <c r="S66" s="228"/>
      <c r="T66" s="228"/>
    </row>
    <row r="67" spans="1:20">
      <c r="A67" s="198"/>
      <c r="B67" s="6" t="s">
        <v>603</v>
      </c>
      <c r="C67" s="197">
        <v>102110036.31650004</v>
      </c>
      <c r="D67" s="197">
        <v>102110036.31650004</v>
      </c>
      <c r="E67" s="197">
        <v>102110036.31650004</v>
      </c>
      <c r="F67" s="197">
        <v>102110036.31650004</v>
      </c>
      <c r="G67" s="199"/>
      <c r="H67" s="195">
        <f t="shared" si="9"/>
        <v>100</v>
      </c>
      <c r="I67" s="195">
        <f t="shared" si="10"/>
        <v>100</v>
      </c>
      <c r="K67" s="225"/>
      <c r="L67" s="225"/>
      <c r="M67" s="225"/>
      <c r="N67" s="225"/>
      <c r="O67" s="225"/>
      <c r="P67" s="226"/>
      <c r="Q67" s="226"/>
      <c r="R67" s="227"/>
      <c r="S67" s="228"/>
      <c r="T67" s="228"/>
    </row>
    <row r="68" spans="1:20">
      <c r="A68" s="198"/>
      <c r="B68" s="6" t="s">
        <v>604</v>
      </c>
      <c r="C68" s="197">
        <v>73753902.89199999</v>
      </c>
      <c r="D68" s="197">
        <v>73753902.89199999</v>
      </c>
      <c r="E68" s="197">
        <v>73753902.89199999</v>
      </c>
      <c r="F68" s="197">
        <v>73753902.89199999</v>
      </c>
      <c r="G68" s="199"/>
      <c r="H68" s="195">
        <f t="shared" si="9"/>
        <v>100</v>
      </c>
      <c r="I68" s="195">
        <f t="shared" si="10"/>
        <v>100</v>
      </c>
      <c r="K68" s="225"/>
      <c r="L68" s="225"/>
      <c r="M68" s="225"/>
      <c r="N68" s="225"/>
      <c r="O68" s="225"/>
      <c r="P68" s="226"/>
      <c r="Q68" s="226"/>
      <c r="R68" s="227"/>
      <c r="S68" s="228"/>
      <c r="T68" s="228"/>
    </row>
    <row r="69" spans="1:20">
      <c r="A69" s="198"/>
      <c r="B69" s="6" t="s">
        <v>601</v>
      </c>
      <c r="C69" s="197">
        <v>2540533900.1405001</v>
      </c>
      <c r="D69" s="197">
        <v>2649260787.6086097</v>
      </c>
      <c r="E69" s="197">
        <v>2649260787.6086097</v>
      </c>
      <c r="F69" s="197">
        <v>2649260787.6086097</v>
      </c>
      <c r="G69" s="199"/>
      <c r="H69" s="195">
        <f t="shared" si="9"/>
        <v>100</v>
      </c>
      <c r="I69" s="195">
        <f t="shared" si="10"/>
        <v>100</v>
      </c>
      <c r="K69" s="225"/>
      <c r="L69" s="225"/>
      <c r="M69" s="225"/>
      <c r="N69" s="225"/>
      <c r="O69" s="225"/>
      <c r="P69" s="226"/>
      <c r="Q69" s="226"/>
      <c r="R69" s="227"/>
      <c r="S69" s="228"/>
      <c r="T69" s="228"/>
    </row>
    <row r="70" spans="1:20">
      <c r="A70" s="198"/>
      <c r="B70" s="6" t="s">
        <v>609</v>
      </c>
      <c r="C70" s="197">
        <v>889329121.19999993</v>
      </c>
      <c r="D70" s="197">
        <v>766273902.84000003</v>
      </c>
      <c r="E70" s="197">
        <v>766273902.84000003</v>
      </c>
      <c r="F70" s="197">
        <v>766273902.84000003</v>
      </c>
      <c r="G70" s="199"/>
      <c r="H70" s="195">
        <f t="shared" si="9"/>
        <v>100</v>
      </c>
      <c r="I70" s="195">
        <f t="shared" si="10"/>
        <v>100</v>
      </c>
      <c r="K70" s="225"/>
      <c r="L70" s="225"/>
      <c r="M70" s="225"/>
      <c r="N70" s="225"/>
      <c r="O70" s="225"/>
      <c r="P70" s="226"/>
      <c r="Q70" s="226"/>
      <c r="R70" s="227"/>
      <c r="S70" s="228"/>
      <c r="T70" s="228"/>
    </row>
    <row r="71" spans="1:20" s="190" customFormat="1" ht="14.25">
      <c r="A71" s="201"/>
      <c r="B71" s="5" t="s">
        <v>791</v>
      </c>
      <c r="C71" s="202">
        <f t="shared" ref="C71:F71" si="19">SUM(C72:C73)</f>
        <v>4276569014</v>
      </c>
      <c r="D71" s="202">
        <f t="shared" si="19"/>
        <v>4383489130.2600002</v>
      </c>
      <c r="E71" s="202">
        <f t="shared" si="19"/>
        <v>4383489130.2600002</v>
      </c>
      <c r="F71" s="202">
        <f t="shared" si="19"/>
        <v>4383489130.2600002</v>
      </c>
      <c r="G71" s="196"/>
      <c r="H71" s="195">
        <f t="shared" si="9"/>
        <v>100</v>
      </c>
      <c r="I71" s="195">
        <f t="shared" si="10"/>
        <v>100</v>
      </c>
      <c r="J71" s="182"/>
      <c r="K71" s="225"/>
      <c r="L71" s="225"/>
      <c r="M71" s="225"/>
      <c r="N71" s="225"/>
      <c r="O71" s="225"/>
      <c r="P71" s="226"/>
      <c r="Q71" s="226"/>
      <c r="R71" s="227"/>
      <c r="S71" s="228"/>
      <c r="T71" s="228"/>
    </row>
    <row r="72" spans="1:20">
      <c r="A72" s="198"/>
      <c r="B72" s="6" t="s">
        <v>606</v>
      </c>
      <c r="C72" s="197">
        <v>479459480</v>
      </c>
      <c r="D72" s="197">
        <v>479459480</v>
      </c>
      <c r="E72" s="197">
        <v>479459480</v>
      </c>
      <c r="F72" s="197">
        <v>479459480</v>
      </c>
      <c r="G72" s="199"/>
      <c r="H72" s="195">
        <f t="shared" ref="H72:H77" si="20">IF(F72=0,"n.a.",IF(D72=0,"n.a.",(F72/D72)*100))</f>
        <v>100</v>
      </c>
      <c r="I72" s="195">
        <f t="shared" ref="I72:I77" si="21">IF(F72=0,"n.a.",IF(E72=0,"n.a.",(F72/E72)*100))</f>
        <v>100</v>
      </c>
      <c r="K72" s="225"/>
      <c r="L72" s="225"/>
      <c r="M72" s="225"/>
      <c r="N72" s="225"/>
      <c r="O72" s="225"/>
      <c r="P72" s="226"/>
      <c r="Q72" s="226"/>
      <c r="R72" s="227"/>
      <c r="S72" s="228"/>
      <c r="T72" s="228"/>
    </row>
    <row r="73" spans="1:20">
      <c r="A73" s="198"/>
      <c r="B73" s="6" t="s">
        <v>608</v>
      </c>
      <c r="C73" s="197">
        <v>3797109534</v>
      </c>
      <c r="D73" s="197">
        <v>3904029650.2599998</v>
      </c>
      <c r="E73" s="197">
        <v>3904029650.2599998</v>
      </c>
      <c r="F73" s="197">
        <v>3904029650.2599998</v>
      </c>
      <c r="G73" s="199"/>
      <c r="H73" s="195">
        <f t="shared" si="20"/>
        <v>100</v>
      </c>
      <c r="I73" s="195">
        <f t="shared" si="21"/>
        <v>100</v>
      </c>
      <c r="K73" s="225"/>
      <c r="L73" s="225"/>
      <c r="M73" s="225"/>
      <c r="N73" s="225"/>
      <c r="O73" s="225"/>
      <c r="P73" s="226"/>
      <c r="Q73" s="226"/>
      <c r="R73" s="227"/>
      <c r="S73" s="228"/>
      <c r="T73" s="228"/>
    </row>
    <row r="74" spans="1:20">
      <c r="A74" s="201"/>
      <c r="B74" s="5" t="s">
        <v>790</v>
      </c>
      <c r="C74" s="200">
        <f t="shared" ref="C74:F74" si="22">C75</f>
        <v>3180539286</v>
      </c>
      <c r="D74" s="200">
        <f t="shared" si="22"/>
        <v>3180539286</v>
      </c>
      <c r="E74" s="200">
        <f t="shared" si="22"/>
        <v>3180539286</v>
      </c>
      <c r="F74" s="200">
        <f t="shared" si="22"/>
        <v>3180539286</v>
      </c>
      <c r="G74" s="199"/>
      <c r="H74" s="195">
        <f t="shared" si="20"/>
        <v>100</v>
      </c>
      <c r="I74" s="195">
        <f t="shared" si="21"/>
        <v>100</v>
      </c>
      <c r="K74" s="225"/>
      <c r="L74" s="225"/>
      <c r="M74" s="225"/>
      <c r="N74" s="225"/>
      <c r="O74" s="225"/>
      <c r="P74" s="226"/>
      <c r="Q74" s="226"/>
      <c r="R74" s="227"/>
      <c r="S74" s="228"/>
      <c r="T74" s="228"/>
    </row>
    <row r="75" spans="1:20" s="190" customFormat="1" ht="14.25">
      <c r="A75" s="198"/>
      <c r="B75" s="6" t="s">
        <v>606</v>
      </c>
      <c r="C75" s="197">
        <v>3180539286</v>
      </c>
      <c r="D75" s="197">
        <v>3180539286</v>
      </c>
      <c r="E75" s="197">
        <v>3180539286</v>
      </c>
      <c r="F75" s="197">
        <v>3180539286</v>
      </c>
      <c r="G75" s="196"/>
      <c r="H75" s="195">
        <f t="shared" si="20"/>
        <v>100</v>
      </c>
      <c r="I75" s="195">
        <f t="shared" si="21"/>
        <v>100</v>
      </c>
      <c r="J75" s="182"/>
      <c r="K75" s="225"/>
      <c r="L75" s="225"/>
      <c r="M75" s="225"/>
      <c r="N75" s="225"/>
      <c r="O75" s="225"/>
      <c r="P75" s="226"/>
      <c r="Q75" s="226"/>
      <c r="R75" s="227"/>
      <c r="S75" s="228"/>
      <c r="T75" s="228"/>
    </row>
    <row r="76" spans="1:20" s="190" customFormat="1" ht="14.25">
      <c r="A76" s="194" t="s">
        <v>789</v>
      </c>
      <c r="B76" s="265"/>
      <c r="C76" s="193">
        <f t="shared" ref="C76:F76" si="23">C77</f>
        <v>1738537731.8639998</v>
      </c>
      <c r="D76" s="193">
        <f t="shared" si="23"/>
        <v>2054125298.1992671</v>
      </c>
      <c r="E76" s="193">
        <f t="shared" si="23"/>
        <v>2054125298.1992671</v>
      </c>
      <c r="F76" s="193">
        <f t="shared" si="23"/>
        <v>2021188901.164923</v>
      </c>
      <c r="G76" s="192"/>
      <c r="H76" s="191">
        <f t="shared" si="20"/>
        <v>98.396573127100979</v>
      </c>
      <c r="I76" s="191">
        <f t="shared" si="21"/>
        <v>98.396573127100979</v>
      </c>
      <c r="J76" s="182"/>
      <c r="K76" s="225"/>
      <c r="L76" s="225"/>
      <c r="M76" s="225"/>
      <c r="N76" s="225"/>
      <c r="O76" s="225"/>
      <c r="P76" s="226"/>
      <c r="Q76" s="226"/>
      <c r="R76" s="227"/>
      <c r="S76" s="228"/>
      <c r="T76" s="228"/>
    </row>
    <row r="77" spans="1:20">
      <c r="A77" s="189"/>
      <c r="B77" s="266" t="s">
        <v>445</v>
      </c>
      <c r="C77" s="188">
        <v>1738537731.8639998</v>
      </c>
      <c r="D77" s="188">
        <v>2054125298.1992671</v>
      </c>
      <c r="E77" s="188">
        <v>2054125298.1992671</v>
      </c>
      <c r="F77" s="188">
        <v>2021188901.164923</v>
      </c>
      <c r="G77" s="187"/>
      <c r="H77" s="186">
        <f t="shared" si="20"/>
        <v>98.396573127100979</v>
      </c>
      <c r="I77" s="186">
        <f t="shared" si="21"/>
        <v>98.396573127100979</v>
      </c>
      <c r="K77" s="225"/>
      <c r="L77" s="225"/>
      <c r="M77" s="225"/>
      <c r="N77" s="225"/>
      <c r="O77" s="225"/>
      <c r="P77" s="226"/>
      <c r="Q77" s="226"/>
      <c r="R77" s="227"/>
      <c r="S77" s="228"/>
      <c r="T77" s="228"/>
    </row>
    <row r="78" spans="1:20" s="2" customFormat="1" ht="36" customHeight="1">
      <c r="A78" s="309" t="s">
        <v>882</v>
      </c>
      <c r="B78" s="310"/>
      <c r="C78" s="310"/>
      <c r="D78" s="310"/>
      <c r="E78" s="310"/>
      <c r="F78" s="310"/>
      <c r="G78" s="310"/>
      <c r="H78" s="310"/>
      <c r="I78" s="310"/>
    </row>
    <row r="79" spans="1:20" s="2" customFormat="1" ht="12.75" customHeight="1">
      <c r="A79" s="317"/>
      <c r="B79" s="317"/>
      <c r="C79" s="317"/>
      <c r="D79" s="317"/>
      <c r="E79" s="317"/>
      <c r="F79" s="317"/>
      <c r="G79" s="317"/>
      <c r="H79" s="317"/>
      <c r="I79" s="317"/>
    </row>
    <row r="80" spans="1:20" s="2" customFormat="1" ht="12.75" customHeight="1">
      <c r="A80" s="311"/>
      <c r="B80" s="311"/>
      <c r="C80" s="311"/>
      <c r="D80" s="311"/>
      <c r="E80" s="311"/>
      <c r="F80" s="311"/>
      <c r="G80" s="311"/>
      <c r="H80" s="311"/>
      <c r="I80" s="311"/>
    </row>
    <row r="81" spans="1:11" s="2" customFormat="1" ht="12.75" customHeight="1">
      <c r="A81" s="311"/>
      <c r="B81" s="311"/>
      <c r="C81" s="311"/>
      <c r="D81" s="311"/>
      <c r="E81" s="311"/>
      <c r="F81" s="311"/>
      <c r="G81" s="311"/>
      <c r="H81" s="311"/>
      <c r="I81" s="311"/>
    </row>
    <row r="82" spans="1:11" s="2" customFormat="1" ht="9" customHeight="1">
      <c r="A82" s="329"/>
      <c r="B82" s="329"/>
      <c r="C82" s="329"/>
      <c r="D82" s="329"/>
      <c r="E82" s="329"/>
      <c r="F82" s="329"/>
      <c r="G82" s="329"/>
      <c r="H82" s="329"/>
    </row>
    <row r="83" spans="1:11" s="2" customFormat="1" ht="9" customHeight="1">
      <c r="A83" s="317"/>
      <c r="B83" s="317"/>
      <c r="C83" s="317"/>
      <c r="D83" s="317"/>
      <c r="E83" s="317"/>
      <c r="F83" s="317"/>
      <c r="G83" s="317"/>
      <c r="H83" s="317"/>
    </row>
    <row r="84" spans="1:11" s="2" customFormat="1" ht="9" customHeight="1">
      <c r="A84" s="311"/>
      <c r="B84" s="311"/>
      <c r="C84" s="311"/>
      <c r="D84" s="311"/>
      <c r="E84" s="311"/>
      <c r="F84" s="311"/>
      <c r="G84" s="311"/>
      <c r="H84" s="311"/>
    </row>
    <row r="85" spans="1:11" s="2" customFormat="1" ht="12">
      <c r="A85" s="311"/>
      <c r="B85" s="311"/>
      <c r="C85" s="311"/>
      <c r="D85" s="311"/>
      <c r="E85" s="311"/>
      <c r="F85" s="311"/>
      <c r="G85" s="311"/>
      <c r="H85" s="311"/>
    </row>
    <row r="86" spans="1:11" ht="16.5" customHeight="1">
      <c r="A86" s="330"/>
      <c r="B86" s="330"/>
      <c r="C86" s="330"/>
      <c r="D86" s="330"/>
      <c r="E86" s="330"/>
      <c r="F86" s="330"/>
      <c r="G86" s="330"/>
      <c r="H86" s="330"/>
      <c r="I86" s="330"/>
    </row>
    <row r="87" spans="1:11" ht="15">
      <c r="A87"/>
      <c r="B87" s="267"/>
      <c r="C87"/>
      <c r="D87"/>
      <c r="E87" s="181"/>
    </row>
    <row r="92" spans="1:11">
      <c r="H92" s="218"/>
      <c r="I92" s="218"/>
      <c r="J92" s="218"/>
      <c r="K92" s="218"/>
    </row>
    <row r="93" spans="1:11">
      <c r="H93" s="218"/>
      <c r="I93" s="218"/>
      <c r="J93" s="218"/>
      <c r="K93" s="218"/>
    </row>
    <row r="94" spans="1:11">
      <c r="H94" s="218"/>
      <c r="I94" s="218"/>
      <c r="J94" s="218"/>
      <c r="K94" s="218"/>
    </row>
    <row r="95" spans="1:11">
      <c r="H95" s="218"/>
      <c r="I95" s="218"/>
      <c r="J95" s="218"/>
      <c r="K95" s="218"/>
    </row>
    <row r="96" spans="1:11">
      <c r="H96" s="218"/>
      <c r="I96" s="218"/>
      <c r="J96" s="218"/>
      <c r="K96" s="218"/>
    </row>
    <row r="97" spans="8:11">
      <c r="H97" s="218"/>
      <c r="I97" s="218"/>
      <c r="J97" s="218"/>
      <c r="K97" s="218"/>
    </row>
    <row r="98" spans="8:11">
      <c r="H98" s="218"/>
      <c r="I98" s="218"/>
      <c r="J98" s="218"/>
      <c r="K98" s="218"/>
    </row>
    <row r="99" spans="8:11">
      <c r="H99" s="218"/>
      <c r="I99" s="218"/>
      <c r="J99" s="218"/>
      <c r="K99" s="218"/>
    </row>
    <row r="100" spans="8:11">
      <c r="H100" s="218"/>
      <c r="I100" s="218"/>
      <c r="J100" s="218"/>
      <c r="K100" s="218"/>
    </row>
    <row r="101" spans="8:11">
      <c r="H101" s="218"/>
      <c r="I101" s="218"/>
      <c r="J101" s="218"/>
      <c r="K101" s="218"/>
    </row>
    <row r="102" spans="8:11">
      <c r="H102" s="219"/>
      <c r="I102" s="219"/>
      <c r="J102" s="220"/>
      <c r="K102" s="219"/>
    </row>
  </sheetData>
  <mergeCells count="18">
    <mergeCell ref="A1:C1"/>
    <mergeCell ref="A78:I78"/>
    <mergeCell ref="A3:I3"/>
    <mergeCell ref="A4:A7"/>
    <mergeCell ref="B4:B7"/>
    <mergeCell ref="E4:F4"/>
    <mergeCell ref="H4:I5"/>
    <mergeCell ref="C5:C6"/>
    <mergeCell ref="D5:D6"/>
    <mergeCell ref="A79:I79"/>
    <mergeCell ref="A80:I80"/>
    <mergeCell ref="A81:I81"/>
    <mergeCell ref="E5:E6"/>
    <mergeCell ref="A86:I86"/>
    <mergeCell ref="A82:H82"/>
    <mergeCell ref="A84:H84"/>
    <mergeCell ref="A83:H83"/>
    <mergeCell ref="A85:H85"/>
  </mergeCells>
  <conditionalFormatting sqref="T8">
    <cfRule type="cellIs" dxfId="47" priority="9" operator="greaterThan">
      <formula>0.1</formula>
    </cfRule>
    <cfRule type="cellIs" dxfId="46" priority="10" operator="greaterThan">
      <formula>1</formula>
    </cfRule>
  </conditionalFormatting>
  <conditionalFormatting sqref="S8">
    <cfRule type="cellIs" dxfId="45" priority="15" operator="greaterThan">
      <formula>0</formula>
    </cfRule>
    <cfRule type="cellIs" dxfId="44" priority="16" operator="greaterThan">
      <formula>1</formula>
    </cfRule>
  </conditionalFormatting>
  <conditionalFormatting sqref="S8">
    <cfRule type="cellIs" dxfId="43" priority="13" operator="greaterThan">
      <formula>0.1</formula>
    </cfRule>
    <cfRule type="cellIs" dxfId="42" priority="14" operator="greaterThan">
      <formula>1</formula>
    </cfRule>
  </conditionalFormatting>
  <conditionalFormatting sqref="T8">
    <cfRule type="cellIs" dxfId="41" priority="11" operator="greaterThan">
      <formula>0</formula>
    </cfRule>
    <cfRule type="cellIs" dxfId="40" priority="12" operator="greaterThan">
      <formula>1</formula>
    </cfRule>
  </conditionalFormatting>
  <conditionalFormatting sqref="T9:T77">
    <cfRule type="cellIs" dxfId="39" priority="1" operator="greaterThan">
      <formula>0.1</formula>
    </cfRule>
    <cfRule type="cellIs" dxfId="38" priority="2" operator="greaterThan">
      <formula>1</formula>
    </cfRule>
  </conditionalFormatting>
  <conditionalFormatting sqref="S9:S77">
    <cfRule type="cellIs" dxfId="37" priority="7" operator="greaterThan">
      <formula>0</formula>
    </cfRule>
    <cfRule type="cellIs" dxfId="36" priority="8" operator="greaterThan">
      <formula>1</formula>
    </cfRule>
  </conditionalFormatting>
  <conditionalFormatting sqref="S9:S77">
    <cfRule type="cellIs" dxfId="35" priority="5" operator="greaterThan">
      <formula>0.1</formula>
    </cfRule>
    <cfRule type="cellIs" dxfId="34" priority="6" operator="greaterThan">
      <formula>1</formula>
    </cfRule>
  </conditionalFormatting>
  <conditionalFormatting sqref="T9:T77">
    <cfRule type="cellIs" dxfId="33" priority="3" operator="greaterThan">
      <formula>0</formula>
    </cfRule>
    <cfRule type="cellIs" dxfId="32" priority="4" operator="greaterThan">
      <formula>1</formula>
    </cfRule>
  </conditionalFormatting>
  <pageMargins left="0.70866141732283461" right="0.70866141732283461" top="0.74803149606299213" bottom="0.74803149606299213" header="0.31496062992125984" footer="0.31496062992125984"/>
  <pageSetup scale="50" fitToHeight="10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T126"/>
  <sheetViews>
    <sheetView showGridLines="0" zoomScale="145" zoomScaleNormal="145" workbookViewId="0">
      <selection sqref="A1:C1"/>
    </sheetView>
  </sheetViews>
  <sheetFormatPr baseColWidth="10" defaultRowHeight="12"/>
  <cols>
    <col min="1" max="1" width="4.7109375" style="34" customWidth="1"/>
    <col min="2" max="2" width="51.7109375" style="1" customWidth="1"/>
    <col min="3" max="3" width="13.7109375" style="3" customWidth="1"/>
    <col min="4" max="6" width="13.7109375" style="1" customWidth="1"/>
    <col min="7" max="7" width="0.85546875" style="4" customWidth="1"/>
    <col min="8" max="9" width="9.7109375" style="1" customWidth="1"/>
    <col min="10" max="10" width="9.5703125" style="1" customWidth="1"/>
    <col min="11" max="14" width="5" style="1" customWidth="1"/>
    <col min="15" max="15" width="2.5703125" style="1" customWidth="1"/>
    <col min="16" max="17" width="5" style="1" customWidth="1"/>
    <col min="18" max="18" width="2.5703125" style="1" customWidth="1"/>
    <col min="19" max="16384" width="11.42578125" style="1"/>
  </cols>
  <sheetData>
    <row r="1" spans="1:20" s="47" customFormat="1" ht="42" customHeight="1">
      <c r="A1" s="316" t="s">
        <v>0</v>
      </c>
      <c r="B1" s="316"/>
      <c r="C1" s="316"/>
      <c r="D1" s="39" t="s">
        <v>150</v>
      </c>
      <c r="G1" s="48"/>
    </row>
    <row r="2" spans="1:20" ht="13.5" customHeight="1">
      <c r="C2" s="1"/>
    </row>
    <row r="3" spans="1:20" s="49" customFormat="1" ht="57.95" customHeight="1">
      <c r="A3" s="301" t="s">
        <v>870</v>
      </c>
      <c r="B3" s="301"/>
      <c r="C3" s="301"/>
      <c r="D3" s="301"/>
      <c r="E3" s="301"/>
      <c r="F3" s="301"/>
      <c r="G3" s="301"/>
      <c r="H3" s="301"/>
      <c r="I3" s="301"/>
    </row>
    <row r="4" spans="1:20" ht="12.75" customHeight="1">
      <c r="A4" s="302" t="s">
        <v>6</v>
      </c>
      <c r="B4" s="304" t="s">
        <v>52</v>
      </c>
      <c r="C4" s="22"/>
      <c r="D4" s="22"/>
      <c r="E4" s="306" t="s">
        <v>1</v>
      </c>
      <c r="F4" s="306"/>
      <c r="G4" s="21"/>
      <c r="H4" s="304" t="s">
        <v>5</v>
      </c>
      <c r="I4" s="304"/>
    </row>
    <row r="5" spans="1:20" ht="12.75" customHeight="1">
      <c r="A5" s="302"/>
      <c r="B5" s="304"/>
      <c r="C5" s="307" t="s">
        <v>2</v>
      </c>
      <c r="D5" s="307" t="s">
        <v>883</v>
      </c>
      <c r="E5" s="307" t="s">
        <v>4</v>
      </c>
      <c r="F5" s="50" t="s">
        <v>53</v>
      </c>
      <c r="G5" s="42"/>
      <c r="H5" s="305"/>
      <c r="I5" s="305"/>
    </row>
    <row r="6" spans="1:20" ht="18" customHeight="1">
      <c r="A6" s="302"/>
      <c r="B6" s="304"/>
      <c r="C6" s="307"/>
      <c r="D6" s="307"/>
      <c r="E6" s="307"/>
      <c r="F6" s="41" t="s">
        <v>151</v>
      </c>
      <c r="G6" s="41"/>
      <c r="H6" s="42" t="s">
        <v>3</v>
      </c>
      <c r="I6" s="42" t="s">
        <v>7</v>
      </c>
    </row>
    <row r="7" spans="1:20" ht="12.75" customHeight="1">
      <c r="A7" s="303"/>
      <c r="B7" s="305"/>
      <c r="C7" s="28" t="s">
        <v>8</v>
      </c>
      <c r="D7" s="28" t="s">
        <v>9</v>
      </c>
      <c r="E7" s="28" t="s">
        <v>10</v>
      </c>
      <c r="F7" s="29" t="s">
        <v>11</v>
      </c>
      <c r="G7" s="29"/>
      <c r="H7" s="29" t="s">
        <v>147</v>
      </c>
      <c r="I7" s="29" t="s">
        <v>146</v>
      </c>
    </row>
    <row r="8" spans="1:20" ht="12.75" customHeight="1">
      <c r="A8" s="333" t="s">
        <v>12</v>
      </c>
      <c r="B8" s="333"/>
      <c r="C8" s="278">
        <v>702205342945.01843</v>
      </c>
      <c r="D8" s="278">
        <v>721839723420.23999</v>
      </c>
      <c r="E8" s="278">
        <v>721839723420.23999</v>
      </c>
      <c r="F8" s="278">
        <v>719175035536.59644</v>
      </c>
      <c r="G8" s="10"/>
      <c r="H8" s="272">
        <v>99.630847707990128</v>
      </c>
      <c r="I8" s="272">
        <v>99.630847707990128</v>
      </c>
      <c r="J8" s="2"/>
      <c r="K8" s="225"/>
      <c r="L8" s="225"/>
      <c r="M8" s="225"/>
      <c r="N8" s="225"/>
      <c r="O8" s="225"/>
      <c r="P8" s="226"/>
      <c r="Q8" s="226"/>
      <c r="R8" s="227"/>
      <c r="S8" s="228"/>
      <c r="T8" s="228"/>
    </row>
    <row r="9" spans="1:20" ht="12.75" customHeight="1">
      <c r="A9" s="325" t="s">
        <v>568</v>
      </c>
      <c r="B9" s="325"/>
      <c r="C9" s="279">
        <v>1009860488.4695625</v>
      </c>
      <c r="D9" s="279">
        <v>922124203.02100646</v>
      </c>
      <c r="E9" s="279">
        <v>922124203.02100646</v>
      </c>
      <c r="F9" s="279">
        <v>922096272.15203059</v>
      </c>
      <c r="G9" s="258"/>
      <c r="H9" s="283">
        <v>99.996971029620056</v>
      </c>
      <c r="I9" s="283">
        <v>99.996971029620056</v>
      </c>
      <c r="J9" s="2"/>
      <c r="K9" s="225"/>
      <c r="L9" s="225"/>
      <c r="M9" s="225"/>
      <c r="N9" s="225"/>
      <c r="O9" s="225"/>
      <c r="P9" s="226"/>
      <c r="Q9" s="226"/>
      <c r="R9" s="227"/>
      <c r="S9" s="228"/>
      <c r="T9" s="228"/>
    </row>
    <row r="10" spans="1:20" s="156" customFormat="1" ht="12.75" customHeight="1">
      <c r="A10" s="157"/>
      <c r="B10" s="157" t="s">
        <v>103</v>
      </c>
      <c r="C10" s="280">
        <v>1009860488.4695625</v>
      </c>
      <c r="D10" s="280">
        <v>922124203.02100646</v>
      </c>
      <c r="E10" s="280">
        <v>922124203.02100646</v>
      </c>
      <c r="F10" s="280">
        <v>922096272.15203059</v>
      </c>
      <c r="G10" s="151"/>
      <c r="H10" s="284">
        <v>99.996971029620056</v>
      </c>
      <c r="I10" s="284">
        <v>99.996971029620056</v>
      </c>
      <c r="K10" s="225"/>
      <c r="L10" s="225"/>
      <c r="M10" s="225"/>
      <c r="N10" s="225"/>
      <c r="O10" s="225"/>
      <c r="P10" s="226"/>
      <c r="Q10" s="226"/>
      <c r="R10" s="227"/>
      <c r="S10" s="228"/>
      <c r="T10" s="228"/>
    </row>
    <row r="11" spans="1:20" ht="12.75" customHeight="1">
      <c r="A11" s="325" t="s">
        <v>665</v>
      </c>
      <c r="B11" s="325"/>
      <c r="C11" s="279">
        <v>734025241</v>
      </c>
      <c r="D11" s="279">
        <v>716636938.67000008</v>
      </c>
      <c r="E11" s="279">
        <v>716636938.67000008</v>
      </c>
      <c r="F11" s="279">
        <v>715187561.26999998</v>
      </c>
      <c r="G11" s="258"/>
      <c r="H11" s="283">
        <v>99.797752903626488</v>
      </c>
      <c r="I11" s="283">
        <v>99.797752903626488</v>
      </c>
      <c r="J11" s="2"/>
      <c r="K11" s="225"/>
      <c r="L11" s="225"/>
      <c r="M11" s="225"/>
      <c r="N11" s="225"/>
      <c r="O11" s="225"/>
      <c r="P11" s="226"/>
      <c r="Q11" s="226"/>
      <c r="R11" s="227"/>
      <c r="S11" s="228"/>
      <c r="T11" s="228"/>
    </row>
    <row r="12" spans="1:20" ht="12.75" customHeight="1">
      <c r="A12" s="155"/>
      <c r="B12" s="155" t="s">
        <v>664</v>
      </c>
      <c r="C12" s="281">
        <v>734025241</v>
      </c>
      <c r="D12" s="281">
        <v>716636938.67000008</v>
      </c>
      <c r="E12" s="281">
        <v>716636938.67000008</v>
      </c>
      <c r="F12" s="281">
        <v>715187561.26999998</v>
      </c>
      <c r="G12" s="10"/>
      <c r="H12" s="274">
        <v>99.797752903626488</v>
      </c>
      <c r="I12" s="274">
        <v>99.797752903626488</v>
      </c>
      <c r="J12" s="2"/>
      <c r="K12" s="225"/>
      <c r="L12" s="225"/>
      <c r="M12" s="225"/>
      <c r="N12" s="225"/>
      <c r="O12" s="225"/>
      <c r="P12" s="226"/>
      <c r="Q12" s="226"/>
      <c r="R12" s="227"/>
      <c r="S12" s="228"/>
      <c r="T12" s="228"/>
    </row>
    <row r="13" spans="1:20" ht="12.75" customHeight="1">
      <c r="A13" s="325" t="s">
        <v>663</v>
      </c>
      <c r="B13" s="325"/>
      <c r="C13" s="279">
        <v>129695309342.44676</v>
      </c>
      <c r="D13" s="279">
        <v>135204916711.80109</v>
      </c>
      <c r="E13" s="279">
        <v>135204916711.80109</v>
      </c>
      <c r="F13" s="279">
        <v>133169518853.91763</v>
      </c>
      <c r="G13" s="24"/>
      <c r="H13" s="273">
        <v>98.494582957939286</v>
      </c>
      <c r="I13" s="273">
        <v>98.494582957939286</v>
      </c>
      <c r="J13" s="2"/>
      <c r="K13" s="225"/>
      <c r="L13" s="225"/>
      <c r="M13" s="225"/>
      <c r="N13" s="225"/>
      <c r="O13" s="225"/>
      <c r="P13" s="226"/>
      <c r="Q13" s="226"/>
      <c r="R13" s="227"/>
      <c r="S13" s="228"/>
      <c r="T13" s="228"/>
    </row>
    <row r="14" spans="1:20" ht="12.75" customHeight="1">
      <c r="A14" s="149"/>
      <c r="B14" s="148" t="s">
        <v>118</v>
      </c>
      <c r="C14" s="281">
        <v>488019915.3599999</v>
      </c>
      <c r="D14" s="281">
        <v>503770068.10559994</v>
      </c>
      <c r="E14" s="281">
        <v>503770068.10559994</v>
      </c>
      <c r="F14" s="281">
        <v>487742907.54879993</v>
      </c>
      <c r="G14" s="10"/>
      <c r="H14" s="274">
        <v>96.818556406681864</v>
      </c>
      <c r="I14" s="274">
        <v>96.818556406681864</v>
      </c>
      <c r="J14" s="2"/>
      <c r="K14" s="225"/>
      <c r="L14" s="225"/>
      <c r="M14" s="225"/>
      <c r="N14" s="225"/>
      <c r="O14" s="225"/>
      <c r="P14" s="226"/>
      <c r="Q14" s="226"/>
      <c r="R14" s="227"/>
      <c r="S14" s="228"/>
      <c r="T14" s="228"/>
    </row>
    <row r="15" spans="1:20" ht="12.75" customHeight="1">
      <c r="A15" s="149"/>
      <c r="B15" s="148" t="s">
        <v>662</v>
      </c>
      <c r="C15" s="281">
        <v>220925668.20000005</v>
      </c>
      <c r="D15" s="281">
        <v>188839155.40799996</v>
      </c>
      <c r="E15" s="281">
        <v>188839155.40799996</v>
      </c>
      <c r="F15" s="281">
        <v>188839155.40799996</v>
      </c>
      <c r="G15" s="10"/>
      <c r="H15" s="274">
        <v>100</v>
      </c>
      <c r="I15" s="274">
        <v>100</v>
      </c>
      <c r="J15" s="2"/>
      <c r="K15" s="225"/>
      <c r="L15" s="225"/>
      <c r="M15" s="225"/>
      <c r="N15" s="225"/>
      <c r="O15" s="225"/>
      <c r="P15" s="226"/>
      <c r="Q15" s="226"/>
      <c r="R15" s="227"/>
      <c r="S15" s="228"/>
      <c r="T15" s="228"/>
    </row>
    <row r="16" spans="1:20" ht="12.75" customHeight="1">
      <c r="A16" s="149"/>
      <c r="B16" s="148" t="s">
        <v>119</v>
      </c>
      <c r="C16" s="281">
        <v>519151479</v>
      </c>
      <c r="D16" s="281">
        <v>248029559.40000004</v>
      </c>
      <c r="E16" s="281">
        <v>248029559.40000004</v>
      </c>
      <c r="F16" s="281">
        <v>246106659.27000007</v>
      </c>
      <c r="G16" s="10"/>
      <c r="H16" s="274">
        <v>99.22472944972705</v>
      </c>
      <c r="I16" s="274">
        <v>99.22472944972705</v>
      </c>
      <c r="J16" s="2"/>
      <c r="K16" s="225"/>
      <c r="L16" s="225"/>
      <c r="M16" s="225"/>
      <c r="N16" s="225"/>
      <c r="O16" s="225"/>
      <c r="P16" s="226"/>
      <c r="Q16" s="226"/>
      <c r="R16" s="227"/>
      <c r="S16" s="228"/>
      <c r="T16" s="228"/>
    </row>
    <row r="17" spans="1:20" ht="12.75" customHeight="1">
      <c r="A17" s="149"/>
      <c r="B17" s="148" t="s">
        <v>661</v>
      </c>
      <c r="C17" s="281">
        <v>16600000</v>
      </c>
      <c r="D17" s="281">
        <v>9047354.1779999994</v>
      </c>
      <c r="E17" s="281">
        <v>9047354.1779999994</v>
      </c>
      <c r="F17" s="281">
        <v>9047354.1779999994</v>
      </c>
      <c r="G17" s="10"/>
      <c r="H17" s="274">
        <v>100</v>
      </c>
      <c r="I17" s="274">
        <v>100</v>
      </c>
      <c r="J17" s="2"/>
      <c r="K17" s="225"/>
      <c r="L17" s="225"/>
      <c r="M17" s="225"/>
      <c r="N17" s="225"/>
      <c r="O17" s="225"/>
      <c r="P17" s="226"/>
      <c r="Q17" s="226"/>
      <c r="R17" s="227"/>
      <c r="S17" s="228"/>
      <c r="T17" s="228"/>
    </row>
    <row r="18" spans="1:20" ht="12.75" customHeight="1">
      <c r="A18" s="149"/>
      <c r="B18" s="148" t="s">
        <v>660</v>
      </c>
      <c r="C18" s="281">
        <v>36786228</v>
      </c>
      <c r="D18" s="281">
        <v>36726809.609999999</v>
      </c>
      <c r="E18" s="281">
        <v>36726809.609999999</v>
      </c>
      <c r="F18" s="281">
        <v>36726809.609999999</v>
      </c>
      <c r="G18" s="10"/>
      <c r="H18" s="274">
        <v>100</v>
      </c>
      <c r="I18" s="274">
        <v>100</v>
      </c>
      <c r="J18" s="2"/>
      <c r="K18" s="225"/>
      <c r="L18" s="225"/>
      <c r="M18" s="225"/>
      <c r="N18" s="225"/>
      <c r="O18" s="225"/>
      <c r="P18" s="226"/>
      <c r="Q18" s="226"/>
      <c r="R18" s="227"/>
      <c r="S18" s="228"/>
      <c r="T18" s="228"/>
    </row>
    <row r="19" spans="1:20" ht="12.75" customHeight="1">
      <c r="A19" s="149"/>
      <c r="B19" s="148" t="s">
        <v>659</v>
      </c>
      <c r="C19" s="281">
        <v>2748289657</v>
      </c>
      <c r="D19" s="281">
        <v>2742522387.7400012</v>
      </c>
      <c r="E19" s="281">
        <v>2742522387.7400012</v>
      </c>
      <c r="F19" s="281">
        <v>2741440394.3500013</v>
      </c>
      <c r="G19" s="10"/>
      <c r="H19" s="274">
        <v>99.960547509298863</v>
      </c>
      <c r="I19" s="274">
        <v>99.960547509298863</v>
      </c>
      <c r="J19" s="2"/>
      <c r="K19" s="225"/>
      <c r="L19" s="225"/>
      <c r="M19" s="225"/>
      <c r="N19" s="225"/>
      <c r="O19" s="225"/>
      <c r="P19" s="226"/>
      <c r="Q19" s="226"/>
      <c r="R19" s="227"/>
      <c r="S19" s="228"/>
      <c r="T19" s="228"/>
    </row>
    <row r="20" spans="1:20" ht="12.75" customHeight="1">
      <c r="A20" s="149"/>
      <c r="B20" s="148" t="s">
        <v>658</v>
      </c>
      <c r="C20" s="281">
        <v>3330000000</v>
      </c>
      <c r="D20" s="281">
        <v>3660382386.5800004</v>
      </c>
      <c r="E20" s="281">
        <v>3660382386.5800004</v>
      </c>
      <c r="F20" s="281">
        <v>3026882386.5800004</v>
      </c>
      <c r="G20" s="10"/>
      <c r="H20" s="274">
        <v>82.69306501084175</v>
      </c>
      <c r="I20" s="274">
        <v>82.69306501084175</v>
      </c>
      <c r="J20" s="2"/>
      <c r="K20" s="225"/>
      <c r="L20" s="225"/>
      <c r="M20" s="225"/>
      <c r="N20" s="225"/>
      <c r="O20" s="225"/>
      <c r="P20" s="226"/>
      <c r="Q20" s="226"/>
      <c r="R20" s="227"/>
      <c r="S20" s="228"/>
      <c r="T20" s="228"/>
    </row>
    <row r="21" spans="1:20" ht="12.75" customHeight="1">
      <c r="A21" s="149"/>
      <c r="B21" s="148" t="s">
        <v>657</v>
      </c>
      <c r="C21" s="281">
        <v>353664589</v>
      </c>
      <c r="D21" s="281">
        <v>352451231.7100001</v>
      </c>
      <c r="E21" s="281">
        <v>352451231.7100001</v>
      </c>
      <c r="F21" s="281">
        <v>351966401.43000007</v>
      </c>
      <c r="G21" s="10"/>
      <c r="H21" s="274">
        <v>99.862440463706776</v>
      </c>
      <c r="I21" s="274">
        <v>99.862440463706776</v>
      </c>
      <c r="J21" s="2"/>
      <c r="K21" s="225"/>
      <c r="L21" s="225"/>
      <c r="M21" s="225"/>
      <c r="N21" s="225"/>
      <c r="O21" s="225"/>
      <c r="P21" s="226"/>
      <c r="Q21" s="226"/>
      <c r="R21" s="227"/>
      <c r="S21" s="228"/>
      <c r="T21" s="228"/>
    </row>
    <row r="22" spans="1:20" ht="12.75" customHeight="1">
      <c r="A22" s="149"/>
      <c r="B22" s="148" t="s">
        <v>656</v>
      </c>
      <c r="C22" s="281">
        <v>1042414577.6</v>
      </c>
      <c r="D22" s="281">
        <v>1058693414.4600002</v>
      </c>
      <c r="E22" s="281">
        <v>1058693414.4600002</v>
      </c>
      <c r="F22" s="281">
        <v>1058462800.3520001</v>
      </c>
      <c r="G22" s="10"/>
      <c r="H22" s="274">
        <v>99.978217101868182</v>
      </c>
      <c r="I22" s="274">
        <v>99.978217101868182</v>
      </c>
      <c r="J22" s="2"/>
      <c r="K22" s="225"/>
      <c r="L22" s="225"/>
      <c r="M22" s="225"/>
      <c r="N22" s="225"/>
      <c r="O22" s="225"/>
      <c r="P22" s="226"/>
      <c r="Q22" s="226"/>
      <c r="R22" s="227"/>
      <c r="S22" s="228"/>
      <c r="T22" s="228"/>
    </row>
    <row r="23" spans="1:20" ht="12.75" customHeight="1">
      <c r="A23" s="149"/>
      <c r="B23" s="148" t="s">
        <v>655</v>
      </c>
      <c r="C23" s="281">
        <v>950000000</v>
      </c>
      <c r="D23" s="281">
        <v>1137766000</v>
      </c>
      <c r="E23" s="281">
        <v>1137766000</v>
      </c>
      <c r="F23" s="281">
        <v>957766000</v>
      </c>
      <c r="G23" s="10"/>
      <c r="H23" s="274">
        <v>84.179523733351147</v>
      </c>
      <c r="I23" s="274">
        <v>84.179523733351147</v>
      </c>
      <c r="J23" s="2"/>
      <c r="K23" s="225"/>
      <c r="L23" s="225"/>
      <c r="M23" s="225"/>
      <c r="N23" s="225"/>
      <c r="O23" s="225"/>
      <c r="P23" s="226"/>
      <c r="Q23" s="226"/>
      <c r="R23" s="227"/>
      <c r="S23" s="228"/>
      <c r="T23" s="228"/>
    </row>
    <row r="24" spans="1:20" ht="12.75" customHeight="1">
      <c r="A24" s="149"/>
      <c r="B24" s="148" t="s">
        <v>654</v>
      </c>
      <c r="C24" s="281">
        <v>1542038</v>
      </c>
      <c r="D24" s="281">
        <v>1269051.8900000001</v>
      </c>
      <c r="E24" s="281">
        <v>1269051.8900000001</v>
      </c>
      <c r="F24" s="281">
        <v>1238616.8900000001</v>
      </c>
      <c r="G24" s="10"/>
      <c r="H24" s="274">
        <v>97.60175291177417</v>
      </c>
      <c r="I24" s="274">
        <v>97.60175291177417</v>
      </c>
      <c r="J24" s="2"/>
      <c r="K24" s="225"/>
      <c r="L24" s="225"/>
      <c r="M24" s="225"/>
      <c r="N24" s="225"/>
      <c r="O24" s="225"/>
      <c r="P24" s="226"/>
      <c r="Q24" s="226"/>
      <c r="R24" s="227"/>
      <c r="S24" s="228"/>
      <c r="T24" s="228"/>
    </row>
    <row r="25" spans="1:20" ht="12.75" customHeight="1">
      <c r="A25" s="149"/>
      <c r="B25" s="148" t="s">
        <v>653</v>
      </c>
      <c r="C25" s="281">
        <v>135054954</v>
      </c>
      <c r="D25" s="281">
        <v>142939049.05000001</v>
      </c>
      <c r="E25" s="281">
        <v>142939049.05000001</v>
      </c>
      <c r="F25" s="281">
        <v>142939049.05000001</v>
      </c>
      <c r="G25" s="10"/>
      <c r="H25" s="274">
        <v>100</v>
      </c>
      <c r="I25" s="274">
        <v>100</v>
      </c>
      <c r="J25" s="2"/>
      <c r="K25" s="225"/>
      <c r="L25" s="225"/>
      <c r="M25" s="225"/>
      <c r="N25" s="225"/>
      <c r="O25" s="225"/>
      <c r="P25" s="226"/>
      <c r="Q25" s="226"/>
      <c r="R25" s="227"/>
      <c r="S25" s="228"/>
      <c r="T25" s="228"/>
    </row>
    <row r="26" spans="1:20" ht="12.75" customHeight="1">
      <c r="A26" s="149"/>
      <c r="B26" s="148" t="s">
        <v>23</v>
      </c>
      <c r="C26" s="281">
        <v>20971228</v>
      </c>
      <c r="D26" s="281">
        <v>16763883.450000001</v>
      </c>
      <c r="E26" s="281">
        <v>16763883.450000001</v>
      </c>
      <c r="F26" s="281">
        <v>16106440.49</v>
      </c>
      <c r="G26" s="10"/>
      <c r="H26" s="274">
        <v>96.078218021731715</v>
      </c>
      <c r="I26" s="274">
        <v>96.078218021731715</v>
      </c>
      <c r="J26" s="2"/>
      <c r="K26" s="225"/>
      <c r="L26" s="225"/>
      <c r="M26" s="225"/>
      <c r="N26" s="225"/>
      <c r="O26" s="225"/>
      <c r="P26" s="226"/>
      <c r="Q26" s="226"/>
      <c r="R26" s="227"/>
      <c r="S26" s="228"/>
      <c r="T26" s="228"/>
    </row>
    <row r="27" spans="1:20" ht="12.75" customHeight="1">
      <c r="A27" s="149"/>
      <c r="B27" s="148" t="s">
        <v>22</v>
      </c>
      <c r="C27" s="281">
        <v>4256213420.7867627</v>
      </c>
      <c r="D27" s="281">
        <v>4414366534.7359619</v>
      </c>
      <c r="E27" s="281">
        <v>4414366534.7359619</v>
      </c>
      <c r="F27" s="281">
        <v>4414336575.0572948</v>
      </c>
      <c r="G27" s="10"/>
      <c r="H27" s="274">
        <v>99.999321314203712</v>
      </c>
      <c r="I27" s="274">
        <v>99.999321314203712</v>
      </c>
      <c r="J27" s="2"/>
      <c r="K27" s="225"/>
      <c r="L27" s="225"/>
      <c r="M27" s="225"/>
      <c r="N27" s="225"/>
      <c r="O27" s="225"/>
      <c r="P27" s="226"/>
      <c r="Q27" s="226"/>
      <c r="R27" s="227"/>
      <c r="S27" s="228"/>
      <c r="T27" s="228"/>
    </row>
    <row r="28" spans="1:20" ht="12.75" customHeight="1">
      <c r="A28" s="149"/>
      <c r="B28" s="148" t="s">
        <v>652</v>
      </c>
      <c r="C28" s="281">
        <v>7994350494</v>
      </c>
      <c r="D28" s="281">
        <v>7706966034.250001</v>
      </c>
      <c r="E28" s="281">
        <v>7706966034.250001</v>
      </c>
      <c r="F28" s="281">
        <v>7706603796.2600002</v>
      </c>
      <c r="G28" s="10"/>
      <c r="H28" s="274">
        <v>99.995299862638674</v>
      </c>
      <c r="I28" s="274">
        <v>99.995299862638674</v>
      </c>
      <c r="J28" s="2"/>
      <c r="K28" s="225"/>
      <c r="L28" s="225"/>
      <c r="M28" s="225"/>
      <c r="N28" s="225"/>
      <c r="O28" s="225"/>
      <c r="P28" s="226"/>
      <c r="Q28" s="226"/>
      <c r="R28" s="227"/>
      <c r="S28" s="228"/>
      <c r="T28" s="228"/>
    </row>
    <row r="29" spans="1:20" ht="12.75" customHeight="1">
      <c r="A29" s="149"/>
      <c r="B29" s="148" t="s">
        <v>651</v>
      </c>
      <c r="C29" s="281">
        <v>26847591636</v>
      </c>
      <c r="D29" s="281">
        <v>30913646130.880016</v>
      </c>
      <c r="E29" s="281">
        <v>30913646130.880016</v>
      </c>
      <c r="F29" s="281">
        <v>30898472505.030018</v>
      </c>
      <c r="G29" s="10"/>
      <c r="H29" s="274">
        <v>99.950916091276468</v>
      </c>
      <c r="I29" s="274">
        <v>99.950916091276468</v>
      </c>
      <c r="J29" s="2"/>
      <c r="K29" s="225"/>
      <c r="L29" s="225"/>
      <c r="M29" s="225"/>
      <c r="N29" s="225"/>
      <c r="O29" s="225"/>
      <c r="P29" s="226"/>
      <c r="Q29" s="226"/>
      <c r="R29" s="227"/>
      <c r="S29" s="228"/>
      <c r="T29" s="228"/>
    </row>
    <row r="30" spans="1:20" ht="12.75" customHeight="1">
      <c r="A30" s="149"/>
      <c r="B30" s="148" t="s">
        <v>650</v>
      </c>
      <c r="C30" s="281">
        <v>246497715</v>
      </c>
      <c r="D30" s="281">
        <v>220991241.11000001</v>
      </c>
      <c r="E30" s="281">
        <v>220991241.11000001</v>
      </c>
      <c r="F30" s="281">
        <v>218755535.61000001</v>
      </c>
      <c r="G30" s="10"/>
      <c r="H30" s="274">
        <v>98.988328456471649</v>
      </c>
      <c r="I30" s="274">
        <v>98.988328456471649</v>
      </c>
      <c r="J30" s="2"/>
      <c r="K30" s="225"/>
      <c r="L30" s="225"/>
      <c r="M30" s="225"/>
      <c r="N30" s="225"/>
      <c r="O30" s="225"/>
      <c r="P30" s="226"/>
      <c r="Q30" s="226"/>
      <c r="R30" s="227"/>
      <c r="S30" s="228"/>
      <c r="T30" s="228"/>
    </row>
    <row r="31" spans="1:20" ht="12.75" customHeight="1">
      <c r="A31" s="149"/>
      <c r="B31" s="148" t="s">
        <v>613</v>
      </c>
      <c r="C31" s="281">
        <v>338662944</v>
      </c>
      <c r="D31" s="281">
        <v>161077701.31000003</v>
      </c>
      <c r="E31" s="281">
        <v>161077701.31000003</v>
      </c>
      <c r="F31" s="281">
        <v>159901844.44</v>
      </c>
      <c r="G31" s="10"/>
      <c r="H31" s="274">
        <v>99.270006425199071</v>
      </c>
      <c r="I31" s="274">
        <v>99.270006425199071</v>
      </c>
      <c r="J31" s="2"/>
      <c r="K31" s="225"/>
      <c r="L31" s="225"/>
      <c r="M31" s="225"/>
      <c r="N31" s="225"/>
      <c r="O31" s="225"/>
      <c r="P31" s="226"/>
      <c r="Q31" s="226"/>
      <c r="R31" s="227"/>
      <c r="S31" s="228"/>
      <c r="T31" s="228"/>
    </row>
    <row r="32" spans="1:20" ht="12.75" customHeight="1">
      <c r="A32" s="149"/>
      <c r="B32" s="148" t="s">
        <v>649</v>
      </c>
      <c r="C32" s="281">
        <v>3633578395</v>
      </c>
      <c r="D32" s="281">
        <v>2655307336.5099998</v>
      </c>
      <c r="E32" s="281">
        <v>2655307336.5099998</v>
      </c>
      <c r="F32" s="281">
        <v>2534957364.0299997</v>
      </c>
      <c r="G32" s="10"/>
      <c r="H32" s="274">
        <v>95.467569014508811</v>
      </c>
      <c r="I32" s="274">
        <v>95.467569014508811</v>
      </c>
      <c r="J32" s="2"/>
      <c r="K32" s="225"/>
      <c r="L32" s="225"/>
      <c r="M32" s="225"/>
      <c r="N32" s="225"/>
      <c r="O32" s="225"/>
      <c r="P32" s="226"/>
      <c r="Q32" s="226"/>
      <c r="R32" s="227"/>
      <c r="S32" s="228"/>
      <c r="T32" s="228"/>
    </row>
    <row r="33" spans="1:20" ht="17.25" customHeight="1">
      <c r="A33" s="149"/>
      <c r="B33" s="148" t="s">
        <v>648</v>
      </c>
      <c r="C33" s="281">
        <v>521845465</v>
      </c>
      <c r="D33" s="281">
        <v>206742385.35999998</v>
      </c>
      <c r="E33" s="281">
        <v>206742385.35999998</v>
      </c>
      <c r="F33" s="281">
        <v>206739358.10999998</v>
      </c>
      <c r="G33" s="10"/>
      <c r="H33" s="274">
        <v>99.998535738090311</v>
      </c>
      <c r="I33" s="274">
        <v>99.998535738090311</v>
      </c>
      <c r="J33" s="2"/>
      <c r="K33" s="225"/>
      <c r="L33" s="225"/>
      <c r="M33" s="225"/>
      <c r="N33" s="225"/>
      <c r="O33" s="225"/>
      <c r="P33" s="226"/>
      <c r="Q33" s="226"/>
      <c r="R33" s="227"/>
      <c r="S33" s="228"/>
      <c r="T33" s="228"/>
    </row>
    <row r="34" spans="1:20" ht="12.75" customHeight="1">
      <c r="A34" s="149"/>
      <c r="B34" s="148" t="s">
        <v>612</v>
      </c>
      <c r="C34" s="281">
        <v>800007987</v>
      </c>
      <c r="D34" s="281">
        <v>617811326.32000005</v>
      </c>
      <c r="E34" s="281">
        <v>617811326.32000005</v>
      </c>
      <c r="F34" s="281">
        <v>613457854.97000003</v>
      </c>
      <c r="G34" s="10"/>
      <c r="H34" s="274">
        <v>99.295339666896126</v>
      </c>
      <c r="I34" s="274">
        <v>99.295339666896126</v>
      </c>
      <c r="J34" s="2"/>
      <c r="K34" s="225"/>
      <c r="L34" s="225"/>
      <c r="M34" s="225"/>
      <c r="N34" s="225"/>
      <c r="O34" s="225"/>
      <c r="P34" s="226"/>
      <c r="Q34" s="226"/>
      <c r="R34" s="227"/>
      <c r="S34" s="228"/>
      <c r="T34" s="228"/>
    </row>
    <row r="35" spans="1:20" ht="12.75" customHeight="1">
      <c r="A35" s="149"/>
      <c r="B35" s="148" t="s">
        <v>647</v>
      </c>
      <c r="C35" s="281">
        <v>2510135065</v>
      </c>
      <c r="D35" s="281">
        <v>2349049961.5500002</v>
      </c>
      <c r="E35" s="281">
        <v>2349049961.5500002</v>
      </c>
      <c r="F35" s="281">
        <v>2339189256.5</v>
      </c>
      <c r="G35" s="10"/>
      <c r="H35" s="274">
        <v>99.580225826976715</v>
      </c>
      <c r="I35" s="274">
        <v>99.580225826976715</v>
      </c>
      <c r="J35" s="2"/>
      <c r="K35" s="225"/>
      <c r="L35" s="225"/>
      <c r="M35" s="225"/>
      <c r="N35" s="225"/>
      <c r="O35" s="225"/>
      <c r="P35" s="226"/>
      <c r="Q35" s="226"/>
      <c r="R35" s="227"/>
      <c r="S35" s="228"/>
      <c r="T35" s="228"/>
    </row>
    <row r="36" spans="1:20" ht="12.75" customHeight="1">
      <c r="A36" s="149"/>
      <c r="B36" s="148" t="s">
        <v>646</v>
      </c>
      <c r="C36" s="281">
        <v>7567248270</v>
      </c>
      <c r="D36" s="281">
        <v>7507939544.79</v>
      </c>
      <c r="E36" s="281">
        <v>7507939544.79</v>
      </c>
      <c r="F36" s="281">
        <v>7507842625.5200005</v>
      </c>
      <c r="G36" s="10"/>
      <c r="H36" s="274">
        <v>99.998709109610957</v>
      </c>
      <c r="I36" s="274">
        <v>99.998709109610957</v>
      </c>
      <c r="J36" s="2"/>
      <c r="K36" s="225"/>
      <c r="L36" s="225"/>
      <c r="M36" s="225"/>
      <c r="N36" s="225"/>
      <c r="O36" s="225"/>
      <c r="P36" s="226"/>
      <c r="Q36" s="226"/>
      <c r="R36" s="227"/>
      <c r="S36" s="228"/>
      <c r="T36" s="228"/>
    </row>
    <row r="37" spans="1:20" ht="12.75" customHeight="1">
      <c r="A37" s="149"/>
      <c r="B37" s="148" t="s">
        <v>645</v>
      </c>
      <c r="C37" s="281">
        <v>1469822691</v>
      </c>
      <c r="D37" s="281">
        <v>1002111411.2299999</v>
      </c>
      <c r="E37" s="281">
        <v>1002111411.2299999</v>
      </c>
      <c r="F37" s="281">
        <v>1001529324.35</v>
      </c>
      <c r="G37" s="10"/>
      <c r="H37" s="274">
        <v>99.941913955526616</v>
      </c>
      <c r="I37" s="274">
        <v>99.941913955526616</v>
      </c>
      <c r="J37" s="2"/>
      <c r="K37" s="225"/>
      <c r="L37" s="225"/>
      <c r="M37" s="225"/>
      <c r="N37" s="225"/>
      <c r="O37" s="225"/>
      <c r="P37" s="226"/>
      <c r="Q37" s="226"/>
      <c r="R37" s="227"/>
      <c r="S37" s="228"/>
      <c r="T37" s="228"/>
    </row>
    <row r="38" spans="1:20" ht="12.75" customHeight="1">
      <c r="A38" s="149"/>
      <c r="B38" s="148" t="s">
        <v>644</v>
      </c>
      <c r="C38" s="281">
        <v>12500381529</v>
      </c>
      <c r="D38" s="281">
        <v>6443693323.3300018</v>
      </c>
      <c r="E38" s="281">
        <v>6443693323.3300018</v>
      </c>
      <c r="F38" s="281">
        <v>6435790624.3400021</v>
      </c>
      <c r="G38" s="10"/>
      <c r="H38" s="274">
        <v>99.877357617852681</v>
      </c>
      <c r="I38" s="274">
        <v>99.877357617852681</v>
      </c>
      <c r="J38" s="2"/>
      <c r="K38" s="225"/>
      <c r="L38" s="225"/>
      <c r="M38" s="225"/>
      <c r="N38" s="225"/>
      <c r="O38" s="225"/>
      <c r="P38" s="226"/>
      <c r="Q38" s="226"/>
      <c r="R38" s="227"/>
      <c r="S38" s="228"/>
      <c r="T38" s="228"/>
    </row>
    <row r="39" spans="1:20" ht="12.75" customHeight="1">
      <c r="A39" s="149"/>
      <c r="B39" s="148" t="s">
        <v>643</v>
      </c>
      <c r="C39" s="281">
        <v>5614866304</v>
      </c>
      <c r="D39" s="281">
        <v>4935911034.0099983</v>
      </c>
      <c r="E39" s="281">
        <v>4935911034.0099983</v>
      </c>
      <c r="F39" s="281">
        <v>4927828139.1499996</v>
      </c>
      <c r="G39" s="10"/>
      <c r="H39" s="274">
        <v>99.836243100730442</v>
      </c>
      <c r="I39" s="274">
        <v>99.836243100730442</v>
      </c>
      <c r="J39" s="2"/>
      <c r="K39" s="225"/>
      <c r="L39" s="225"/>
      <c r="M39" s="225"/>
      <c r="N39" s="225"/>
      <c r="O39" s="225"/>
      <c r="P39" s="226"/>
      <c r="Q39" s="226"/>
      <c r="R39" s="227"/>
      <c r="S39" s="228"/>
      <c r="T39" s="228"/>
    </row>
    <row r="40" spans="1:20" ht="12.75" customHeight="1">
      <c r="A40" s="149"/>
      <c r="B40" s="148" t="s">
        <v>642</v>
      </c>
      <c r="C40" s="281">
        <v>203658574</v>
      </c>
      <c r="D40" s="281">
        <v>201778040.16</v>
      </c>
      <c r="E40" s="281">
        <v>201778040.16</v>
      </c>
      <c r="F40" s="281">
        <v>134034489.16</v>
      </c>
      <c r="G40" s="10"/>
      <c r="H40" s="274">
        <v>66.426697897212833</v>
      </c>
      <c r="I40" s="274">
        <v>66.426697897212833</v>
      </c>
      <c r="J40" s="2"/>
      <c r="K40" s="225"/>
      <c r="L40" s="225"/>
      <c r="M40" s="225"/>
      <c r="N40" s="225"/>
      <c r="O40" s="225"/>
      <c r="P40" s="226"/>
      <c r="Q40" s="226"/>
      <c r="R40" s="227"/>
      <c r="S40" s="228"/>
      <c r="T40" s="228"/>
    </row>
    <row r="41" spans="1:20" ht="12.75" customHeight="1">
      <c r="A41" s="149"/>
      <c r="B41" s="148" t="s">
        <v>121</v>
      </c>
      <c r="C41" s="281">
        <v>472376621</v>
      </c>
      <c r="D41" s="281">
        <v>552480877.32999992</v>
      </c>
      <c r="E41" s="281">
        <v>552480877.32999992</v>
      </c>
      <c r="F41" s="281">
        <v>543989616.29999995</v>
      </c>
      <c r="G41" s="10"/>
      <c r="H41" s="274">
        <v>98.463066980519571</v>
      </c>
      <c r="I41" s="274">
        <v>98.463066980519571</v>
      </c>
      <c r="J41" s="2"/>
      <c r="K41" s="225"/>
      <c r="L41" s="225"/>
      <c r="M41" s="225"/>
      <c r="N41" s="225"/>
      <c r="O41" s="225"/>
      <c r="P41" s="226"/>
      <c r="Q41" s="226"/>
      <c r="R41" s="227"/>
      <c r="S41" s="228"/>
      <c r="T41" s="228"/>
    </row>
    <row r="42" spans="1:20" ht="12.75" customHeight="1">
      <c r="A42" s="149"/>
      <c r="B42" s="148" t="s">
        <v>143</v>
      </c>
      <c r="C42" s="281">
        <v>28275872750</v>
      </c>
      <c r="D42" s="281">
        <v>28080366825.02</v>
      </c>
      <c r="E42" s="281">
        <v>28080366825.02</v>
      </c>
      <c r="F42" s="281">
        <v>28080366825.02</v>
      </c>
      <c r="G42" s="10"/>
      <c r="H42" s="274">
        <v>100</v>
      </c>
      <c r="I42" s="274">
        <v>100</v>
      </c>
      <c r="J42" s="2"/>
      <c r="K42" s="225"/>
      <c r="L42" s="225"/>
      <c r="M42" s="225"/>
      <c r="N42" s="225"/>
      <c r="O42" s="225"/>
      <c r="P42" s="226"/>
      <c r="Q42" s="226"/>
      <c r="R42" s="227"/>
      <c r="S42" s="228"/>
      <c r="T42" s="228"/>
    </row>
    <row r="43" spans="1:20" ht="12.75" customHeight="1">
      <c r="A43" s="149"/>
      <c r="B43" s="148" t="s">
        <v>641</v>
      </c>
      <c r="C43" s="281">
        <v>928267655.5</v>
      </c>
      <c r="D43" s="281">
        <v>775325719.22350013</v>
      </c>
      <c r="E43" s="281">
        <v>775325719.22350013</v>
      </c>
      <c r="F43" s="281">
        <v>666521762.3635</v>
      </c>
      <c r="G43" s="10"/>
      <c r="H43" s="274">
        <v>85.9666777249478</v>
      </c>
      <c r="I43" s="274">
        <v>85.9666777249478</v>
      </c>
      <c r="J43" s="2"/>
      <c r="K43" s="225"/>
      <c r="L43" s="225"/>
      <c r="M43" s="225"/>
      <c r="N43" s="225"/>
      <c r="O43" s="225"/>
      <c r="P43" s="226"/>
      <c r="Q43" s="226"/>
      <c r="R43" s="227"/>
      <c r="S43" s="228"/>
      <c r="T43" s="228"/>
    </row>
    <row r="44" spans="1:20" ht="12.75" customHeight="1">
      <c r="A44" s="149"/>
      <c r="B44" s="148" t="s">
        <v>640</v>
      </c>
      <c r="C44" s="281">
        <v>15650511492</v>
      </c>
      <c r="D44" s="281">
        <v>26360150933.099995</v>
      </c>
      <c r="E44" s="281">
        <v>26360150933.099995</v>
      </c>
      <c r="F44" s="281">
        <v>25513936382.549999</v>
      </c>
      <c r="G44" s="10"/>
      <c r="H44" s="274">
        <v>96.789796262177632</v>
      </c>
      <c r="I44" s="274">
        <v>96.789796262177632</v>
      </c>
      <c r="J44" s="2"/>
      <c r="K44" s="225"/>
      <c r="L44" s="225"/>
      <c r="M44" s="225"/>
      <c r="N44" s="225"/>
      <c r="O44" s="225"/>
      <c r="P44" s="226"/>
      <c r="Q44" s="226"/>
      <c r="R44" s="227"/>
      <c r="S44" s="228"/>
      <c r="T44" s="228"/>
    </row>
    <row r="45" spans="1:20" ht="12.75" customHeight="1">
      <c r="A45" s="325" t="s">
        <v>26</v>
      </c>
      <c r="B45" s="325"/>
      <c r="C45" s="279">
        <v>41730475338.107849</v>
      </c>
      <c r="D45" s="279">
        <v>39320721046.725266</v>
      </c>
      <c r="E45" s="279">
        <v>39320721046.725266</v>
      </c>
      <c r="F45" s="279">
        <v>39177808532.34108</v>
      </c>
      <c r="G45" s="24"/>
      <c r="H45" s="273">
        <v>99.636546557184531</v>
      </c>
      <c r="I45" s="273">
        <v>99.636546557184531</v>
      </c>
      <c r="J45" s="2"/>
      <c r="K45" s="225"/>
      <c r="L45" s="225"/>
      <c r="M45" s="225"/>
      <c r="N45" s="225"/>
      <c r="O45" s="225"/>
      <c r="P45" s="226"/>
      <c r="Q45" s="226"/>
      <c r="R45" s="227"/>
      <c r="S45" s="228"/>
      <c r="T45" s="228"/>
    </row>
    <row r="46" spans="1:20" ht="12.75" customHeight="1">
      <c r="A46" s="154"/>
      <c r="B46" s="148" t="s">
        <v>639</v>
      </c>
      <c r="C46" s="281">
        <v>71222202.728909999</v>
      </c>
      <c r="D46" s="281">
        <v>56408913.665912405</v>
      </c>
      <c r="E46" s="281">
        <v>56408913.665912405</v>
      </c>
      <c r="F46" s="281">
        <v>52625649.434362188</v>
      </c>
      <c r="G46" s="10"/>
      <c r="H46" s="274">
        <v>93.293144672210872</v>
      </c>
      <c r="I46" s="274">
        <v>93.293144672210872</v>
      </c>
      <c r="J46" s="2"/>
      <c r="K46" s="225"/>
      <c r="L46" s="225"/>
      <c r="M46" s="225"/>
      <c r="N46" s="225"/>
      <c r="O46" s="225"/>
      <c r="P46" s="226"/>
      <c r="Q46" s="226"/>
      <c r="R46" s="227"/>
      <c r="S46" s="228"/>
      <c r="T46" s="228"/>
    </row>
    <row r="47" spans="1:20" ht="12.75" customHeight="1">
      <c r="A47" s="154"/>
      <c r="B47" s="148" t="s">
        <v>638</v>
      </c>
      <c r="C47" s="281">
        <v>1228382</v>
      </c>
      <c r="D47" s="281">
        <v>1219763.83</v>
      </c>
      <c r="E47" s="281">
        <v>1219763.83</v>
      </c>
      <c r="F47" s="281">
        <v>1219763.83</v>
      </c>
      <c r="G47" s="10"/>
      <c r="H47" s="274">
        <v>100</v>
      </c>
      <c r="I47" s="274">
        <v>100</v>
      </c>
      <c r="J47" s="2"/>
      <c r="K47" s="225"/>
      <c r="L47" s="225"/>
      <c r="M47" s="225"/>
      <c r="N47" s="225"/>
      <c r="O47" s="225"/>
      <c r="P47" s="226"/>
      <c r="Q47" s="226"/>
      <c r="R47" s="227"/>
      <c r="S47" s="228"/>
      <c r="T47" s="228"/>
    </row>
    <row r="48" spans="1:20" ht="12.75" customHeight="1">
      <c r="A48" s="154"/>
      <c r="B48" s="148" t="s">
        <v>637</v>
      </c>
      <c r="C48" s="281">
        <v>19400000</v>
      </c>
      <c r="D48" s="281">
        <v>19316224.3301</v>
      </c>
      <c r="E48" s="281">
        <v>19316224.3301</v>
      </c>
      <c r="F48" s="281">
        <v>19316224.3301</v>
      </c>
      <c r="G48" s="10"/>
      <c r="H48" s="274">
        <v>100</v>
      </c>
      <c r="I48" s="274">
        <v>100</v>
      </c>
      <c r="J48" s="2"/>
      <c r="K48" s="225"/>
      <c r="L48" s="225"/>
      <c r="M48" s="225"/>
      <c r="N48" s="225"/>
      <c r="O48" s="225"/>
      <c r="P48" s="226"/>
      <c r="Q48" s="226"/>
      <c r="R48" s="227"/>
      <c r="S48" s="228"/>
      <c r="T48" s="228"/>
    </row>
    <row r="49" spans="1:20" ht="12.75" customHeight="1">
      <c r="A49" s="154"/>
      <c r="B49" s="148" t="s">
        <v>636</v>
      </c>
      <c r="C49" s="281">
        <v>137090258.31999999</v>
      </c>
      <c r="D49" s="281">
        <v>129899213.66999999</v>
      </c>
      <c r="E49" s="281">
        <v>129899213.66999999</v>
      </c>
      <c r="F49" s="281">
        <v>129899213.66999999</v>
      </c>
      <c r="G49" s="10"/>
      <c r="H49" s="274">
        <v>100</v>
      </c>
      <c r="I49" s="274">
        <v>100</v>
      </c>
      <c r="J49" s="2"/>
      <c r="K49" s="225"/>
      <c r="L49" s="225"/>
      <c r="M49" s="225"/>
      <c r="N49" s="225"/>
      <c r="O49" s="225"/>
      <c r="P49" s="226"/>
      <c r="Q49" s="226"/>
      <c r="R49" s="227"/>
      <c r="S49" s="228"/>
      <c r="T49" s="228"/>
    </row>
    <row r="50" spans="1:20" ht="12.75" customHeight="1">
      <c r="A50" s="154"/>
      <c r="B50" s="148" t="s">
        <v>635</v>
      </c>
      <c r="C50" s="281">
        <v>219291681.71999991</v>
      </c>
      <c r="D50" s="281">
        <v>220806575.31999999</v>
      </c>
      <c r="E50" s="281">
        <v>220806575.31999999</v>
      </c>
      <c r="F50" s="281">
        <v>220806575.31999999</v>
      </c>
      <c r="G50" s="10"/>
      <c r="H50" s="274">
        <v>100</v>
      </c>
      <c r="I50" s="274">
        <v>100</v>
      </c>
      <c r="J50" s="2"/>
      <c r="K50" s="225"/>
      <c r="L50" s="225"/>
      <c r="M50" s="225"/>
      <c r="N50" s="225"/>
      <c r="O50" s="225"/>
      <c r="P50" s="226"/>
      <c r="Q50" s="226"/>
      <c r="R50" s="227"/>
      <c r="S50" s="228"/>
      <c r="T50" s="228"/>
    </row>
    <row r="51" spans="1:20" ht="12.75" customHeight="1">
      <c r="A51" s="154"/>
      <c r="B51" s="148" t="s">
        <v>532</v>
      </c>
      <c r="C51" s="281">
        <v>1935306701.4644797</v>
      </c>
      <c r="D51" s="281">
        <v>2167560295.561892</v>
      </c>
      <c r="E51" s="281">
        <v>2167560295.561892</v>
      </c>
      <c r="F51" s="281">
        <v>2150995715.1982265</v>
      </c>
      <c r="G51" s="10"/>
      <c r="H51" s="274">
        <v>99.235796097687256</v>
      </c>
      <c r="I51" s="274">
        <v>99.235796097687256</v>
      </c>
      <c r="J51" s="2"/>
      <c r="K51" s="225"/>
      <c r="L51" s="225"/>
      <c r="M51" s="225"/>
      <c r="N51" s="225"/>
      <c r="O51" s="225"/>
      <c r="P51" s="226"/>
      <c r="Q51" s="226"/>
      <c r="R51" s="227"/>
      <c r="S51" s="228"/>
      <c r="T51" s="228"/>
    </row>
    <row r="52" spans="1:20" ht="12.75" customHeight="1">
      <c r="A52" s="154"/>
      <c r="B52" s="148" t="s">
        <v>634</v>
      </c>
      <c r="C52" s="281">
        <v>223269795.92000002</v>
      </c>
      <c r="D52" s="281">
        <v>171252207.80210003</v>
      </c>
      <c r="E52" s="281">
        <v>171252207.80210003</v>
      </c>
      <c r="F52" s="281">
        <v>164815208.01210004</v>
      </c>
      <c r="G52" s="10"/>
      <c r="H52" s="274">
        <v>96.241216465110554</v>
      </c>
      <c r="I52" s="274">
        <v>96.241216465110554</v>
      </c>
      <c r="J52" s="2"/>
      <c r="K52" s="225"/>
      <c r="L52" s="225"/>
      <c r="M52" s="225"/>
      <c r="N52" s="225"/>
      <c r="O52" s="225"/>
      <c r="P52" s="226"/>
      <c r="Q52" s="226"/>
      <c r="R52" s="227"/>
      <c r="S52" s="228"/>
      <c r="T52" s="228"/>
    </row>
    <row r="53" spans="1:20" ht="12.75" customHeight="1">
      <c r="A53" s="154"/>
      <c r="B53" s="148" t="s">
        <v>522</v>
      </c>
      <c r="C53" s="281">
        <v>1608471</v>
      </c>
      <c r="D53" s="281">
        <v>1306500</v>
      </c>
      <c r="E53" s="281">
        <v>1306500</v>
      </c>
      <c r="F53" s="281">
        <v>1306500</v>
      </c>
      <c r="G53" s="10"/>
      <c r="H53" s="274">
        <v>100</v>
      </c>
      <c r="I53" s="274">
        <v>100</v>
      </c>
      <c r="J53" s="2"/>
      <c r="K53" s="225"/>
      <c r="L53" s="225"/>
      <c r="M53" s="225"/>
      <c r="N53" s="225"/>
      <c r="O53" s="225"/>
      <c r="P53" s="226"/>
      <c r="Q53" s="226"/>
      <c r="R53" s="227"/>
      <c r="S53" s="228"/>
      <c r="T53" s="228"/>
    </row>
    <row r="54" spans="1:20" ht="12.75" customHeight="1">
      <c r="A54" s="154"/>
      <c r="B54" s="148" t="s">
        <v>633</v>
      </c>
      <c r="C54" s="281">
        <v>14000000.000000002</v>
      </c>
      <c r="D54" s="281">
        <v>13173822.790000001</v>
      </c>
      <c r="E54" s="281">
        <v>13173822.790000001</v>
      </c>
      <c r="F54" s="281">
        <v>13173822.790000001</v>
      </c>
      <c r="G54" s="10"/>
      <c r="H54" s="274">
        <v>100</v>
      </c>
      <c r="I54" s="274">
        <v>100</v>
      </c>
      <c r="J54" s="2"/>
      <c r="K54" s="225"/>
      <c r="L54" s="225"/>
      <c r="M54" s="225"/>
      <c r="N54" s="225"/>
      <c r="O54" s="225"/>
      <c r="P54" s="226"/>
      <c r="Q54" s="226"/>
      <c r="R54" s="227"/>
      <c r="S54" s="228"/>
      <c r="T54" s="228"/>
    </row>
    <row r="55" spans="1:20" ht="12.75" customHeight="1">
      <c r="A55" s="154"/>
      <c r="B55" s="148" t="s">
        <v>632</v>
      </c>
      <c r="C55" s="281">
        <v>4864974.12</v>
      </c>
      <c r="D55" s="281">
        <v>5102883.9216000009</v>
      </c>
      <c r="E55" s="281">
        <v>5102883.9216000009</v>
      </c>
      <c r="F55" s="281">
        <v>5101587.3660000013</v>
      </c>
      <c r="G55" s="10"/>
      <c r="H55" s="274">
        <v>99.974591708925388</v>
      </c>
      <c r="I55" s="274">
        <v>99.974591708925388</v>
      </c>
      <c r="J55" s="2"/>
      <c r="K55" s="225"/>
      <c r="L55" s="225"/>
      <c r="M55" s="225"/>
      <c r="N55" s="225"/>
      <c r="O55" s="225"/>
      <c r="P55" s="226"/>
      <c r="Q55" s="226"/>
      <c r="R55" s="227"/>
      <c r="S55" s="228"/>
      <c r="T55" s="228"/>
    </row>
    <row r="56" spans="1:20" ht="12.75" customHeight="1">
      <c r="A56" s="154"/>
      <c r="B56" s="148" t="s">
        <v>631</v>
      </c>
      <c r="C56" s="281">
        <v>309567014.25000006</v>
      </c>
      <c r="D56" s="281">
        <v>157817039.79099998</v>
      </c>
      <c r="E56" s="281">
        <v>157817039.79099998</v>
      </c>
      <c r="F56" s="281">
        <v>155137052.36099997</v>
      </c>
      <c r="G56" s="10"/>
      <c r="H56" s="274">
        <v>98.301838994351201</v>
      </c>
      <c r="I56" s="274">
        <v>98.301838994351201</v>
      </c>
      <c r="J56" s="2"/>
      <c r="K56" s="225"/>
      <c r="L56" s="225"/>
      <c r="M56" s="225"/>
      <c r="N56" s="225"/>
      <c r="O56" s="225"/>
      <c r="P56" s="226"/>
      <c r="Q56" s="226"/>
      <c r="R56" s="227"/>
      <c r="S56" s="228"/>
      <c r="T56" s="228"/>
    </row>
    <row r="57" spans="1:20" ht="12.75" customHeight="1">
      <c r="A57" s="154"/>
      <c r="B57" s="148" t="s">
        <v>630</v>
      </c>
      <c r="C57" s="281">
        <v>57177887.039999999</v>
      </c>
      <c r="D57" s="281">
        <v>45692405.55839999</v>
      </c>
      <c r="E57" s="281">
        <v>45692405.55839999</v>
      </c>
      <c r="F57" s="281">
        <v>45645340.847999997</v>
      </c>
      <c r="G57" s="10"/>
      <c r="H57" s="274">
        <v>99.89699664566831</v>
      </c>
      <c r="I57" s="274">
        <v>99.89699664566831</v>
      </c>
      <c r="J57" s="2"/>
      <c r="K57" s="225"/>
      <c r="L57" s="225"/>
      <c r="M57" s="225"/>
      <c r="N57" s="225"/>
      <c r="O57" s="225"/>
      <c r="P57" s="226"/>
      <c r="Q57" s="226"/>
      <c r="R57" s="227"/>
      <c r="S57" s="228"/>
      <c r="T57" s="228"/>
    </row>
    <row r="58" spans="1:20" ht="12.75" customHeight="1">
      <c r="A58" s="154"/>
      <c r="B58" s="148" t="s">
        <v>629</v>
      </c>
      <c r="C58" s="281">
        <v>135541741</v>
      </c>
      <c r="D58" s="281">
        <v>102185935.60999997</v>
      </c>
      <c r="E58" s="281">
        <v>102185935.60999997</v>
      </c>
      <c r="F58" s="281">
        <v>102152867.30999999</v>
      </c>
      <c r="G58" s="10"/>
      <c r="H58" s="274">
        <v>99.967639088684194</v>
      </c>
      <c r="I58" s="274">
        <v>99.967639088684194</v>
      </c>
      <c r="J58" s="2"/>
      <c r="K58" s="225"/>
      <c r="L58" s="225"/>
      <c r="M58" s="225"/>
      <c r="N58" s="225"/>
      <c r="O58" s="225"/>
      <c r="P58" s="226"/>
      <c r="Q58" s="226"/>
      <c r="R58" s="227"/>
      <c r="S58" s="228"/>
      <c r="T58" s="228"/>
    </row>
    <row r="59" spans="1:20" ht="17.25" customHeight="1">
      <c r="A59" s="149"/>
      <c r="B59" s="148" t="s">
        <v>628</v>
      </c>
      <c r="C59" s="281">
        <v>86038278</v>
      </c>
      <c r="D59" s="281">
        <v>49862146.489999995</v>
      </c>
      <c r="E59" s="281">
        <v>49862146.489999995</v>
      </c>
      <c r="F59" s="281">
        <v>48880630.999999993</v>
      </c>
      <c r="G59" s="10"/>
      <c r="H59" s="274">
        <v>98.031541842674486</v>
      </c>
      <c r="I59" s="274">
        <v>98.031541842674486</v>
      </c>
      <c r="J59" s="2"/>
      <c r="K59" s="225"/>
      <c r="L59" s="225"/>
      <c r="M59" s="225"/>
      <c r="N59" s="225"/>
      <c r="O59" s="225"/>
      <c r="P59" s="226"/>
      <c r="Q59" s="226"/>
      <c r="R59" s="227"/>
      <c r="S59" s="228"/>
      <c r="T59" s="228"/>
    </row>
    <row r="60" spans="1:20" ht="12.75" customHeight="1">
      <c r="A60" s="154"/>
      <c r="B60" s="148" t="s">
        <v>55</v>
      </c>
      <c r="C60" s="281">
        <v>3295624099.1785598</v>
      </c>
      <c r="D60" s="281">
        <v>3119600062.8620677</v>
      </c>
      <c r="E60" s="281">
        <v>3119600062.8620677</v>
      </c>
      <c r="F60" s="281">
        <v>3114667577.5720677</v>
      </c>
      <c r="G60" s="10"/>
      <c r="H60" s="274">
        <v>99.841887255077339</v>
      </c>
      <c r="I60" s="274">
        <v>99.841887255077339</v>
      </c>
      <c r="J60" s="2"/>
      <c r="K60" s="225"/>
      <c r="L60" s="225"/>
      <c r="M60" s="225"/>
      <c r="N60" s="225"/>
      <c r="O60" s="225"/>
      <c r="P60" s="226"/>
      <c r="Q60" s="226"/>
      <c r="R60" s="227"/>
      <c r="S60" s="228"/>
      <c r="T60" s="228"/>
    </row>
    <row r="61" spans="1:20" ht="12.75" customHeight="1">
      <c r="A61" s="154"/>
      <c r="B61" s="148" t="s">
        <v>627</v>
      </c>
      <c r="C61" s="281">
        <v>5000000</v>
      </c>
      <c r="D61" s="281">
        <v>0</v>
      </c>
      <c r="E61" s="281">
        <v>0</v>
      </c>
      <c r="F61" s="281">
        <v>0</v>
      </c>
      <c r="G61" s="10"/>
      <c r="H61" s="285">
        <v>0</v>
      </c>
      <c r="I61" s="285">
        <v>0</v>
      </c>
      <c r="J61" s="2"/>
      <c r="K61" s="225"/>
      <c r="L61" s="225"/>
      <c r="M61" s="225"/>
      <c r="N61" s="225"/>
      <c r="O61" s="225"/>
      <c r="P61" s="226"/>
      <c r="Q61" s="226"/>
      <c r="R61" s="227"/>
      <c r="S61" s="228"/>
      <c r="T61" s="228"/>
    </row>
    <row r="62" spans="1:20" ht="12.75" customHeight="1">
      <c r="A62" s="154"/>
      <c r="B62" s="148" t="s">
        <v>626</v>
      </c>
      <c r="C62" s="281">
        <v>1919935331</v>
      </c>
      <c r="D62" s="281">
        <v>1396813453.8099999</v>
      </c>
      <c r="E62" s="281">
        <v>1396813453.8099999</v>
      </c>
      <c r="F62" s="281">
        <v>1396813453.8099999</v>
      </c>
      <c r="G62" s="10"/>
      <c r="H62" s="274">
        <v>100</v>
      </c>
      <c r="I62" s="274">
        <v>100</v>
      </c>
      <c r="J62" s="2"/>
      <c r="K62" s="225"/>
      <c r="L62" s="225"/>
      <c r="M62" s="225"/>
      <c r="N62" s="225"/>
      <c r="O62" s="225"/>
      <c r="P62" s="226"/>
      <c r="Q62" s="226"/>
      <c r="R62" s="227"/>
      <c r="S62" s="228"/>
      <c r="T62" s="228"/>
    </row>
    <row r="63" spans="1:20" ht="12.75" customHeight="1">
      <c r="A63" s="154"/>
      <c r="B63" s="148" t="s">
        <v>518</v>
      </c>
      <c r="C63" s="281">
        <v>521008720</v>
      </c>
      <c r="D63" s="281">
        <v>453797676.31</v>
      </c>
      <c r="E63" s="281">
        <v>453797676.31</v>
      </c>
      <c r="F63" s="281">
        <v>451578951.31</v>
      </c>
      <c r="G63" s="10"/>
      <c r="H63" s="274">
        <v>99.511076165475046</v>
      </c>
      <c r="I63" s="274">
        <v>99.511076165475046</v>
      </c>
      <c r="J63" s="2"/>
      <c r="K63" s="225"/>
      <c r="L63" s="225"/>
      <c r="M63" s="225"/>
      <c r="N63" s="225"/>
      <c r="O63" s="225"/>
      <c r="P63" s="226"/>
      <c r="Q63" s="226"/>
      <c r="R63" s="227"/>
      <c r="S63" s="228"/>
      <c r="T63" s="228"/>
    </row>
    <row r="64" spans="1:20" ht="12.75" customHeight="1">
      <c r="A64" s="154"/>
      <c r="B64" s="148" t="s">
        <v>625</v>
      </c>
      <c r="C64" s="281">
        <v>2605086400</v>
      </c>
      <c r="D64" s="281">
        <v>1902357856.2899997</v>
      </c>
      <c r="E64" s="281">
        <v>1902357856.2899997</v>
      </c>
      <c r="F64" s="281">
        <v>1850874808.6999996</v>
      </c>
      <c r="G64" s="10"/>
      <c r="H64" s="274">
        <v>97.293724342148593</v>
      </c>
      <c r="I64" s="274">
        <v>97.293724342148593</v>
      </c>
      <c r="J64" s="2"/>
      <c r="K64" s="225"/>
      <c r="L64" s="225"/>
      <c r="M64" s="225"/>
      <c r="N64" s="225"/>
      <c r="O64" s="225"/>
      <c r="P64" s="226"/>
      <c r="Q64" s="226"/>
      <c r="R64" s="227"/>
      <c r="S64" s="228"/>
      <c r="T64" s="228"/>
    </row>
    <row r="65" spans="1:20" ht="12.75" customHeight="1">
      <c r="A65" s="154"/>
      <c r="B65" s="148" t="s">
        <v>624</v>
      </c>
      <c r="C65" s="281">
        <v>29813584679.7159</v>
      </c>
      <c r="D65" s="281">
        <v>28920997802.69569</v>
      </c>
      <c r="E65" s="281">
        <v>28920997802.69569</v>
      </c>
      <c r="F65" s="281">
        <v>28877412793.825127</v>
      </c>
      <c r="G65" s="10"/>
      <c r="H65" s="274">
        <v>99.849296316925489</v>
      </c>
      <c r="I65" s="274">
        <v>99.849296316925489</v>
      </c>
      <c r="J65" s="2"/>
      <c r="K65" s="225"/>
      <c r="L65" s="225"/>
      <c r="M65" s="225"/>
      <c r="N65" s="225"/>
      <c r="O65" s="225"/>
      <c r="P65" s="226"/>
      <c r="Q65" s="226"/>
      <c r="R65" s="227"/>
      <c r="S65" s="228"/>
      <c r="T65" s="228"/>
    </row>
    <row r="66" spans="1:20" ht="12.75" customHeight="1">
      <c r="A66" s="154"/>
      <c r="B66" s="148" t="s">
        <v>623</v>
      </c>
      <c r="C66" s="281">
        <v>354628720.64999986</v>
      </c>
      <c r="D66" s="281">
        <v>385550266.41650009</v>
      </c>
      <c r="E66" s="281">
        <v>385550266.41650009</v>
      </c>
      <c r="F66" s="281">
        <v>375384795.65410006</v>
      </c>
      <c r="G66" s="10"/>
      <c r="H66" s="274">
        <v>97.363386399163176</v>
      </c>
      <c r="I66" s="274">
        <v>97.363386399163176</v>
      </c>
      <c r="J66" s="2"/>
      <c r="K66" s="225"/>
      <c r="L66" s="225"/>
      <c r="M66" s="225"/>
      <c r="N66" s="225"/>
      <c r="O66" s="225"/>
      <c r="P66" s="226"/>
      <c r="Q66" s="226"/>
      <c r="R66" s="227"/>
      <c r="S66" s="228"/>
      <c r="T66" s="228"/>
    </row>
    <row r="67" spans="1:20" ht="12.75" customHeight="1">
      <c r="A67" s="325" t="s">
        <v>38</v>
      </c>
      <c r="B67" s="325"/>
      <c r="C67" s="279">
        <v>3507695370</v>
      </c>
      <c r="D67" s="279">
        <v>3507695370</v>
      </c>
      <c r="E67" s="279">
        <v>3507695370</v>
      </c>
      <c r="F67" s="279">
        <v>3507695370</v>
      </c>
      <c r="G67" s="24"/>
      <c r="H67" s="283">
        <v>100</v>
      </c>
      <c r="I67" s="283">
        <v>100</v>
      </c>
      <c r="J67" s="2"/>
      <c r="K67" s="225"/>
      <c r="L67" s="225"/>
      <c r="M67" s="225"/>
      <c r="N67" s="225"/>
      <c r="O67" s="225"/>
      <c r="P67" s="226"/>
      <c r="Q67" s="226"/>
      <c r="R67" s="227"/>
      <c r="S67" s="228"/>
      <c r="T67" s="228"/>
    </row>
    <row r="68" spans="1:20" ht="12.75" customHeight="1">
      <c r="A68" s="149"/>
      <c r="B68" s="148" t="s">
        <v>126</v>
      </c>
      <c r="C68" s="281">
        <v>3507695370</v>
      </c>
      <c r="D68" s="281">
        <v>3507695370</v>
      </c>
      <c r="E68" s="281">
        <v>3507695370</v>
      </c>
      <c r="F68" s="281">
        <v>3507695370</v>
      </c>
      <c r="G68" s="10"/>
      <c r="H68" s="274">
        <v>100</v>
      </c>
      <c r="I68" s="274">
        <v>100</v>
      </c>
      <c r="J68" s="2"/>
      <c r="K68" s="225"/>
      <c r="L68" s="225"/>
      <c r="M68" s="225"/>
      <c r="N68" s="225"/>
      <c r="O68" s="225"/>
      <c r="P68" s="226"/>
      <c r="Q68" s="226"/>
      <c r="R68" s="227"/>
      <c r="S68" s="228"/>
      <c r="T68" s="228"/>
    </row>
    <row r="69" spans="1:20" ht="12.75" customHeight="1">
      <c r="A69" s="325" t="s">
        <v>622</v>
      </c>
      <c r="B69" s="325"/>
      <c r="C69" s="279">
        <v>48565028388.931793</v>
      </c>
      <c r="D69" s="279">
        <v>44842378294.501122</v>
      </c>
      <c r="E69" s="279">
        <v>44842378294.501122</v>
      </c>
      <c r="F69" s="279">
        <v>44739766780.270081</v>
      </c>
      <c r="G69" s="24"/>
      <c r="H69" s="273">
        <v>99.771172899088583</v>
      </c>
      <c r="I69" s="273">
        <v>99.771172899088583</v>
      </c>
      <c r="J69" s="2"/>
      <c r="K69" s="225"/>
      <c r="L69" s="225"/>
      <c r="M69" s="225"/>
      <c r="N69" s="225"/>
      <c r="O69" s="225"/>
      <c r="P69" s="226"/>
      <c r="Q69" s="226"/>
      <c r="R69" s="227"/>
      <c r="S69" s="228"/>
      <c r="T69" s="228"/>
    </row>
    <row r="70" spans="1:20" ht="12.75" customHeight="1">
      <c r="A70" s="149"/>
      <c r="B70" s="148" t="s">
        <v>40</v>
      </c>
      <c r="C70" s="281">
        <v>723592268.47929859</v>
      </c>
      <c r="D70" s="281">
        <v>723592268.47929859</v>
      </c>
      <c r="E70" s="281">
        <v>723592268.47929859</v>
      </c>
      <c r="F70" s="281">
        <v>723592268.47929859</v>
      </c>
      <c r="G70" s="10"/>
      <c r="H70" s="274">
        <v>100</v>
      </c>
      <c r="I70" s="274">
        <v>100</v>
      </c>
      <c r="J70" s="2"/>
      <c r="K70" s="225"/>
      <c r="L70" s="225"/>
      <c r="M70" s="225"/>
      <c r="N70" s="225"/>
      <c r="O70" s="225"/>
      <c r="P70" s="226"/>
      <c r="Q70" s="226"/>
      <c r="R70" s="227"/>
      <c r="S70" s="228"/>
      <c r="T70" s="228"/>
    </row>
    <row r="71" spans="1:20" ht="12.75" customHeight="1">
      <c r="A71" s="149"/>
      <c r="B71" s="148" t="s">
        <v>621</v>
      </c>
      <c r="C71" s="281">
        <v>1255373198.4604943</v>
      </c>
      <c r="D71" s="281">
        <v>1312851263.6616151</v>
      </c>
      <c r="E71" s="281">
        <v>1312851263.6616151</v>
      </c>
      <c r="F71" s="281">
        <v>1312851263.6616151</v>
      </c>
      <c r="G71" s="10"/>
      <c r="H71" s="274">
        <v>100</v>
      </c>
      <c r="I71" s="274">
        <v>100</v>
      </c>
      <c r="J71" s="2"/>
      <c r="K71" s="225"/>
      <c r="L71" s="225"/>
      <c r="M71" s="225"/>
      <c r="N71" s="225"/>
      <c r="O71" s="225"/>
      <c r="P71" s="226"/>
      <c r="Q71" s="226"/>
      <c r="R71" s="227"/>
      <c r="S71" s="228"/>
      <c r="T71" s="228"/>
    </row>
    <row r="72" spans="1:20" ht="12.75" customHeight="1">
      <c r="A72" s="149"/>
      <c r="B72" s="148" t="s">
        <v>620</v>
      </c>
      <c r="C72" s="281">
        <v>4663588116</v>
      </c>
      <c r="D72" s="281">
        <v>6083890937.3000002</v>
      </c>
      <c r="E72" s="281">
        <v>6083890937.3000002</v>
      </c>
      <c r="F72" s="281">
        <v>6083890937.3000002</v>
      </c>
      <c r="G72" s="10"/>
      <c r="H72" s="274">
        <v>100</v>
      </c>
      <c r="I72" s="274">
        <v>100</v>
      </c>
      <c r="J72" s="2"/>
      <c r="K72" s="225"/>
      <c r="L72" s="225"/>
      <c r="M72" s="225"/>
      <c r="N72" s="225"/>
      <c r="O72" s="225"/>
      <c r="P72" s="226"/>
      <c r="Q72" s="226"/>
      <c r="R72" s="227"/>
      <c r="S72" s="228"/>
      <c r="T72" s="228"/>
    </row>
    <row r="73" spans="1:20" ht="12.75" customHeight="1">
      <c r="A73" s="149"/>
      <c r="B73" s="148" t="s">
        <v>619</v>
      </c>
      <c r="C73" s="281">
        <v>75476157.311999977</v>
      </c>
      <c r="D73" s="281">
        <v>72062362.105999991</v>
      </c>
      <c r="E73" s="281">
        <v>72062362.105999991</v>
      </c>
      <c r="F73" s="281">
        <v>69225664.764960006</v>
      </c>
      <c r="G73" s="10"/>
      <c r="H73" s="274">
        <v>96.063552098295986</v>
      </c>
      <c r="I73" s="274">
        <v>96.063552098295986</v>
      </c>
      <c r="J73" s="2"/>
      <c r="K73" s="225"/>
      <c r="L73" s="225"/>
      <c r="M73" s="225"/>
      <c r="N73" s="225"/>
      <c r="O73" s="225"/>
      <c r="P73" s="226"/>
      <c r="Q73" s="226"/>
      <c r="R73" s="227"/>
      <c r="S73" s="228"/>
      <c r="T73" s="228"/>
    </row>
    <row r="74" spans="1:20" ht="12.75" customHeight="1">
      <c r="A74" s="149"/>
      <c r="B74" s="148" t="s">
        <v>482</v>
      </c>
      <c r="C74" s="281">
        <v>3458441961</v>
      </c>
      <c r="D74" s="281">
        <v>3482288065.6799994</v>
      </c>
      <c r="E74" s="281">
        <v>3482288065.6799994</v>
      </c>
      <c r="F74" s="281">
        <v>3382513248.7899995</v>
      </c>
      <c r="G74" s="10"/>
      <c r="H74" s="274">
        <v>97.134791407025176</v>
      </c>
      <c r="I74" s="274">
        <v>97.134791407025176</v>
      </c>
      <c r="J74" s="2"/>
      <c r="K74" s="225"/>
      <c r="L74" s="225"/>
      <c r="M74" s="225"/>
      <c r="N74" s="225"/>
      <c r="O74" s="225"/>
      <c r="P74" s="226"/>
      <c r="Q74" s="226"/>
      <c r="R74" s="227"/>
      <c r="S74" s="228"/>
      <c r="T74" s="228"/>
    </row>
    <row r="75" spans="1:20" ht="12.75" customHeight="1">
      <c r="A75" s="149"/>
      <c r="B75" s="148" t="s">
        <v>143</v>
      </c>
      <c r="C75" s="281">
        <v>37611034393.68</v>
      </c>
      <c r="D75" s="281">
        <v>32430177757.72171</v>
      </c>
      <c r="E75" s="281">
        <v>32430177757.72171</v>
      </c>
      <c r="F75" s="281">
        <v>32430177757.72171</v>
      </c>
      <c r="G75" s="10"/>
      <c r="H75" s="274">
        <v>100</v>
      </c>
      <c r="I75" s="274">
        <v>100</v>
      </c>
      <c r="J75" s="2"/>
      <c r="K75" s="225"/>
      <c r="L75" s="225"/>
      <c r="M75" s="225"/>
      <c r="N75" s="225"/>
      <c r="O75" s="225"/>
      <c r="P75" s="226"/>
      <c r="Q75" s="226"/>
      <c r="R75" s="227"/>
      <c r="S75" s="228"/>
      <c r="T75" s="228"/>
    </row>
    <row r="76" spans="1:20" ht="12.75" customHeight="1">
      <c r="A76" s="149"/>
      <c r="B76" s="148" t="s">
        <v>618</v>
      </c>
      <c r="C76" s="281">
        <v>777522294</v>
      </c>
      <c r="D76" s="281">
        <v>737515639.55250001</v>
      </c>
      <c r="E76" s="281">
        <v>737515639.55250001</v>
      </c>
      <c r="F76" s="281">
        <v>737515639.55250001</v>
      </c>
      <c r="G76" s="10"/>
      <c r="H76" s="274">
        <v>100</v>
      </c>
      <c r="I76" s="274">
        <v>100</v>
      </c>
      <c r="J76" s="2"/>
      <c r="K76" s="225"/>
      <c r="L76" s="225"/>
      <c r="M76" s="225"/>
      <c r="N76" s="225"/>
      <c r="O76" s="225"/>
      <c r="P76" s="226"/>
      <c r="Q76" s="226"/>
      <c r="R76" s="227"/>
      <c r="S76" s="228"/>
      <c r="T76" s="228"/>
    </row>
    <row r="77" spans="1:20" ht="20.25" customHeight="1">
      <c r="A77" s="325" t="s">
        <v>617</v>
      </c>
      <c r="B77" s="325"/>
      <c r="C77" s="279">
        <v>33289324027</v>
      </c>
      <c r="D77" s="279">
        <v>35193021378.510002</v>
      </c>
      <c r="E77" s="279">
        <v>35193021378.510002</v>
      </c>
      <c r="F77" s="279">
        <v>35145326958.549988</v>
      </c>
      <c r="G77" s="24"/>
      <c r="H77" s="273">
        <v>99.86447762058549</v>
      </c>
      <c r="I77" s="273">
        <v>99.86447762058549</v>
      </c>
      <c r="J77" s="2"/>
      <c r="K77" s="225"/>
      <c r="L77" s="225"/>
      <c r="M77" s="225"/>
      <c r="N77" s="225"/>
      <c r="O77" s="225"/>
      <c r="P77" s="226"/>
      <c r="Q77" s="226"/>
      <c r="R77" s="227"/>
      <c r="S77" s="228"/>
      <c r="T77" s="228"/>
    </row>
    <row r="78" spans="1:20" ht="12.75" customHeight="1">
      <c r="A78" s="149"/>
      <c r="B78" s="148" t="s">
        <v>616</v>
      </c>
      <c r="C78" s="281">
        <v>158289456</v>
      </c>
      <c r="D78" s="281">
        <v>172650223</v>
      </c>
      <c r="E78" s="281">
        <v>172650223</v>
      </c>
      <c r="F78" s="281">
        <v>172650223</v>
      </c>
      <c r="G78" s="10"/>
      <c r="H78" s="274">
        <v>100</v>
      </c>
      <c r="I78" s="274">
        <v>100</v>
      </c>
      <c r="J78" s="2"/>
      <c r="K78" s="225"/>
      <c r="L78" s="225"/>
      <c r="M78" s="225"/>
      <c r="N78" s="225"/>
      <c r="O78" s="225"/>
      <c r="P78" s="226"/>
      <c r="Q78" s="226"/>
      <c r="R78" s="227"/>
      <c r="S78" s="228"/>
      <c r="T78" s="228"/>
    </row>
    <row r="79" spans="1:20" ht="12.75" customHeight="1">
      <c r="A79" s="149"/>
      <c r="B79" s="148" t="s">
        <v>615</v>
      </c>
      <c r="C79" s="281">
        <v>32386745887</v>
      </c>
      <c r="D79" s="281">
        <v>33361595692.100002</v>
      </c>
      <c r="E79" s="281">
        <v>33361595692.100002</v>
      </c>
      <c r="F79" s="281">
        <v>33326906017.029984</v>
      </c>
      <c r="G79" s="10"/>
      <c r="H79" s="274">
        <v>99.896019137123488</v>
      </c>
      <c r="I79" s="274">
        <v>99.896019137123488</v>
      </c>
      <c r="J79" s="2"/>
      <c r="K79" s="225"/>
      <c r="L79" s="225"/>
      <c r="M79" s="225"/>
      <c r="N79" s="225"/>
      <c r="O79" s="225"/>
      <c r="P79" s="226"/>
      <c r="Q79" s="226"/>
      <c r="R79" s="227"/>
      <c r="S79" s="228"/>
      <c r="T79" s="228"/>
    </row>
    <row r="80" spans="1:20" ht="12.75" customHeight="1">
      <c r="A80" s="149"/>
      <c r="B80" s="148" t="s">
        <v>614</v>
      </c>
      <c r="C80" s="281">
        <v>744288684</v>
      </c>
      <c r="D80" s="281">
        <v>1310687936.96</v>
      </c>
      <c r="E80" s="281">
        <v>1310687936.96</v>
      </c>
      <c r="F80" s="281">
        <v>1309962492.1900003</v>
      </c>
      <c r="G80" s="10"/>
      <c r="H80" s="274">
        <v>99.944651602449142</v>
      </c>
      <c r="I80" s="274">
        <v>99.944651602449142</v>
      </c>
      <c r="J80" s="2"/>
      <c r="K80" s="225"/>
      <c r="L80" s="225"/>
      <c r="M80" s="225"/>
      <c r="N80" s="225"/>
      <c r="O80" s="225"/>
      <c r="P80" s="226"/>
      <c r="Q80" s="226"/>
      <c r="R80" s="227"/>
      <c r="S80" s="228"/>
      <c r="T80" s="228"/>
    </row>
    <row r="81" spans="1:20" ht="12.75" customHeight="1">
      <c r="A81" s="149"/>
      <c r="B81" s="148" t="s">
        <v>613</v>
      </c>
      <c r="C81" s="281">
        <v>0</v>
      </c>
      <c r="D81" s="281">
        <v>10272600</v>
      </c>
      <c r="E81" s="281">
        <v>10272600</v>
      </c>
      <c r="F81" s="281">
        <v>6645600</v>
      </c>
      <c r="G81" s="10"/>
      <c r="H81" s="274">
        <v>64.692482915717548</v>
      </c>
      <c r="I81" s="274">
        <v>64.692482915717548</v>
      </c>
      <c r="J81" s="2"/>
      <c r="K81" s="225"/>
      <c r="L81" s="225"/>
      <c r="M81" s="225"/>
      <c r="N81" s="225"/>
      <c r="O81" s="225"/>
      <c r="P81" s="226"/>
      <c r="Q81" s="226"/>
      <c r="R81" s="227"/>
      <c r="S81" s="228"/>
      <c r="T81" s="228"/>
    </row>
    <row r="82" spans="1:20" ht="12.75" customHeight="1">
      <c r="A82" s="149"/>
      <c r="B82" s="148" t="s">
        <v>612</v>
      </c>
      <c r="C82" s="281">
        <v>0</v>
      </c>
      <c r="D82" s="281">
        <v>26616042.52</v>
      </c>
      <c r="E82" s="281">
        <v>26616042.52</v>
      </c>
      <c r="F82" s="281">
        <v>23994675.439999998</v>
      </c>
      <c r="G82" s="10"/>
      <c r="H82" s="274">
        <v>90.151176389088505</v>
      </c>
      <c r="I82" s="274">
        <v>90.151176389088505</v>
      </c>
      <c r="J82" s="2"/>
      <c r="K82" s="225"/>
      <c r="L82" s="225"/>
      <c r="M82" s="225"/>
      <c r="N82" s="225"/>
      <c r="O82" s="225"/>
      <c r="P82" s="226"/>
      <c r="Q82" s="226"/>
      <c r="R82" s="227"/>
      <c r="S82" s="228"/>
      <c r="T82" s="228"/>
    </row>
    <row r="83" spans="1:20" ht="12.75" customHeight="1">
      <c r="A83" s="149"/>
      <c r="B83" s="148" t="s">
        <v>611</v>
      </c>
      <c r="C83" s="281">
        <v>0</v>
      </c>
      <c r="D83" s="281">
        <v>15967622</v>
      </c>
      <c r="E83" s="281">
        <v>15967622</v>
      </c>
      <c r="F83" s="281">
        <v>15967622</v>
      </c>
      <c r="G83" s="10"/>
      <c r="H83" s="274">
        <v>100</v>
      </c>
      <c r="I83" s="274">
        <v>100</v>
      </c>
      <c r="J83" s="2"/>
      <c r="K83" s="225"/>
      <c r="L83" s="225"/>
      <c r="M83" s="225"/>
      <c r="N83" s="225"/>
      <c r="O83" s="225"/>
      <c r="P83" s="226"/>
      <c r="Q83" s="226"/>
      <c r="R83" s="227"/>
      <c r="S83" s="228"/>
      <c r="T83" s="228"/>
    </row>
    <row r="84" spans="1:20" ht="12.75" customHeight="1">
      <c r="A84" s="149"/>
      <c r="B84" s="148" t="s">
        <v>610</v>
      </c>
      <c r="C84" s="281">
        <v>0</v>
      </c>
      <c r="D84" s="281">
        <v>265040391.63999999</v>
      </c>
      <c r="E84" s="281">
        <v>265040391.63999999</v>
      </c>
      <c r="F84" s="281">
        <v>259037833.59999999</v>
      </c>
      <c r="G84" s="10"/>
      <c r="H84" s="274">
        <v>97.735228957798569</v>
      </c>
      <c r="I84" s="274">
        <v>97.735228957798569</v>
      </c>
      <c r="J84" s="2"/>
      <c r="K84" s="225"/>
      <c r="L84" s="225"/>
      <c r="M84" s="225"/>
      <c r="N84" s="225"/>
      <c r="O84" s="225"/>
      <c r="P84" s="226"/>
      <c r="Q84" s="226"/>
      <c r="R84" s="227"/>
      <c r="S84" s="228"/>
      <c r="T84" s="228"/>
    </row>
    <row r="85" spans="1:20" ht="12.75" customHeight="1">
      <c r="A85" s="149"/>
      <c r="B85" s="148" t="s">
        <v>24</v>
      </c>
      <c r="C85" s="281">
        <v>0</v>
      </c>
      <c r="D85" s="281">
        <v>27376981.120000001</v>
      </c>
      <c r="E85" s="281">
        <v>27376981.120000001</v>
      </c>
      <c r="F85" s="281">
        <v>27369166.120000001</v>
      </c>
      <c r="G85" s="10"/>
      <c r="H85" s="274">
        <v>99.971454120650677</v>
      </c>
      <c r="I85" s="274">
        <v>99.971454120650677</v>
      </c>
      <c r="J85" s="2"/>
      <c r="K85" s="225"/>
      <c r="L85" s="225"/>
      <c r="M85" s="225"/>
      <c r="N85" s="225"/>
      <c r="O85" s="225"/>
      <c r="P85" s="226"/>
      <c r="Q85" s="226"/>
      <c r="R85" s="227"/>
      <c r="S85" s="228"/>
      <c r="T85" s="228"/>
    </row>
    <row r="86" spans="1:20" ht="12.75" customHeight="1">
      <c r="A86" s="149"/>
      <c r="B86" s="148" t="s">
        <v>121</v>
      </c>
      <c r="C86" s="281">
        <v>0</v>
      </c>
      <c r="D86" s="281">
        <v>2813889.1700000004</v>
      </c>
      <c r="E86" s="281">
        <v>2813889.1700000004</v>
      </c>
      <c r="F86" s="281">
        <v>2793329.17</v>
      </c>
      <c r="G86" s="10"/>
      <c r="H86" s="274">
        <v>99.269338671217085</v>
      </c>
      <c r="I86" s="274">
        <v>99.269338671217085</v>
      </c>
      <c r="J86" s="2"/>
      <c r="K86" s="225"/>
      <c r="L86" s="225"/>
      <c r="M86" s="225"/>
      <c r="N86" s="225"/>
      <c r="O86" s="225"/>
      <c r="P86" s="226"/>
      <c r="Q86" s="226"/>
      <c r="R86" s="227"/>
      <c r="S86" s="228"/>
      <c r="T86" s="228"/>
    </row>
    <row r="87" spans="1:20" ht="12.75" customHeight="1">
      <c r="A87" s="325" t="s">
        <v>47</v>
      </c>
      <c r="B87" s="325"/>
      <c r="C87" s="279">
        <v>362361921924.4425</v>
      </c>
      <c r="D87" s="279">
        <v>375914755434.32336</v>
      </c>
      <c r="E87" s="279">
        <v>375914755434.32336</v>
      </c>
      <c r="F87" s="279">
        <v>375914755434.32336</v>
      </c>
      <c r="G87" s="24"/>
      <c r="H87" s="273">
        <v>100</v>
      </c>
      <c r="I87" s="273">
        <v>100</v>
      </c>
      <c r="J87" s="2"/>
      <c r="K87" s="225"/>
      <c r="L87" s="225"/>
      <c r="M87" s="225"/>
      <c r="N87" s="225"/>
      <c r="O87" s="225"/>
      <c r="P87" s="226"/>
      <c r="Q87" s="226"/>
      <c r="R87" s="227"/>
      <c r="S87" s="228"/>
      <c r="T87" s="228"/>
    </row>
    <row r="88" spans="1:20" ht="12.75" customHeight="1">
      <c r="A88" s="149"/>
      <c r="B88" s="148" t="s">
        <v>609</v>
      </c>
      <c r="C88" s="281">
        <v>139241415.03999993</v>
      </c>
      <c r="D88" s="281">
        <v>119855526.55999999</v>
      </c>
      <c r="E88" s="281">
        <v>119855526.55999999</v>
      </c>
      <c r="F88" s="281">
        <v>119855526.55999999</v>
      </c>
      <c r="G88" s="10"/>
      <c r="H88" s="274">
        <v>100</v>
      </c>
      <c r="I88" s="274">
        <v>100</v>
      </c>
      <c r="J88" s="2"/>
      <c r="K88" s="225"/>
      <c r="L88" s="225"/>
      <c r="M88" s="225"/>
      <c r="N88" s="225"/>
      <c r="O88" s="225"/>
      <c r="P88" s="226"/>
      <c r="Q88" s="226"/>
      <c r="R88" s="227"/>
      <c r="S88" s="228"/>
      <c r="T88" s="228"/>
    </row>
    <row r="89" spans="1:20" ht="12.75" customHeight="1">
      <c r="A89" s="149"/>
      <c r="B89" s="148" t="s">
        <v>608</v>
      </c>
      <c r="C89" s="281">
        <v>3797109534</v>
      </c>
      <c r="D89" s="281">
        <v>3904029650.2599998</v>
      </c>
      <c r="E89" s="281">
        <v>3904029650.2599998</v>
      </c>
      <c r="F89" s="281">
        <v>3904029650.2599998</v>
      </c>
      <c r="G89" s="10"/>
      <c r="H89" s="274">
        <v>100</v>
      </c>
      <c r="I89" s="274">
        <v>100</v>
      </c>
      <c r="J89" s="2"/>
      <c r="K89" s="225"/>
      <c r="L89" s="225"/>
      <c r="M89" s="225"/>
      <c r="N89" s="225"/>
      <c r="O89" s="225"/>
      <c r="P89" s="226"/>
      <c r="Q89" s="226"/>
      <c r="R89" s="227"/>
      <c r="S89" s="228"/>
      <c r="T89" s="228"/>
    </row>
    <row r="90" spans="1:20" ht="12.75" customHeight="1">
      <c r="A90" s="149"/>
      <c r="B90" s="148" t="s">
        <v>129</v>
      </c>
      <c r="C90" s="281">
        <v>7021189635.3249836</v>
      </c>
      <c r="D90" s="281">
        <v>7021189635.3249836</v>
      </c>
      <c r="E90" s="281">
        <v>7021189635.3249836</v>
      </c>
      <c r="F90" s="281">
        <v>7021189635.3249836</v>
      </c>
      <c r="G90" s="10"/>
      <c r="H90" s="274">
        <v>100</v>
      </c>
      <c r="I90" s="274">
        <v>100</v>
      </c>
      <c r="J90" s="2"/>
      <c r="K90" s="225"/>
      <c r="L90" s="225"/>
      <c r="M90" s="225"/>
      <c r="N90" s="225"/>
      <c r="O90" s="225"/>
      <c r="P90" s="226"/>
      <c r="Q90" s="226"/>
      <c r="R90" s="227"/>
      <c r="S90" s="228"/>
      <c r="T90" s="228"/>
    </row>
    <row r="91" spans="1:20" ht="12.75" customHeight="1">
      <c r="A91" s="149"/>
      <c r="B91" s="148" t="s">
        <v>607</v>
      </c>
      <c r="C91" s="281">
        <v>6506664474</v>
      </c>
      <c r="D91" s="281">
        <v>6506664474</v>
      </c>
      <c r="E91" s="281">
        <v>6506664474</v>
      </c>
      <c r="F91" s="281">
        <v>6506664474</v>
      </c>
      <c r="G91" s="10"/>
      <c r="H91" s="274">
        <v>100</v>
      </c>
      <c r="I91" s="274">
        <v>100</v>
      </c>
      <c r="J91" s="2"/>
      <c r="K91" s="225"/>
      <c r="L91" s="225"/>
      <c r="M91" s="225"/>
      <c r="N91" s="225"/>
      <c r="O91" s="225"/>
      <c r="P91" s="226"/>
      <c r="Q91" s="226"/>
      <c r="R91" s="227"/>
      <c r="S91" s="228"/>
      <c r="T91" s="228"/>
    </row>
    <row r="92" spans="1:20" ht="12.75" customHeight="1">
      <c r="A92" s="149"/>
      <c r="B92" s="148" t="s">
        <v>606</v>
      </c>
      <c r="C92" s="281">
        <v>479459480</v>
      </c>
      <c r="D92" s="281">
        <v>479459480</v>
      </c>
      <c r="E92" s="281">
        <v>479459480</v>
      </c>
      <c r="F92" s="281">
        <v>479459480</v>
      </c>
      <c r="G92" s="10"/>
      <c r="H92" s="274">
        <v>100</v>
      </c>
      <c r="I92" s="274">
        <v>100</v>
      </c>
      <c r="J92" s="2"/>
      <c r="K92" s="225"/>
      <c r="L92" s="225"/>
      <c r="M92" s="225"/>
      <c r="N92" s="225"/>
      <c r="O92" s="225"/>
      <c r="P92" s="226"/>
      <c r="Q92" s="226"/>
      <c r="R92" s="227"/>
      <c r="S92" s="228"/>
      <c r="T92" s="228"/>
    </row>
    <row r="93" spans="1:20" ht="12.75" customHeight="1">
      <c r="A93" s="149"/>
      <c r="B93" s="148" t="s">
        <v>605</v>
      </c>
      <c r="C93" s="281">
        <v>14092433590.077507</v>
      </c>
      <c r="D93" s="281">
        <v>14766334346.518316</v>
      </c>
      <c r="E93" s="281">
        <v>14766334346.518316</v>
      </c>
      <c r="F93" s="281">
        <v>14766334346.518316</v>
      </c>
      <c r="G93" s="10"/>
      <c r="H93" s="274">
        <v>100</v>
      </c>
      <c r="I93" s="274">
        <v>100</v>
      </c>
      <c r="J93" s="2"/>
      <c r="K93" s="225"/>
      <c r="L93" s="225"/>
      <c r="M93" s="225"/>
      <c r="N93" s="225"/>
      <c r="O93" s="225"/>
      <c r="P93" s="226"/>
      <c r="Q93" s="226"/>
      <c r="R93" s="227"/>
      <c r="S93" s="228"/>
      <c r="T93" s="228"/>
    </row>
    <row r="94" spans="1:20" ht="12.75" customHeight="1">
      <c r="A94" s="149"/>
      <c r="B94" s="148" t="s">
        <v>604</v>
      </c>
      <c r="C94" s="281">
        <v>8676929752</v>
      </c>
      <c r="D94" s="281">
        <v>8676929752</v>
      </c>
      <c r="E94" s="281">
        <v>8676929752</v>
      </c>
      <c r="F94" s="281">
        <v>8676929752</v>
      </c>
      <c r="G94" s="10"/>
      <c r="H94" s="274">
        <v>100</v>
      </c>
      <c r="I94" s="274">
        <v>100</v>
      </c>
      <c r="J94" s="2"/>
      <c r="K94" s="225"/>
      <c r="L94" s="225"/>
      <c r="M94" s="225"/>
      <c r="N94" s="225"/>
      <c r="O94" s="225"/>
      <c r="P94" s="226"/>
      <c r="Q94" s="226"/>
      <c r="R94" s="227"/>
      <c r="S94" s="228"/>
      <c r="T94" s="228"/>
    </row>
    <row r="95" spans="1:20" ht="12.75" customHeight="1">
      <c r="A95" s="149"/>
      <c r="B95" s="148" t="s">
        <v>603</v>
      </c>
      <c r="C95" s="281">
        <v>12012945449</v>
      </c>
      <c r="D95" s="281">
        <v>12012945449</v>
      </c>
      <c r="E95" s="281">
        <v>12012945449</v>
      </c>
      <c r="F95" s="281">
        <v>12012945449</v>
      </c>
      <c r="G95" s="10"/>
      <c r="H95" s="274">
        <v>100</v>
      </c>
      <c r="I95" s="274">
        <v>100</v>
      </c>
      <c r="J95" s="2"/>
      <c r="K95" s="225"/>
      <c r="L95" s="225"/>
      <c r="M95" s="225"/>
      <c r="N95" s="225"/>
      <c r="O95" s="225"/>
      <c r="P95" s="226"/>
      <c r="Q95" s="226"/>
      <c r="R95" s="227"/>
      <c r="S95" s="228"/>
      <c r="T95" s="228"/>
    </row>
    <row r="96" spans="1:20" ht="12.75" customHeight="1">
      <c r="A96" s="149"/>
      <c r="B96" s="148" t="s">
        <v>602</v>
      </c>
      <c r="C96" s="281">
        <v>10749607402</v>
      </c>
      <c r="D96" s="281">
        <v>10749607402</v>
      </c>
      <c r="E96" s="281">
        <v>10749607402</v>
      </c>
      <c r="F96" s="281">
        <v>10749607402</v>
      </c>
      <c r="G96" s="10"/>
      <c r="H96" s="274">
        <v>100</v>
      </c>
      <c r="I96" s="274">
        <v>100</v>
      </c>
      <c r="J96" s="2"/>
      <c r="K96" s="225"/>
      <c r="L96" s="225"/>
      <c r="M96" s="225"/>
      <c r="N96" s="225"/>
      <c r="O96" s="225"/>
      <c r="P96" s="226"/>
      <c r="Q96" s="226"/>
      <c r="R96" s="227"/>
      <c r="S96" s="228"/>
      <c r="T96" s="228"/>
    </row>
    <row r="97" spans="1:20" ht="12.75" customHeight="1">
      <c r="A97" s="149"/>
      <c r="B97" s="148" t="s">
        <v>601</v>
      </c>
      <c r="C97" s="281">
        <v>298886341193</v>
      </c>
      <c r="D97" s="281">
        <v>311677739718.6601</v>
      </c>
      <c r="E97" s="281">
        <v>311677739718.6601</v>
      </c>
      <c r="F97" s="281">
        <v>311677739718.6601</v>
      </c>
      <c r="G97" s="10"/>
      <c r="H97" s="274">
        <v>100</v>
      </c>
      <c r="I97" s="274">
        <v>100</v>
      </c>
      <c r="J97" s="2"/>
      <c r="K97" s="225"/>
      <c r="L97" s="225"/>
      <c r="M97" s="225"/>
      <c r="N97" s="225"/>
      <c r="O97" s="225"/>
      <c r="P97" s="226"/>
      <c r="Q97" s="226"/>
      <c r="R97" s="227"/>
      <c r="S97" s="228"/>
      <c r="T97" s="228"/>
    </row>
    <row r="98" spans="1:20" ht="12.75" customHeight="1">
      <c r="A98" s="325" t="s">
        <v>49</v>
      </c>
      <c r="B98" s="325"/>
      <c r="C98" s="279">
        <v>4516616.5</v>
      </c>
      <c r="D98" s="279">
        <v>4859741.9499999993</v>
      </c>
      <c r="E98" s="279">
        <v>4859741.9499999993</v>
      </c>
      <c r="F98" s="279">
        <v>3896799.12</v>
      </c>
      <c r="G98" s="24"/>
      <c r="H98" s="273">
        <v>80.185309427797918</v>
      </c>
      <c r="I98" s="273">
        <v>80.185309427797918</v>
      </c>
      <c r="J98" s="2"/>
      <c r="K98" s="225"/>
      <c r="L98" s="225"/>
      <c r="M98" s="225"/>
      <c r="N98" s="225"/>
      <c r="O98" s="225"/>
      <c r="P98" s="226"/>
      <c r="Q98" s="226"/>
      <c r="R98" s="227"/>
      <c r="S98" s="228"/>
      <c r="T98" s="228"/>
    </row>
    <row r="99" spans="1:20" ht="12.75" customHeight="1">
      <c r="A99" s="149"/>
      <c r="B99" s="148" t="s">
        <v>600</v>
      </c>
      <c r="C99" s="281">
        <v>4516616.5</v>
      </c>
      <c r="D99" s="281">
        <v>4859741.9499999993</v>
      </c>
      <c r="E99" s="281">
        <v>4859741.9499999993</v>
      </c>
      <c r="F99" s="281">
        <v>3896799.12</v>
      </c>
      <c r="G99" s="10"/>
      <c r="H99" s="274">
        <v>80.185309427797918</v>
      </c>
      <c r="I99" s="274">
        <v>80.185309427797918</v>
      </c>
      <c r="J99" s="2"/>
      <c r="K99" s="225"/>
      <c r="L99" s="225"/>
      <c r="M99" s="225"/>
      <c r="N99" s="225"/>
      <c r="O99" s="225"/>
      <c r="P99" s="226"/>
      <c r="Q99" s="226"/>
      <c r="R99" s="227"/>
      <c r="S99" s="228"/>
      <c r="T99" s="228"/>
    </row>
    <row r="100" spans="1:20" ht="12.75" customHeight="1">
      <c r="A100" s="325" t="s">
        <v>884</v>
      </c>
      <c r="B100" s="325"/>
      <c r="C100" s="279">
        <v>77087244768.959991</v>
      </c>
      <c r="D100" s="279">
        <v>81838426823.798187</v>
      </c>
      <c r="E100" s="279">
        <v>81838426823.798187</v>
      </c>
      <c r="F100" s="279">
        <v>81882731593.68219</v>
      </c>
      <c r="G100" s="24"/>
      <c r="H100" s="273">
        <v>100.05413687872984</v>
      </c>
      <c r="I100" s="273">
        <v>100.05413687872984</v>
      </c>
      <c r="J100" s="2"/>
      <c r="K100" s="225"/>
      <c r="L100" s="225"/>
      <c r="M100" s="225"/>
      <c r="N100" s="225"/>
      <c r="O100" s="225"/>
      <c r="P100" s="226"/>
      <c r="Q100" s="226"/>
      <c r="R100" s="227"/>
      <c r="S100" s="228"/>
      <c r="T100" s="228"/>
    </row>
    <row r="101" spans="1:20" ht="12.75" customHeight="1">
      <c r="A101" s="149"/>
      <c r="B101" s="148" t="s">
        <v>599</v>
      </c>
      <c r="C101" s="281">
        <v>2046692551.5</v>
      </c>
      <c r="D101" s="281">
        <v>3061196770.7101765</v>
      </c>
      <c r="E101" s="281">
        <v>3061196770.7101765</v>
      </c>
      <c r="F101" s="281">
        <v>2281186849.2225013</v>
      </c>
      <c r="G101" s="10"/>
      <c r="H101" s="274">
        <v>74.519445174159188</v>
      </c>
      <c r="I101" s="274">
        <v>74.519445174159188</v>
      </c>
      <c r="J101" s="2"/>
      <c r="K101" s="225"/>
      <c r="L101" s="225"/>
      <c r="M101" s="225"/>
      <c r="N101" s="225"/>
      <c r="O101" s="225"/>
      <c r="P101" s="226"/>
      <c r="Q101" s="226"/>
      <c r="R101" s="227"/>
      <c r="S101" s="228"/>
      <c r="T101" s="228"/>
    </row>
    <row r="102" spans="1:20" s="2" customFormat="1" ht="11.25" customHeight="1">
      <c r="A102" s="149"/>
      <c r="B102" s="148" t="s">
        <v>445</v>
      </c>
      <c r="C102" s="281">
        <v>5953896342</v>
      </c>
      <c r="D102" s="281">
        <v>7034675678.7646141</v>
      </c>
      <c r="E102" s="281">
        <v>7034675678.7646141</v>
      </c>
      <c r="F102" s="281">
        <v>6921879798.5100107</v>
      </c>
      <c r="G102" s="10"/>
      <c r="H102" s="274">
        <v>98.396573127100979</v>
      </c>
      <c r="I102" s="274">
        <v>98.396573127100979</v>
      </c>
      <c r="K102" s="225"/>
      <c r="L102" s="225"/>
      <c r="M102" s="225"/>
      <c r="N102" s="225"/>
      <c r="O102" s="225"/>
      <c r="P102" s="226"/>
      <c r="Q102" s="226"/>
      <c r="R102" s="227"/>
      <c r="S102" s="228"/>
      <c r="T102" s="228"/>
    </row>
    <row r="103" spans="1:20" s="2" customFormat="1">
      <c r="A103" s="153"/>
      <c r="B103" s="152" t="s">
        <v>885</v>
      </c>
      <c r="C103" s="280">
        <v>59271675558.839996</v>
      </c>
      <c r="D103" s="280">
        <v>61912949403.171379</v>
      </c>
      <c r="E103" s="280">
        <v>61912949403.171379</v>
      </c>
      <c r="F103" s="280">
        <v>63014656634.431183</v>
      </c>
      <c r="G103" s="151"/>
      <c r="H103" s="284">
        <v>101.77944556329498</v>
      </c>
      <c r="I103" s="284">
        <v>101.77944556329498</v>
      </c>
      <c r="K103" s="225"/>
      <c r="L103" s="225"/>
      <c r="M103" s="225"/>
      <c r="N103" s="225"/>
      <c r="O103" s="225"/>
      <c r="P103" s="226"/>
      <c r="Q103" s="226"/>
      <c r="R103" s="227"/>
      <c r="S103" s="228"/>
      <c r="T103" s="228"/>
    </row>
    <row r="104" spans="1:20" s="2" customFormat="1">
      <c r="A104" s="149"/>
      <c r="B104" s="148" t="s">
        <v>598</v>
      </c>
      <c r="C104" s="281">
        <v>165277963.62</v>
      </c>
      <c r="D104" s="281">
        <v>281826501.1423617</v>
      </c>
      <c r="E104" s="281">
        <v>281826501.1423617</v>
      </c>
      <c r="F104" s="281">
        <v>264996313.0484997</v>
      </c>
      <c r="G104" s="10"/>
      <c r="H104" s="274">
        <v>94.028174062537715</v>
      </c>
      <c r="I104" s="274">
        <v>94.028174062537715</v>
      </c>
      <c r="K104" s="225"/>
      <c r="L104" s="225"/>
      <c r="M104" s="225"/>
      <c r="N104" s="225"/>
      <c r="O104" s="225"/>
      <c r="P104" s="226"/>
      <c r="Q104" s="226"/>
      <c r="R104" s="227"/>
      <c r="S104" s="228"/>
      <c r="T104" s="228"/>
    </row>
    <row r="105" spans="1:20" s="2" customFormat="1">
      <c r="A105" s="149"/>
      <c r="B105" s="148" t="s">
        <v>447</v>
      </c>
      <c r="C105" s="281">
        <v>9649702353</v>
      </c>
      <c r="D105" s="281">
        <v>9547778470.0096531</v>
      </c>
      <c r="E105" s="281">
        <v>9547778470.0096531</v>
      </c>
      <c r="F105" s="281">
        <v>9400011998.4700031</v>
      </c>
      <c r="G105" s="10"/>
      <c r="H105" s="274">
        <v>98.452347087819476</v>
      </c>
      <c r="I105" s="274">
        <v>98.452347087819476</v>
      </c>
      <c r="K105" s="225"/>
      <c r="L105" s="225"/>
      <c r="M105" s="225"/>
      <c r="N105" s="225"/>
      <c r="O105" s="225"/>
      <c r="P105" s="226"/>
      <c r="Q105" s="226"/>
      <c r="R105" s="227"/>
      <c r="S105" s="228"/>
      <c r="T105" s="228"/>
    </row>
    <row r="106" spans="1:20" s="2" customFormat="1" ht="12" customHeight="1">
      <c r="A106" s="325" t="s">
        <v>597</v>
      </c>
      <c r="B106" s="325"/>
      <c r="C106" s="279">
        <v>4219941439.1600008</v>
      </c>
      <c r="D106" s="279">
        <v>4374187476.9400024</v>
      </c>
      <c r="E106" s="279">
        <v>4374187476.9400024</v>
      </c>
      <c r="F106" s="279">
        <v>3996251380.9700017</v>
      </c>
      <c r="G106" s="24"/>
      <c r="H106" s="273">
        <v>91.35985601983414</v>
      </c>
      <c r="I106" s="273">
        <v>91.35985601983414</v>
      </c>
      <c r="K106" s="225"/>
      <c r="L106" s="225"/>
      <c r="M106" s="225"/>
      <c r="N106" s="225"/>
      <c r="O106" s="225"/>
      <c r="P106" s="226"/>
      <c r="Q106" s="226"/>
      <c r="R106" s="227"/>
      <c r="S106" s="228"/>
      <c r="T106" s="228"/>
    </row>
    <row r="107" spans="1:20" s="2" customFormat="1">
      <c r="A107" s="149"/>
      <c r="B107" s="148" t="s">
        <v>596</v>
      </c>
      <c r="C107" s="281">
        <v>120082087</v>
      </c>
      <c r="D107" s="281">
        <v>143262882</v>
      </c>
      <c r="E107" s="281">
        <v>143262882</v>
      </c>
      <c r="F107" s="281">
        <v>116088665</v>
      </c>
      <c r="G107" s="10"/>
      <c r="H107" s="274">
        <v>81.031920745528481</v>
      </c>
      <c r="I107" s="274">
        <v>81.031920745528481</v>
      </c>
      <c r="K107" s="225"/>
      <c r="L107" s="225"/>
      <c r="M107" s="225"/>
      <c r="N107" s="225"/>
      <c r="O107" s="225"/>
      <c r="P107" s="226"/>
      <c r="Q107" s="226"/>
      <c r="R107" s="227"/>
      <c r="S107" s="228"/>
      <c r="T107" s="228"/>
    </row>
    <row r="108" spans="1:20" s="2" customFormat="1">
      <c r="A108" s="149"/>
      <c r="B108" s="148" t="s">
        <v>595</v>
      </c>
      <c r="C108" s="281">
        <v>583606141.4000001</v>
      </c>
      <c r="D108" s="281">
        <v>667393387.70000064</v>
      </c>
      <c r="E108" s="281">
        <v>667393387.70000064</v>
      </c>
      <c r="F108" s="281">
        <v>629815834.46000063</v>
      </c>
      <c r="G108" s="10"/>
      <c r="H108" s="274">
        <v>94.369504713029698</v>
      </c>
      <c r="I108" s="274">
        <v>94.369504713029698</v>
      </c>
      <c r="K108" s="225"/>
      <c r="L108" s="225"/>
      <c r="M108" s="225"/>
      <c r="N108" s="225"/>
      <c r="O108" s="225"/>
      <c r="P108" s="226"/>
      <c r="Q108" s="226"/>
      <c r="R108" s="227"/>
      <c r="S108" s="228"/>
      <c r="T108" s="228"/>
    </row>
    <row r="109" spans="1:20" s="2" customFormat="1">
      <c r="A109" s="149"/>
      <c r="B109" s="148" t="s">
        <v>594</v>
      </c>
      <c r="C109" s="281">
        <v>1112776492.2600005</v>
      </c>
      <c r="D109" s="281">
        <v>1195162411.9900019</v>
      </c>
      <c r="E109" s="281">
        <v>1195162411.9900019</v>
      </c>
      <c r="F109" s="281">
        <v>1115951086.4400012</v>
      </c>
      <c r="G109" s="10"/>
      <c r="H109" s="274">
        <v>93.37233795546581</v>
      </c>
      <c r="I109" s="274">
        <v>93.37233795546581</v>
      </c>
      <c r="K109" s="225"/>
      <c r="L109" s="225"/>
      <c r="M109" s="225"/>
      <c r="N109" s="225"/>
      <c r="O109" s="225"/>
      <c r="P109" s="226"/>
      <c r="Q109" s="226"/>
      <c r="R109" s="227"/>
      <c r="S109" s="228"/>
      <c r="T109" s="228"/>
    </row>
    <row r="110" spans="1:20" ht="9" customHeight="1">
      <c r="A110" s="149"/>
      <c r="B110" s="148" t="s">
        <v>593</v>
      </c>
      <c r="C110" s="281">
        <v>295233517.5</v>
      </c>
      <c r="D110" s="281">
        <v>358105067.25</v>
      </c>
      <c r="E110" s="281">
        <v>358105067.25</v>
      </c>
      <c r="F110" s="281">
        <v>326518419.06999964</v>
      </c>
      <c r="G110" s="10"/>
      <c r="H110" s="274">
        <v>91.179502590520698</v>
      </c>
      <c r="I110" s="274">
        <v>91.179502590520698</v>
      </c>
      <c r="J110" s="2"/>
      <c r="K110" s="225"/>
      <c r="L110" s="225"/>
      <c r="M110" s="225"/>
      <c r="N110" s="225"/>
      <c r="O110" s="225"/>
      <c r="P110" s="226"/>
      <c r="Q110" s="226"/>
      <c r="R110" s="227"/>
      <c r="S110" s="228"/>
      <c r="T110" s="228"/>
    </row>
    <row r="111" spans="1:20" ht="10.5" customHeight="1">
      <c r="A111" s="149"/>
      <c r="B111" s="148" t="s">
        <v>442</v>
      </c>
      <c r="C111" s="281">
        <v>186925880</v>
      </c>
      <c r="D111" s="281">
        <v>209385038</v>
      </c>
      <c r="E111" s="281">
        <v>209385038</v>
      </c>
      <c r="F111" s="281">
        <v>172086398</v>
      </c>
      <c r="G111" s="10"/>
      <c r="H111" s="274">
        <v>82.186578202402401</v>
      </c>
      <c r="I111" s="274">
        <v>82.186578202402401</v>
      </c>
      <c r="J111" s="2"/>
      <c r="K111" s="225"/>
      <c r="L111" s="225"/>
      <c r="M111" s="225"/>
      <c r="N111" s="225"/>
      <c r="O111" s="225"/>
      <c r="P111" s="226"/>
      <c r="Q111" s="226"/>
      <c r="R111" s="227"/>
      <c r="S111" s="228"/>
      <c r="T111" s="228"/>
    </row>
    <row r="112" spans="1:20" ht="12.75" customHeight="1">
      <c r="A112" s="146"/>
      <c r="B112" s="145" t="s">
        <v>592</v>
      </c>
      <c r="C112" s="282">
        <v>1921317321</v>
      </c>
      <c r="D112" s="282">
        <v>1800878690</v>
      </c>
      <c r="E112" s="282">
        <v>1800878690</v>
      </c>
      <c r="F112" s="282">
        <v>1635790978</v>
      </c>
      <c r="G112" s="143"/>
      <c r="H112" s="286">
        <f>(F112/D112)*100</f>
        <v>90.832935448861349</v>
      </c>
      <c r="I112" s="286">
        <f>(+F112/E112)*100</f>
        <v>90.832935448861349</v>
      </c>
      <c r="J112" s="2"/>
      <c r="K112" s="225"/>
      <c r="L112" s="225"/>
      <c r="M112" s="225"/>
      <c r="N112" s="225"/>
      <c r="O112" s="225"/>
      <c r="P112" s="226"/>
      <c r="Q112" s="226"/>
      <c r="R112" s="227"/>
      <c r="S112" s="228"/>
      <c r="T112" s="228"/>
    </row>
    <row r="113" spans="1:11" ht="54.75" customHeight="1">
      <c r="A113" s="326" t="s">
        <v>886</v>
      </c>
      <c r="B113" s="326"/>
      <c r="C113" s="326"/>
      <c r="D113" s="326"/>
      <c r="E113" s="326"/>
      <c r="F113" s="326"/>
      <c r="G113" s="326"/>
      <c r="H113" s="326"/>
      <c r="I113" s="326"/>
    </row>
    <row r="114" spans="1:11">
      <c r="B114" s="213"/>
      <c r="C114" s="213"/>
      <c r="D114" s="213"/>
      <c r="E114" s="213"/>
      <c r="F114" s="213"/>
    </row>
    <row r="115" spans="1:11">
      <c r="B115" s="214"/>
      <c r="C115" s="46"/>
      <c r="D115" s="46"/>
      <c r="E115" s="46"/>
      <c r="F115" s="46"/>
      <c r="H115" s="222"/>
      <c r="I115" s="222"/>
      <c r="J115" s="222"/>
      <c r="K115" s="222"/>
    </row>
    <row r="116" spans="1:11">
      <c r="B116" s="214"/>
      <c r="C116" s="46"/>
      <c r="D116" s="46"/>
      <c r="E116" s="46"/>
      <c r="F116" s="46"/>
      <c r="H116" s="222"/>
      <c r="I116" s="222"/>
      <c r="J116" s="222"/>
      <c r="K116" s="222"/>
    </row>
    <row r="117" spans="1:11">
      <c r="B117" s="214"/>
      <c r="C117" s="46"/>
      <c r="D117" s="46"/>
      <c r="E117" s="46"/>
      <c r="F117" s="46"/>
      <c r="H117" s="222"/>
      <c r="I117" s="222"/>
      <c r="J117" s="222"/>
      <c r="K117" s="222"/>
    </row>
    <row r="118" spans="1:11">
      <c r="B118" s="214"/>
      <c r="C118" s="46"/>
      <c r="D118" s="46"/>
      <c r="E118" s="46"/>
      <c r="F118" s="46"/>
      <c r="H118" s="222"/>
      <c r="I118" s="222"/>
      <c r="J118" s="222"/>
      <c r="K118" s="222"/>
    </row>
    <row r="119" spans="1:11">
      <c r="B119" s="214"/>
      <c r="C119" s="46"/>
      <c r="D119" s="46"/>
      <c r="E119" s="46"/>
      <c r="F119" s="46"/>
      <c r="H119" s="222"/>
      <c r="I119" s="222"/>
      <c r="J119" s="222"/>
      <c r="K119" s="222"/>
    </row>
    <row r="120" spans="1:11">
      <c r="B120" s="214"/>
      <c r="C120" s="46"/>
      <c r="D120" s="46"/>
      <c r="E120" s="46"/>
      <c r="F120" s="46"/>
      <c r="H120" s="222"/>
      <c r="I120" s="222"/>
      <c r="J120" s="222"/>
      <c r="K120" s="222"/>
    </row>
    <row r="121" spans="1:11">
      <c r="B121" s="214"/>
      <c r="C121" s="46"/>
      <c r="D121" s="46"/>
      <c r="E121" s="46"/>
      <c r="F121" s="46"/>
      <c r="H121" s="222"/>
      <c r="I121" s="222"/>
      <c r="J121" s="222"/>
      <c r="K121" s="222"/>
    </row>
    <row r="122" spans="1:11">
      <c r="B122" s="214"/>
      <c r="C122" s="46"/>
      <c r="D122" s="46"/>
      <c r="E122" s="46"/>
      <c r="F122" s="46"/>
      <c r="H122" s="222"/>
      <c r="I122" s="222"/>
      <c r="J122" s="222"/>
      <c r="K122" s="222"/>
    </row>
    <row r="123" spans="1:11">
      <c r="B123" s="214"/>
      <c r="C123" s="46"/>
      <c r="D123" s="46"/>
      <c r="E123" s="46"/>
      <c r="F123" s="46"/>
      <c r="H123" s="222"/>
      <c r="I123" s="222"/>
      <c r="J123" s="222"/>
      <c r="K123" s="222"/>
    </row>
    <row r="124" spans="1:11">
      <c r="B124" s="214"/>
      <c r="C124" s="46"/>
      <c r="D124" s="46"/>
      <c r="E124" s="46"/>
      <c r="F124" s="46"/>
      <c r="H124" s="222"/>
      <c r="I124" s="222"/>
      <c r="J124" s="222"/>
      <c r="K124" s="223"/>
    </row>
    <row r="125" spans="1:11">
      <c r="B125" s="214"/>
      <c r="C125" s="46"/>
      <c r="D125" s="46"/>
      <c r="E125" s="46"/>
      <c r="F125" s="46"/>
      <c r="H125" s="222"/>
      <c r="I125" s="222"/>
      <c r="J125" s="222"/>
      <c r="K125" s="222"/>
    </row>
    <row r="126" spans="1:11">
      <c r="H126" s="222"/>
      <c r="I126" s="222"/>
      <c r="J126" s="222"/>
      <c r="K126" s="222"/>
    </row>
  </sheetData>
  <mergeCells count="22">
    <mergeCell ref="A1:C1"/>
    <mergeCell ref="A8:B8"/>
    <mergeCell ref="A9:B9"/>
    <mergeCell ref="A11:B11"/>
    <mergeCell ref="A3:I3"/>
    <mergeCell ref="A4:A7"/>
    <mergeCell ref="B4:B7"/>
    <mergeCell ref="E4:F4"/>
    <mergeCell ref="H4:I5"/>
    <mergeCell ref="C5:C6"/>
    <mergeCell ref="D5:D6"/>
    <mergeCell ref="E5:E6"/>
    <mergeCell ref="A13:B13"/>
    <mergeCell ref="A45:B45"/>
    <mergeCell ref="A67:B67"/>
    <mergeCell ref="A69:B69"/>
    <mergeCell ref="A77:B77"/>
    <mergeCell ref="A87:B87"/>
    <mergeCell ref="A98:B98"/>
    <mergeCell ref="A100:B100"/>
    <mergeCell ref="A106:B106"/>
    <mergeCell ref="A113:I113"/>
  </mergeCells>
  <conditionalFormatting sqref="T8">
    <cfRule type="cellIs" dxfId="31" priority="9" operator="greaterThan">
      <formula>0.1</formula>
    </cfRule>
    <cfRule type="cellIs" dxfId="30" priority="10" operator="greaterThan">
      <formula>1</formula>
    </cfRule>
  </conditionalFormatting>
  <conditionalFormatting sqref="S8">
    <cfRule type="cellIs" dxfId="29" priority="15" operator="greaterThan">
      <formula>0</formula>
    </cfRule>
    <cfRule type="cellIs" dxfId="28" priority="16" operator="greaterThan">
      <formula>1</formula>
    </cfRule>
  </conditionalFormatting>
  <conditionalFormatting sqref="S8">
    <cfRule type="cellIs" dxfId="27" priority="13" operator="greaterThan">
      <formula>0.1</formula>
    </cfRule>
    <cfRule type="cellIs" dxfId="26" priority="14" operator="greaterThan">
      <formula>1</formula>
    </cfRule>
  </conditionalFormatting>
  <conditionalFormatting sqref="T8">
    <cfRule type="cellIs" dxfId="25" priority="11" operator="greaterThan">
      <formula>0</formula>
    </cfRule>
    <cfRule type="cellIs" dxfId="24" priority="12" operator="greaterThan">
      <formula>1</formula>
    </cfRule>
  </conditionalFormatting>
  <conditionalFormatting sqref="T9:T112">
    <cfRule type="cellIs" dxfId="23" priority="1" operator="greaterThan">
      <formula>0.1</formula>
    </cfRule>
    <cfRule type="cellIs" dxfId="22" priority="2" operator="greaterThan">
      <formula>1</formula>
    </cfRule>
  </conditionalFormatting>
  <conditionalFormatting sqref="S9:S112">
    <cfRule type="cellIs" dxfId="21" priority="7" operator="greaterThan">
      <formula>0</formula>
    </cfRule>
    <cfRule type="cellIs" dxfId="20" priority="8" operator="greaterThan">
      <formula>1</formula>
    </cfRule>
  </conditionalFormatting>
  <conditionalFormatting sqref="S9:S112">
    <cfRule type="cellIs" dxfId="19" priority="5" operator="greaterThan">
      <formula>0.1</formula>
    </cfRule>
    <cfRule type="cellIs" dxfId="18" priority="6" operator="greaterThan">
      <formula>1</formula>
    </cfRule>
  </conditionalFormatting>
  <conditionalFormatting sqref="T9:T112">
    <cfRule type="cellIs" dxfId="17" priority="3" operator="greaterThan">
      <formula>0</formula>
    </cfRule>
    <cfRule type="cellIs" dxfId="16" priority="4" operator="greaterThan">
      <formula>1</formula>
    </cfRule>
  </conditionalFormatting>
  <pageMargins left="0" right="0" top="0" bottom="0" header="0.31496062992125984" footer="0.39370078740157483"/>
  <pageSetup scale="95" fitToHeight="10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18</vt:i4>
      </vt:variant>
    </vt:vector>
  </HeadingPairs>
  <TitlesOfParts>
    <vt:vector size="28" baseType="lpstr">
      <vt:lpstr>Anexo 10</vt:lpstr>
      <vt:lpstr>Anexo 11</vt:lpstr>
      <vt:lpstr>Anexo 12</vt:lpstr>
      <vt:lpstr>Anexo 13</vt:lpstr>
      <vt:lpstr>Anexo 14</vt:lpstr>
      <vt:lpstr>Anexo 15</vt:lpstr>
      <vt:lpstr>Anexo 16</vt:lpstr>
      <vt:lpstr>Anexo 17</vt:lpstr>
      <vt:lpstr>Anexo 18</vt:lpstr>
      <vt:lpstr>Anexo 19</vt:lpstr>
      <vt:lpstr>'Anexo 10'!Área_de_impresión</vt:lpstr>
      <vt:lpstr>'Anexo 11'!Área_de_impresión</vt:lpstr>
      <vt:lpstr>'Anexo 13'!Área_de_impresión</vt:lpstr>
      <vt:lpstr>'Anexo 14'!Área_de_impresión</vt:lpstr>
      <vt:lpstr>'Anexo 15'!Área_de_impresión</vt:lpstr>
      <vt:lpstr>'Anexo 16'!Área_de_impresión</vt:lpstr>
      <vt:lpstr>'Anexo 17'!Área_de_impresión</vt:lpstr>
      <vt:lpstr>'Anexo 18'!Área_de_impresión</vt:lpstr>
      <vt:lpstr>'Anexo 19'!Área_de_impresión</vt:lpstr>
      <vt:lpstr>'Anexo 10'!Títulos_a_imprimir</vt:lpstr>
      <vt:lpstr>'Anexo 11'!Títulos_a_imprimir</vt:lpstr>
      <vt:lpstr>'Anexo 13'!Títulos_a_imprimir</vt:lpstr>
      <vt:lpstr>'Anexo 14'!Títulos_a_imprimir</vt:lpstr>
      <vt:lpstr>'Anexo 15'!Títulos_a_imprimir</vt:lpstr>
      <vt:lpstr>'Anexo 16'!Títulos_a_imprimir</vt:lpstr>
      <vt:lpstr>'Anexo 17'!Títulos_a_imprimir</vt:lpstr>
      <vt:lpstr>'Anexo 18'!Títulos_a_imprimir</vt:lpstr>
      <vt:lpstr>'Anexo 19'!Títulos_a_imprimir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UPCP</dc:creator>
  <cp:lastModifiedBy>Arturo Osorio Ramirez</cp:lastModifiedBy>
  <cp:lastPrinted>2016-01-18T21:39:00Z</cp:lastPrinted>
  <dcterms:created xsi:type="dcterms:W3CDTF">2014-07-23T17:41:59Z</dcterms:created>
  <dcterms:modified xsi:type="dcterms:W3CDTF">2016-01-28T10:36:02Z</dcterms:modified>
</cp:coreProperties>
</file>