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ctual\Mis documentos\Laboral\2015\Dirección\IV Trimestre\Anexos\Archivos Excel enviados\Archivos Excel_4T_2015\"/>
    </mc:Choice>
  </mc:AlternateContent>
  <bookViews>
    <workbookView xWindow="0" yWindow="0" windowWidth="25200" windowHeight="8385" activeTab="3"/>
  </bookViews>
  <sheets>
    <sheet name="Cuadro2_Total" sheetId="4" r:id="rId1"/>
    <sheet name="Cuadro2_Fiscales" sheetId="1" r:id="rId2"/>
    <sheet name="Cuadro2_Propios" sheetId="5" r:id="rId3"/>
    <sheet name="Cuadro_Ramos Autónomos" sheetId="6" r:id="rId4"/>
  </sheets>
  <definedNames>
    <definedName name="_xlnm.Print_Area" localSheetId="1">Cuadro2_Fiscales!$A$4:$F$29</definedName>
    <definedName name="_xlnm.Print_Area" localSheetId="2">Cuadro2_Propios!$A$4:$F$22</definedName>
    <definedName name="_xlnm.Print_Area" localSheetId="0">Cuadro2_Total!$A$4:$F$11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 r="F7" i="4"/>
  <c r="F8" i="4"/>
  <c r="F9" i="4"/>
  <c r="F5" i="4"/>
  <c r="D5" i="4"/>
  <c r="E5" i="4"/>
  <c r="C5" i="4"/>
  <c r="D6" i="4" l="1"/>
  <c r="E6" i="4"/>
  <c r="C6" i="4"/>
  <c r="G6" i="4" l="1"/>
  <c r="G8" i="4"/>
  <c r="G9" i="4"/>
  <c r="G5" i="4"/>
  <c r="D31" i="1" l="1"/>
  <c r="E31" i="1"/>
  <c r="C31" i="1"/>
  <c r="H8" i="6" l="1"/>
  <c r="D5" i="6"/>
  <c r="F13" i="6"/>
  <c r="F14" i="6"/>
  <c r="I8" i="6" l="1"/>
  <c r="C6" i="6"/>
  <c r="D6" i="6"/>
  <c r="E6" i="6"/>
  <c r="F7" i="6"/>
  <c r="F8" i="6"/>
  <c r="C9" i="6"/>
  <c r="D9" i="6"/>
  <c r="E9" i="6"/>
  <c r="F10" i="6"/>
  <c r="F11" i="6"/>
  <c r="F15" i="6"/>
  <c r="F16" i="6"/>
  <c r="F17" i="6"/>
  <c r="F18" i="6"/>
  <c r="F19" i="6"/>
  <c r="F20" i="6"/>
  <c r="H9" i="6" l="1"/>
  <c r="E5" i="6"/>
  <c r="C5" i="6"/>
  <c r="H7" i="6"/>
  <c r="F9" i="6"/>
  <c r="F6" i="6"/>
  <c r="H5" i="6" s="1"/>
  <c r="F20" i="1"/>
  <c r="I9" i="6" l="1"/>
  <c r="I7" i="6"/>
  <c r="I5" i="6"/>
  <c r="J5" i="6" s="1"/>
  <c r="F5" i="6"/>
  <c r="F7" i="1"/>
  <c r="F8" i="1"/>
  <c r="F9" i="1"/>
  <c r="F10" i="1"/>
  <c r="F11" i="1"/>
  <c r="F12" i="1"/>
  <c r="F13" i="1"/>
  <c r="F14" i="1"/>
  <c r="F15" i="1"/>
  <c r="F16" i="1"/>
  <c r="F17" i="1"/>
  <c r="F7" i="5"/>
  <c r="F8" i="5"/>
  <c r="F9" i="5"/>
  <c r="F10" i="5"/>
  <c r="F11" i="5"/>
  <c r="F12" i="5"/>
  <c r="F13" i="5"/>
  <c r="F14" i="5"/>
  <c r="F15" i="5"/>
  <c r="F19" i="5" l="1"/>
  <c r="F18" i="5"/>
  <c r="F17" i="5"/>
  <c r="F16" i="5"/>
  <c r="F6" i="5"/>
  <c r="E5" i="5"/>
  <c r="D5" i="5"/>
  <c r="C5" i="5"/>
  <c r="F5" i="5" l="1"/>
  <c r="F26" i="1"/>
  <c r="F25" i="1"/>
  <c r="F24" i="1"/>
  <c r="F23" i="1"/>
  <c r="F22" i="1"/>
  <c r="F21" i="1"/>
  <c r="F19" i="1"/>
  <c r="F18" i="1"/>
  <c r="E5" i="1" l="1"/>
  <c r="E33" i="1" s="1"/>
  <c r="F6" i="1" l="1"/>
  <c r="F31" i="1" l="1"/>
  <c r="F5" i="1"/>
  <c r="D5" i="1"/>
  <c r="C5" i="1"/>
  <c r="F33" i="1" l="1"/>
  <c r="D33" i="1"/>
  <c r="C33" i="1"/>
</calcChain>
</file>

<file path=xl/sharedStrings.xml><?xml version="1.0" encoding="utf-8"?>
<sst xmlns="http://schemas.openxmlformats.org/spreadsheetml/2006/main" count="98" uniqueCount="59">
  <si>
    <t>Ramo</t>
  </si>
  <si>
    <t>Servicio Personales</t>
  </si>
  <si>
    <t>Total</t>
  </si>
  <si>
    <t>Hacienda y Crédito Público</t>
  </si>
  <si>
    <t>Agricultura, Ganadería, Desarrollo Rural, Pesca y Alimentación</t>
  </si>
  <si>
    <t>Comunicaciones y Transportes</t>
  </si>
  <si>
    <t>Economía</t>
  </si>
  <si>
    <t>Trabajo y Previsión Social</t>
  </si>
  <si>
    <t>Desarrollo Agrario, Territorial y Urbano</t>
  </si>
  <si>
    <t>Desarrollo Social</t>
  </si>
  <si>
    <t>Gasto de Operación</t>
  </si>
  <si>
    <t>Gasto de Inversión</t>
  </si>
  <si>
    <t>Fiscales</t>
  </si>
  <si>
    <t>Fuente: Secretaría de Hacienda y Crédito Público.</t>
  </si>
  <si>
    <t>Previsiones y Aportaciones para los Sistemas de Educación Básica, Normal, Tecnológica y de Adultos</t>
  </si>
  <si>
    <t>Educación Pública</t>
  </si>
  <si>
    <t>Oficina de la Presidencia de la República</t>
  </si>
  <si>
    <t>Medio Ambiente y Recursos Naturales</t>
  </si>
  <si>
    <t>Función Pública</t>
  </si>
  <si>
    <t>Propios</t>
  </si>
  <si>
    <t>Gobernación</t>
  </si>
  <si>
    <t>Salud</t>
  </si>
  <si>
    <t>Energía</t>
  </si>
  <si>
    <t>Turismo</t>
  </si>
  <si>
    <t>Consejo Nacional de Ciencia y Tecnología</t>
  </si>
  <si>
    <t>Instituto de Seguridad y Servicios Sociales de los Trabajadores del Estado</t>
  </si>
  <si>
    <t>Poder Judicial</t>
  </si>
  <si>
    <t>Relaciones Exteriores</t>
  </si>
  <si>
    <t>Procuraduría General de la República</t>
  </si>
  <si>
    <t>Comisión Federal de Competencia Económica</t>
  </si>
  <si>
    <t>Instituto Federal de Telecomunicaciones</t>
  </si>
  <si>
    <t>Comisión Reguladora de Energía</t>
  </si>
  <si>
    <t>Comisión Nacional de Hidrocarburos</t>
  </si>
  <si>
    <t>Fuente: Poderes Legislativo y Judicial y entes autónomos.</t>
  </si>
  <si>
    <t>Instituto Nacional de Transparencia, Acceso a la Información y Protección de Datos</t>
  </si>
  <si>
    <t>Instituto Nacional para la Evaluación de la Educación</t>
  </si>
  <si>
    <t>Instituto Nacional de Estadística y Geografía</t>
  </si>
  <si>
    <t>Comisión Nacional de los Derechos Humanos</t>
  </si>
  <si>
    <t>Tribunal Electoral del Poder Judicial de la Federación</t>
  </si>
  <si>
    <t>Consejo de la Judicatura Federal</t>
  </si>
  <si>
    <t>Suprema Corte de Justicia de la Nación</t>
  </si>
  <si>
    <t>Cámara de Diputados</t>
  </si>
  <si>
    <t>Auditoría Superior de la Federación</t>
  </si>
  <si>
    <t>Poder Legislativo</t>
  </si>
  <si>
    <t>Informes Sobre la Situación Económica, las Finanzas Públicas y la Deuda Pública, Anexos</t>
  </si>
  <si>
    <t>Instituto Nacional Electoral</t>
  </si>
  <si>
    <t>Tribunal Federal de Justicia Fiscal y Administrativa</t>
  </si>
  <si>
    <t>Cuarto Trimestre de 2015</t>
  </si>
  <si>
    <r>
      <rPr>
        <vertAlign val="superscript"/>
        <sz val="10"/>
        <color theme="1"/>
        <rFont val="Soberana Sans"/>
        <family val="3"/>
      </rPr>
      <t>1_/</t>
    </r>
    <r>
      <rPr>
        <sz val="10"/>
        <color theme="1"/>
        <rFont val="Soberana Sans"/>
        <family val="3"/>
      </rPr>
      <t xml:space="preserve"> La acreditación de las medidas de ahorro se refleja como una mejora de los balances de operación, primario y financiero de las entidades, por lo cual no existe una reasignación, de conformidad con el numeral 30 de los Lineamientos para la aplicación y seguimiento de las medidas para el uso eficiente, transparente y eficaz de los recursos públicos, y las acciones de disciplina presupuestaria en el ejercicio del gasto público, así como para la modernización de la Administración Pública Federal, publicados el 30 de enero de 2013 en el Diario Oficial de la Federación y en los términos de las disposiciones previstas en la Ley Federal de Presupuesto y Responsabilidad Hacendaria y su Reglamento.</t>
    </r>
  </si>
  <si>
    <r>
      <t xml:space="preserve">Total </t>
    </r>
    <r>
      <rPr>
        <vertAlign val="superscript"/>
        <sz val="11"/>
        <rFont val="Adobe Caslon Pro"/>
        <family val="1"/>
      </rPr>
      <t>2_/</t>
    </r>
  </si>
  <si>
    <r>
      <rPr>
        <vertAlign val="superscript"/>
        <sz val="10"/>
        <color theme="1"/>
        <rFont val="Soberana Sans"/>
        <family val="3"/>
      </rPr>
      <t xml:space="preserve">2_/ </t>
    </r>
    <r>
      <rPr>
        <sz val="10"/>
        <color theme="1"/>
        <rFont val="Soberana Sans"/>
        <family val="3"/>
      </rPr>
      <t>Las reducciones, principalmente, se aplicaron en honorarios, sueldos base al personal eventual, así como en las asignaciones destinadas a mandos medios y superiores.</t>
    </r>
  </si>
  <si>
    <t>Poderes y entes autónomos</t>
  </si>
  <si>
    <r>
      <rPr>
        <vertAlign val="superscript"/>
        <sz val="9"/>
        <color theme="1"/>
        <rFont val="Soberana Sans"/>
        <family val="3"/>
      </rPr>
      <t>1_/</t>
    </r>
    <r>
      <rPr>
        <sz val="9"/>
        <color theme="1"/>
        <rFont val="Soberana Sans"/>
        <family val="3"/>
      </rPr>
      <t xml:space="preserve"> Incluye cifras revisadas al cierre del ejercicio</t>
    </r>
  </si>
  <si>
    <r>
      <rPr>
        <vertAlign val="superscript"/>
        <sz val="10"/>
        <color theme="1"/>
        <rFont val="Soberana Sans"/>
        <family val="3"/>
      </rPr>
      <t>2_/</t>
    </r>
    <r>
      <rPr>
        <sz val="10"/>
        <color theme="1"/>
        <rFont val="Soberana Sans"/>
        <family val="3"/>
      </rPr>
      <t xml:space="preserve"> Principalmente, incluye reducciones en honorarios, sueldos base al personal eventual, así como en las asignaciones destinadas a mandos medios y superiores, así como en conceptos de servicios básicos, servicios profesionales, servicios de instalación, reparación, mantenimiento y conservación y servicios de comunicación social.</t>
    </r>
  </si>
  <si>
    <t>Administración Pública Federal</t>
  </si>
  <si>
    <r>
      <t xml:space="preserve">AHORROS OBTENIDOS POR LA APLICACIÓN DE LAS MEDIDAS DE AUSTERIDAD Y DISCIPLINA PRESUPUESTARIA </t>
    </r>
    <r>
      <rPr>
        <vertAlign val="superscript"/>
        <sz val="10"/>
        <rFont val="Soberana Sans"/>
        <family val="3"/>
      </rPr>
      <t>1_/</t>
    </r>
    <r>
      <rPr>
        <sz val="10"/>
        <rFont val="Soberana Sans"/>
        <family val="3"/>
      </rPr>
      <t xml:space="preserve">
Enero-diciembre 2015
(Pesos)</t>
    </r>
  </si>
  <si>
    <r>
      <t xml:space="preserve">AHORROS OBTENIDOS POR LA APLICACIÓN DE LAS MEDIDAS DE AUSTERIDAD Y DISCIPLINA PRESUPUESTARIA
RECURSOS PROPIOS DE ENTIDADES PARAESTATALES </t>
    </r>
    <r>
      <rPr>
        <vertAlign val="superscript"/>
        <sz val="10"/>
        <rFont val="Soberana Sans"/>
        <family val="3"/>
      </rPr>
      <t>1_/</t>
    </r>
    <r>
      <rPr>
        <sz val="10"/>
        <rFont val="Soberana Sans"/>
        <family val="3"/>
      </rPr>
      <t xml:space="preserve">
Enero-diciembre 2015
(Pesos)</t>
    </r>
  </si>
  <si>
    <r>
      <t xml:space="preserve">AHORROS OBTENIDOS POR LA APLICACIÓN DE LAS MEDIDAS DE AUSTERIDAD Y DISCIPLINA PRESUPUESTARIA </t>
    </r>
    <r>
      <rPr>
        <vertAlign val="superscript"/>
        <sz val="10"/>
        <rFont val="Soberana Sans"/>
        <family val="3"/>
      </rPr>
      <t xml:space="preserve">1_/
</t>
    </r>
    <r>
      <rPr>
        <sz val="10"/>
        <rFont val="Soberana Sans"/>
        <family val="3"/>
      </rPr>
      <t>RECURSOS FISCALES
Enero-diciembre 2015
(Pesos)</t>
    </r>
  </si>
  <si>
    <t>AHORROS OBTENIDOS POR LA APLICACIÓN DE LAS MEDIDAS DE AUSTERIDAD Y DISCIPLINA PRESUPUESTARIA
PODERES LEGISLATIVO Y JUDICIAL Y LOS ENTES AUTÓNOMOS
Enero-diciembre 2015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</si>
</sst>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24">
    <font>
      <sz val="11"/>
      <color theme="1"/>
      <name val="Calibri"/>
      <family val="2"/>
      <scheme val="minor"/>
    </font>
    <font>
      <sz val="11"/>
      <name val="Adobe Caslon Pro"/>
      <family val="1"/>
    </font>
    <font>
      <sz val="11"/>
      <color theme="1"/>
      <name val="Adobe Caslon Pro"/>
      <family val="1"/>
    </font>
    <font>
      <vertAlign val="superscript"/>
      <sz val="11"/>
      <name val="Adobe Caslon Pro"/>
      <family val="1"/>
    </font>
    <font>
      <sz val="11"/>
      <color theme="1"/>
      <name val="Calibri"/>
      <family val="2"/>
      <scheme val="minor"/>
    </font>
    <font>
      <sz val="11"/>
      <color theme="0"/>
      <name val="Calibri"/>
      <family val="2"/>
      <scheme val="minor"/>
    </font>
    <font>
      <sz val="10"/>
      <color theme="1"/>
      <name val="Soberana Sans"/>
      <family val="3"/>
    </font>
    <font>
      <b/>
      <sz val="10"/>
      <color theme="1"/>
      <name val="Soberana Sans"/>
      <family val="3"/>
    </font>
    <font>
      <sz val="10"/>
      <name val="Soberana Sans"/>
      <family val="3"/>
    </font>
    <font>
      <b/>
      <sz val="12"/>
      <color indexed="23"/>
      <name val="Soberana Titular"/>
      <family val="3"/>
    </font>
    <font>
      <b/>
      <sz val="14"/>
      <name val="Soberana Titular"/>
      <family val="3"/>
    </font>
    <font>
      <sz val="10"/>
      <name val="Arial"/>
      <family val="2"/>
    </font>
    <font>
      <sz val="11"/>
      <name val="Calibri"/>
      <family val="2"/>
      <scheme val="minor"/>
    </font>
    <font>
      <sz val="11"/>
      <color theme="1"/>
      <name val="Soberana Titular"/>
      <family val="3"/>
    </font>
    <font>
      <sz val="10"/>
      <color theme="1"/>
      <name val="Soberana Titular"/>
      <family val="3"/>
    </font>
    <font>
      <b/>
      <sz val="11"/>
      <color theme="1"/>
      <name val="Soberana Sans"/>
      <family val="3"/>
    </font>
    <font>
      <sz val="11"/>
      <color theme="1"/>
      <name val="Soberana Sans"/>
      <family val="3"/>
    </font>
    <font>
      <sz val="9"/>
      <color theme="1"/>
      <name val="Soberana Sans"/>
      <family val="3"/>
    </font>
    <font>
      <vertAlign val="superscript"/>
      <sz val="10"/>
      <name val="Soberana Sans"/>
      <family val="3"/>
    </font>
    <font>
      <vertAlign val="superscript"/>
      <sz val="10"/>
      <color theme="1"/>
      <name val="Soberana Sans"/>
      <family val="3"/>
    </font>
    <font>
      <vertAlign val="superscript"/>
      <sz val="9"/>
      <color theme="1"/>
      <name val="Soberana Sans"/>
      <family val="3"/>
    </font>
    <font>
      <b/>
      <sz val="12"/>
      <color theme="1"/>
      <name val="Calibri"/>
      <family val="2"/>
      <scheme val="minor"/>
    </font>
    <font>
      <sz val="11"/>
      <name val="Soberana Titular"/>
      <family val="3"/>
    </font>
    <font>
      <sz val="11"/>
      <color theme="1"/>
      <name val="Soebrana sa"/>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right/>
      <top/>
      <bottom style="medium">
        <color auto="1"/>
      </bottom>
      <diagonal/>
    </border>
    <border>
      <left/>
      <right/>
      <top style="medium">
        <color auto="1"/>
      </top>
      <bottom/>
      <diagonal/>
    </border>
  </borders>
  <cellStyleXfs count="4">
    <xf numFmtId="0" fontId="0" fillId="0" borderId="0"/>
    <xf numFmtId="0" fontId="4" fillId="0" borderId="0"/>
    <xf numFmtId="43" fontId="11" fillId="0" borderId="0" applyFont="0" applyFill="0" applyBorder="0" applyAlignment="0" applyProtection="0"/>
    <xf numFmtId="43" fontId="4" fillId="0" borderId="0" applyFont="0" applyFill="0" applyBorder="0" applyAlignment="0" applyProtection="0"/>
  </cellStyleXfs>
  <cellXfs count="93">
    <xf numFmtId="0" fontId="0" fillId="0" borderId="0" xfId="0"/>
    <xf numFmtId="164" fontId="2" fillId="0" borderId="0" xfId="0" applyNumberFormat="1" applyFont="1" applyFill="1" applyAlignment="1">
      <alignment horizontal="center" vertical="top"/>
    </xf>
    <xf numFmtId="0" fontId="5" fillId="0" borderId="0" xfId="0" applyFont="1"/>
    <xf numFmtId="0" fontId="6" fillId="0" borderId="0" xfId="0" applyFont="1"/>
    <xf numFmtId="164" fontId="6" fillId="0" borderId="1" xfId="0" applyNumberFormat="1" applyFont="1" applyFill="1" applyBorder="1" applyAlignment="1">
      <alignment horizontal="center" vertical="top"/>
    </xf>
    <xf numFmtId="164" fontId="6" fillId="0" borderId="0" xfId="0" applyNumberFormat="1" applyFont="1" applyFill="1" applyBorder="1" applyAlignment="1">
      <alignment horizontal="center" vertical="top"/>
    </xf>
    <xf numFmtId="164" fontId="6" fillId="0" borderId="0" xfId="0" applyNumberFormat="1" applyFont="1" applyFill="1" applyAlignment="1">
      <alignment horizontal="center" vertical="top"/>
    </xf>
    <xf numFmtId="165" fontId="5" fillId="0" borderId="0" xfId="0" applyNumberFormat="1" applyFont="1"/>
    <xf numFmtId="164" fontId="7" fillId="0" borderId="0" xfId="0" applyNumberFormat="1" applyFont="1" applyFill="1" applyAlignment="1">
      <alignment horizontal="center" vertical="top"/>
    </xf>
    <xf numFmtId="0" fontId="8" fillId="0" borderId="1" xfId="0" applyFont="1" applyBorder="1" applyAlignment="1">
      <alignment horizontal="center"/>
    </xf>
    <xf numFmtId="0" fontId="8" fillId="0" borderId="1" xfId="0" applyFont="1" applyBorder="1" applyAlignment="1">
      <alignment horizontal="centerContinuous"/>
    </xf>
    <xf numFmtId="0" fontId="8" fillId="0" borderId="1" xfId="0" applyFont="1" applyBorder="1" applyAlignment="1">
      <alignment horizontal="left"/>
    </xf>
    <xf numFmtId="0" fontId="1" fillId="0" borderId="0" xfId="0" applyFont="1" applyFill="1"/>
    <xf numFmtId="0" fontId="4" fillId="0" borderId="0" xfId="1"/>
    <xf numFmtId="0" fontId="9" fillId="0" borderId="0" xfId="1" applyFont="1" applyFill="1" applyBorder="1" applyAlignment="1">
      <alignment vertical="center"/>
    </xf>
    <xf numFmtId="3" fontId="7" fillId="0" borderId="0" xfId="0" applyNumberFormat="1" applyFont="1" applyAlignment="1">
      <alignment vertical="top"/>
    </xf>
    <xf numFmtId="3" fontId="6" fillId="0" borderId="0" xfId="0" applyNumberFormat="1" applyFont="1" applyAlignment="1">
      <alignment vertical="top"/>
    </xf>
    <xf numFmtId="3" fontId="6" fillId="0" borderId="0" xfId="0" applyNumberFormat="1" applyFont="1" applyBorder="1" applyAlignment="1">
      <alignment vertical="top"/>
    </xf>
    <xf numFmtId="3" fontId="6" fillId="0" borderId="1" xfId="0" applyNumberFormat="1" applyFont="1" applyBorder="1" applyAlignment="1">
      <alignment vertical="top"/>
    </xf>
    <xf numFmtId="165" fontId="12" fillId="0" borderId="0" xfId="0" applyNumberFormat="1" applyFont="1"/>
    <xf numFmtId="0" fontId="12" fillId="0" borderId="0" xfId="0" applyFont="1"/>
    <xf numFmtId="164" fontId="6" fillId="0" borderId="0" xfId="0" applyNumberFormat="1" applyFont="1" applyFill="1" applyAlignment="1">
      <alignment horizontal="justify" vertical="top" wrapText="1"/>
    </xf>
    <xf numFmtId="164" fontId="6" fillId="0" borderId="0" xfId="0" applyNumberFormat="1" applyFont="1" applyFill="1" applyBorder="1" applyAlignment="1">
      <alignment horizontal="justify" vertical="top" wrapText="1"/>
    </xf>
    <xf numFmtId="164" fontId="6" fillId="0" borderId="1" xfId="0" applyNumberFormat="1" applyFont="1" applyFill="1" applyBorder="1" applyAlignment="1">
      <alignment horizontal="justify" vertical="top" wrapText="1"/>
    </xf>
    <xf numFmtId="3" fontId="5" fillId="0" borderId="0" xfId="0" applyNumberFormat="1" applyFont="1"/>
    <xf numFmtId="0" fontId="13" fillId="0" borderId="0" xfId="1" applyFont="1"/>
    <xf numFmtId="0" fontId="14" fillId="0" borderId="0" xfId="0" applyFont="1"/>
    <xf numFmtId="0" fontId="10" fillId="0" borderId="0" xfId="1" applyFont="1" applyFill="1" applyBorder="1" applyAlignment="1">
      <alignment horizontal="center" vertical="center" wrapText="1"/>
    </xf>
    <xf numFmtId="0" fontId="13" fillId="0" borderId="0" xfId="1" applyFont="1" applyFill="1"/>
    <xf numFmtId="0" fontId="14" fillId="0" borderId="0" xfId="0" applyFont="1" applyFill="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6" fillId="0" borderId="0" xfId="3" applyNumberFormat="1" applyFont="1" applyAlignment="1">
      <alignment vertical="top"/>
    </xf>
    <xf numFmtId="3" fontId="7" fillId="0" borderId="0" xfId="3" applyNumberFormat="1" applyFont="1" applyAlignment="1">
      <alignment vertical="top"/>
    </xf>
    <xf numFmtId="164" fontId="2" fillId="0" borderId="1" xfId="0" applyNumberFormat="1" applyFont="1" applyFill="1" applyBorder="1" applyAlignment="1">
      <alignment horizontal="center" vertical="top"/>
    </xf>
    <xf numFmtId="0" fontId="17" fillId="0" borderId="0" xfId="0" applyFont="1"/>
    <xf numFmtId="43" fontId="6" fillId="0" borderId="0" xfId="0" applyNumberFormat="1" applyFont="1"/>
    <xf numFmtId="164" fontId="6" fillId="0" borderId="0" xfId="0" applyNumberFormat="1" applyFont="1" applyFill="1" applyAlignment="1">
      <alignment horizontal="left" vertical="top" wrapText="1"/>
    </xf>
    <xf numFmtId="0" fontId="16" fillId="0" borderId="0" xfId="0" applyFont="1"/>
    <xf numFmtId="164" fontId="6" fillId="0" borderId="1" xfId="0" applyNumberFormat="1" applyFont="1" applyFill="1" applyBorder="1" applyAlignment="1">
      <alignment horizontal="left" vertical="top" wrapText="1"/>
    </xf>
    <xf numFmtId="0" fontId="6" fillId="0" borderId="0" xfId="0" applyFont="1" applyAlignment="1">
      <alignment horizontal="left"/>
    </xf>
    <xf numFmtId="164" fontId="2" fillId="0" borderId="0" xfId="0" applyNumberFormat="1" applyFont="1" applyFill="1" applyBorder="1" applyAlignment="1">
      <alignment horizontal="center" vertical="top"/>
    </xf>
    <xf numFmtId="164" fontId="16" fillId="0" borderId="0" xfId="0" applyNumberFormat="1" applyFont="1" applyFill="1" applyBorder="1" applyAlignment="1">
      <alignment horizontal="left" vertical="top" wrapText="1"/>
    </xf>
    <xf numFmtId="3" fontId="6" fillId="0" borderId="0" xfId="3" applyNumberFormat="1" applyFont="1" applyBorder="1" applyAlignment="1">
      <alignment vertical="top"/>
    </xf>
    <xf numFmtId="0" fontId="17" fillId="0" borderId="2" xfId="0" applyFont="1" applyBorder="1"/>
    <xf numFmtId="164" fontId="16" fillId="0" borderId="2" xfId="0" applyNumberFormat="1" applyFont="1" applyFill="1" applyBorder="1" applyAlignment="1">
      <alignment horizontal="left" vertical="top" wrapText="1"/>
    </xf>
    <xf numFmtId="3" fontId="6" fillId="0" borderId="2" xfId="3" applyNumberFormat="1" applyFont="1" applyBorder="1" applyAlignment="1">
      <alignment vertical="top"/>
    </xf>
    <xf numFmtId="164" fontId="13" fillId="0" borderId="0" xfId="0" applyNumberFormat="1" applyFont="1" applyFill="1" applyBorder="1" applyAlignment="1">
      <alignment horizontal="center" vertical="top"/>
    </xf>
    <xf numFmtId="0" fontId="13" fillId="0" borderId="0" xfId="1" applyFont="1" applyFill="1" applyBorder="1"/>
    <xf numFmtId="0" fontId="14" fillId="0" borderId="0" xfId="0" applyFont="1" applyFill="1" applyBorder="1"/>
    <xf numFmtId="0" fontId="22" fillId="0" borderId="0" xfId="0" applyFont="1" applyFill="1" applyBorder="1"/>
    <xf numFmtId="0" fontId="22" fillId="0" borderId="0" xfId="0" applyFont="1" applyFill="1" applyBorder="1" applyAlignment="1">
      <alignment wrapText="1"/>
    </xf>
    <xf numFmtId="0" fontId="0" fillId="0" borderId="0" xfId="0" applyFill="1" applyBorder="1"/>
    <xf numFmtId="0" fontId="21" fillId="0" borderId="0" xfId="0" applyFont="1" applyFill="1" applyBorder="1" applyAlignment="1">
      <alignment horizontal="left" vertical="center"/>
    </xf>
    <xf numFmtId="0" fontId="8" fillId="0" borderId="0" xfId="0" applyFont="1" applyFill="1" applyBorder="1" applyAlignment="1">
      <alignment horizontal="left"/>
    </xf>
    <xf numFmtId="0" fontId="8" fillId="0" borderId="0" xfId="0" applyFont="1" applyFill="1" applyBorder="1" applyAlignment="1">
      <alignment horizontal="centerContinuous"/>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6"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wrapText="1"/>
    </xf>
    <xf numFmtId="0" fontId="13" fillId="0" borderId="0" xfId="0" applyFont="1" applyFill="1" applyBorder="1"/>
    <xf numFmtId="164" fontId="6" fillId="0" borderId="0" xfId="0" applyNumberFormat="1" applyFont="1" applyFill="1" applyBorder="1" applyAlignment="1">
      <alignment horizontal="left" vertical="top" wrapText="1"/>
    </xf>
    <xf numFmtId="3" fontId="7" fillId="0" borderId="0" xfId="3" applyNumberFormat="1" applyFont="1" applyFill="1" applyBorder="1" applyAlignment="1">
      <alignment vertical="top"/>
    </xf>
    <xf numFmtId="3" fontId="0" fillId="0" borderId="0" xfId="0" applyNumberFormat="1" applyFill="1" applyBorder="1"/>
    <xf numFmtId="3" fontId="6" fillId="0" borderId="0" xfId="3" applyNumberFormat="1" applyFont="1" applyFill="1" applyBorder="1" applyAlignment="1">
      <alignment vertical="top"/>
    </xf>
    <xf numFmtId="0" fontId="13" fillId="0" borderId="0" xfId="0" applyFont="1" applyFill="1" applyBorder="1" applyAlignment="1">
      <alignment wrapText="1"/>
    </xf>
    <xf numFmtId="0" fontId="17" fillId="0" borderId="0" xfId="0" applyFont="1" applyFill="1" applyBorder="1"/>
    <xf numFmtId="164" fontId="16" fillId="0" borderId="0" xfId="0" applyNumberFormat="1" applyFont="1" applyFill="1" applyAlignment="1">
      <alignment horizontal="left" vertical="top" wrapText="1" indent="3"/>
    </xf>
    <xf numFmtId="164" fontId="16" fillId="0" borderId="0" xfId="0" applyNumberFormat="1" applyFont="1" applyFill="1" applyBorder="1" applyAlignment="1">
      <alignment horizontal="left" vertical="top" wrapText="1" indent="3"/>
    </xf>
    <xf numFmtId="164" fontId="15" fillId="0" borderId="0" xfId="0" applyNumberFormat="1" applyFont="1" applyFill="1" applyAlignment="1">
      <alignment horizontal="left" vertical="top" wrapText="1"/>
    </xf>
    <xf numFmtId="164" fontId="15" fillId="0" borderId="0" xfId="0" applyNumberFormat="1" applyFont="1" applyFill="1" applyAlignment="1">
      <alignment horizontal="left" vertical="top"/>
    </xf>
    <xf numFmtId="164" fontId="15" fillId="0" borderId="1" xfId="0" applyNumberFormat="1" applyFont="1" applyFill="1" applyBorder="1" applyAlignment="1">
      <alignment horizontal="left" vertical="top" wrapText="1"/>
    </xf>
    <xf numFmtId="3" fontId="7" fillId="0" borderId="1" xfId="3" applyNumberFormat="1" applyFont="1" applyBorder="1" applyAlignment="1">
      <alignment vertical="top"/>
    </xf>
    <xf numFmtId="0" fontId="6" fillId="0" borderId="0" xfId="1" applyFont="1" applyFill="1" applyBorder="1"/>
    <xf numFmtId="0" fontId="8" fillId="0" borderId="0" xfId="0" applyFont="1" applyFill="1" applyBorder="1"/>
    <xf numFmtId="0" fontId="8" fillId="0" borderId="0" xfId="0" applyFont="1" applyFill="1" applyBorder="1" applyAlignment="1">
      <alignment wrapText="1"/>
    </xf>
    <xf numFmtId="0" fontId="8" fillId="0" borderId="0" xfId="0" applyFont="1" applyFill="1" applyBorder="1" applyAlignment="1">
      <alignment horizontal="center"/>
    </xf>
    <xf numFmtId="164" fontId="7" fillId="0" borderId="0" xfId="0" applyNumberFormat="1" applyFont="1" applyFill="1" applyBorder="1" applyAlignment="1">
      <alignment horizontal="center" vertical="top"/>
    </xf>
    <xf numFmtId="3" fontId="6" fillId="0" borderId="0" xfId="0" applyNumberFormat="1" applyFont="1" applyFill="1" applyBorder="1"/>
    <xf numFmtId="3" fontId="6" fillId="0" borderId="0" xfId="3" applyNumberFormat="1" applyFont="1" applyFill="1" applyBorder="1"/>
    <xf numFmtId="0" fontId="5" fillId="0" borderId="0" xfId="0" applyFont="1" applyFill="1" applyBorder="1"/>
    <xf numFmtId="166" fontId="23" fillId="0" borderId="0" xfId="3" applyNumberFormat="1" applyFont="1" applyFill="1" applyBorder="1"/>
    <xf numFmtId="166" fontId="23" fillId="0" borderId="0" xfId="3" applyNumberFormat="1" applyFont="1" applyFill="1" applyBorder="1" applyAlignment="1">
      <alignment horizontal="center" vertical="top"/>
    </xf>
    <xf numFmtId="0" fontId="10" fillId="2" borderId="0" xfId="1" applyFont="1" applyFill="1" applyBorder="1" applyAlignment="1">
      <alignment horizontal="center" vertical="center" wrapText="1"/>
    </xf>
    <xf numFmtId="0" fontId="8" fillId="2" borderId="0" xfId="0" applyFont="1" applyFill="1" applyAlignment="1">
      <alignment horizontal="left" vertical="center" wrapText="1"/>
    </xf>
    <xf numFmtId="0" fontId="10" fillId="0" borderId="0" xfId="1"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Border="1" applyAlignment="1">
      <alignment horizontal="left" vertical="top" wrapText="1"/>
    </xf>
    <xf numFmtId="0" fontId="8" fillId="0" borderId="1" xfId="0" applyFont="1" applyBorder="1" applyAlignment="1">
      <alignment horizontal="center"/>
    </xf>
    <xf numFmtId="0" fontId="8" fillId="0" borderId="0" xfId="0" applyFont="1" applyFill="1" applyBorder="1" applyAlignment="1">
      <alignment horizontal="center"/>
    </xf>
    <xf numFmtId="0" fontId="6" fillId="0" borderId="0" xfId="0" applyFont="1" applyAlignment="1">
      <alignment horizontal="left" vertical="justify"/>
    </xf>
    <xf numFmtId="0" fontId="6" fillId="0" borderId="2" xfId="0" applyFont="1" applyBorder="1" applyAlignment="1">
      <alignment horizontal="left" vertical="justify"/>
    </xf>
  </cellXfs>
  <cellStyles count="4">
    <cellStyle name="Millares" xfId="3" builtinId="3"/>
    <cellStyle name="Millares 2" xfId="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zoomScaleNormal="100" workbookViewId="0">
      <selection activeCell="E2" sqref="E2"/>
    </sheetView>
  </sheetViews>
  <sheetFormatPr baseColWidth="10" defaultRowHeight="15"/>
  <cols>
    <col min="1" max="1" width="5.28515625" customWidth="1"/>
    <col min="2" max="2" width="31.5703125" customWidth="1"/>
    <col min="3" max="6" width="16.42578125" customWidth="1"/>
    <col min="7" max="7" width="6.140625" customWidth="1"/>
    <col min="8" max="8" width="17.140625" style="52" customWidth="1"/>
    <col min="9" max="10" width="19" style="52" bestFit="1" customWidth="1"/>
    <col min="11" max="11" width="20.5703125" style="52" bestFit="1" customWidth="1"/>
    <col min="12" max="12" width="17.28515625" style="52" customWidth="1"/>
    <col min="13" max="13" width="20.140625" style="52" customWidth="1"/>
    <col min="14" max="14" width="11.42578125" style="52"/>
    <col min="15" max="18" width="16" style="52" customWidth="1"/>
    <col min="19" max="20" width="11.42578125" style="52"/>
  </cols>
  <sheetData>
    <row r="1" spans="1:20" s="26" customFormat="1" ht="76.5" customHeight="1">
      <c r="A1" s="84" t="s">
        <v>44</v>
      </c>
      <c r="B1" s="84"/>
      <c r="C1" s="84"/>
      <c r="D1" s="84"/>
      <c r="E1" s="14" t="s">
        <v>47</v>
      </c>
      <c r="F1" s="25"/>
      <c r="G1" s="25"/>
      <c r="H1" s="86"/>
      <c r="I1" s="86"/>
      <c r="J1" s="86"/>
      <c r="K1" s="86"/>
      <c r="L1" s="14"/>
      <c r="M1" s="48"/>
      <c r="N1" s="49"/>
      <c r="O1" s="49"/>
      <c r="P1" s="49"/>
      <c r="Q1" s="49"/>
      <c r="R1" s="49"/>
      <c r="S1" s="49"/>
      <c r="T1" s="49"/>
    </row>
    <row r="2" spans="1:20" s="29" customFormat="1" ht="28.5" customHeight="1">
      <c r="A2" s="27"/>
      <c r="B2" s="27"/>
      <c r="C2" s="27"/>
      <c r="D2" s="27"/>
      <c r="E2" s="14"/>
      <c r="F2" s="28"/>
      <c r="G2" s="28"/>
      <c r="H2" s="50"/>
      <c r="I2" s="50"/>
      <c r="J2" s="51"/>
      <c r="K2" s="51"/>
      <c r="L2" s="51"/>
      <c r="M2" s="50"/>
      <c r="N2" s="49"/>
      <c r="O2" s="49"/>
      <c r="P2" s="49"/>
      <c r="Q2" s="49"/>
      <c r="R2" s="49"/>
      <c r="S2" s="49"/>
      <c r="T2" s="49"/>
    </row>
    <row r="3" spans="1:20" ht="51.75" customHeight="1">
      <c r="A3" s="85" t="s">
        <v>55</v>
      </c>
      <c r="B3" s="85"/>
      <c r="C3" s="85"/>
      <c r="D3" s="85"/>
      <c r="E3" s="85"/>
      <c r="F3" s="85"/>
      <c r="H3" s="87"/>
      <c r="I3" s="87"/>
      <c r="J3" s="87"/>
      <c r="K3" s="87"/>
      <c r="L3" s="87"/>
      <c r="M3" s="87"/>
      <c r="O3" s="53"/>
      <c r="P3" s="53"/>
      <c r="Q3" s="53"/>
      <c r="R3" s="53"/>
    </row>
    <row r="4" spans="1:20" s="3" customFormat="1" ht="28.5" customHeight="1" thickBot="1">
      <c r="A4" s="11"/>
      <c r="B4" s="10"/>
      <c r="C4" s="30" t="s">
        <v>1</v>
      </c>
      <c r="D4" s="30" t="s">
        <v>10</v>
      </c>
      <c r="E4" s="30" t="s">
        <v>11</v>
      </c>
      <c r="F4" s="31" t="s">
        <v>2</v>
      </c>
      <c r="H4" s="54"/>
      <c r="I4" s="55"/>
      <c r="J4" s="56"/>
      <c r="K4" s="56"/>
      <c r="L4" s="56"/>
      <c r="M4" s="57"/>
      <c r="N4" s="58"/>
      <c r="O4" s="59"/>
      <c r="P4" s="60"/>
      <c r="Q4" s="60"/>
      <c r="R4" s="60"/>
      <c r="S4" s="58"/>
      <c r="T4" s="58"/>
    </row>
    <row r="5" spans="1:20" ht="16.5">
      <c r="A5" s="71" t="s">
        <v>2</v>
      </c>
      <c r="C5" s="33">
        <f>+C6+C9</f>
        <v>3513100488.3900003</v>
      </c>
      <c r="D5" s="33">
        <f t="shared" ref="D5:E5" si="0">+D6+D9</f>
        <v>735994069</v>
      </c>
      <c r="E5" s="33">
        <f t="shared" si="0"/>
        <v>350462566.47999996</v>
      </c>
      <c r="F5" s="33">
        <f>+C5+D5+E5</f>
        <v>4599557123.8699999</v>
      </c>
      <c r="G5" s="24">
        <f>+C5+D5+E5</f>
        <v>4599557123.8699999</v>
      </c>
      <c r="H5" s="82"/>
      <c r="I5" s="82"/>
      <c r="J5" s="82"/>
      <c r="K5" s="82"/>
      <c r="L5" s="63"/>
      <c r="M5" s="63"/>
      <c r="O5" s="64"/>
      <c r="P5" s="64"/>
      <c r="Q5" s="64"/>
      <c r="R5" s="64"/>
    </row>
    <row r="6" spans="1:20" ht="19.5" customHeight="1">
      <c r="A6" s="1"/>
      <c r="B6" s="70" t="s">
        <v>54</v>
      </c>
      <c r="C6" s="33">
        <f>+C7+C8</f>
        <v>3023334017.5200005</v>
      </c>
      <c r="D6" s="33">
        <f t="shared" ref="D6:E6" si="1">+D7+D8</f>
        <v>133985728.53</v>
      </c>
      <c r="E6" s="33">
        <f t="shared" si="1"/>
        <v>273018535.77999997</v>
      </c>
      <c r="F6" s="33">
        <f t="shared" ref="F6:F9" si="2">+C6+D6+E6</f>
        <v>3430338281.8300009</v>
      </c>
      <c r="G6" s="24">
        <f>+C7+D7+E7</f>
        <v>2102770156.8300004</v>
      </c>
      <c r="H6" s="83"/>
      <c r="I6" s="83"/>
      <c r="J6" s="83"/>
      <c r="K6" s="83"/>
      <c r="L6" s="65"/>
      <c r="M6" s="65"/>
    </row>
    <row r="7" spans="1:20" ht="19.5" customHeight="1">
      <c r="A7" s="1"/>
      <c r="B7" s="68" t="s">
        <v>12</v>
      </c>
      <c r="C7" s="32">
        <v>1989600195.5200005</v>
      </c>
      <c r="D7" s="32">
        <v>109678741.53</v>
      </c>
      <c r="E7" s="32">
        <v>3491219.78</v>
      </c>
      <c r="F7" s="32">
        <f t="shared" si="2"/>
        <v>2102770156.8300004</v>
      </c>
      <c r="G7" s="24"/>
      <c r="H7" s="47"/>
      <c r="I7" s="62"/>
      <c r="J7" s="65"/>
      <c r="K7" s="65"/>
      <c r="L7" s="65"/>
      <c r="M7" s="65"/>
    </row>
    <row r="8" spans="1:20" ht="19.5" customHeight="1">
      <c r="A8" s="41"/>
      <c r="B8" s="69" t="s">
        <v>19</v>
      </c>
      <c r="C8" s="43">
        <v>1033733822</v>
      </c>
      <c r="D8" s="43">
        <v>24306987</v>
      </c>
      <c r="E8" s="43">
        <v>269527316</v>
      </c>
      <c r="F8" s="32">
        <f t="shared" si="2"/>
        <v>1327568125</v>
      </c>
      <c r="G8" s="24">
        <f t="shared" ref="G8:G9" si="3">+C8+D8+E8</f>
        <v>1327568125</v>
      </c>
      <c r="H8" s="47"/>
      <c r="I8" s="62"/>
      <c r="J8" s="65"/>
      <c r="K8" s="65"/>
      <c r="L8" s="65"/>
      <c r="M8" s="65"/>
    </row>
    <row r="9" spans="1:20" ht="19.5" customHeight="1" thickBot="1">
      <c r="A9" s="34"/>
      <c r="B9" s="72" t="s">
        <v>51</v>
      </c>
      <c r="C9" s="73">
        <v>489766470.87</v>
      </c>
      <c r="D9" s="73">
        <v>602008340.47000003</v>
      </c>
      <c r="E9" s="73">
        <v>77444030.700000003</v>
      </c>
      <c r="F9" s="73">
        <f t="shared" si="2"/>
        <v>1169218842.0400002</v>
      </c>
      <c r="G9" s="24">
        <f t="shared" si="3"/>
        <v>1169218842.0400002</v>
      </c>
      <c r="H9" s="61"/>
      <c r="I9" s="61"/>
      <c r="J9" s="66"/>
      <c r="K9" s="66"/>
      <c r="L9" s="66"/>
      <c r="M9" s="61"/>
    </row>
    <row r="10" spans="1:20" ht="19.5" customHeight="1">
      <c r="A10" s="35" t="s">
        <v>52</v>
      </c>
      <c r="B10" s="42"/>
      <c r="C10" s="43"/>
      <c r="D10" s="43"/>
      <c r="E10" s="43"/>
      <c r="F10" s="43"/>
      <c r="H10" s="67"/>
      <c r="I10" s="61"/>
      <c r="J10" s="66"/>
      <c r="K10" s="66"/>
      <c r="L10" s="66"/>
      <c r="M10" s="61"/>
    </row>
    <row r="11" spans="1:20">
      <c r="A11" s="35" t="s">
        <v>13</v>
      </c>
    </row>
  </sheetData>
  <mergeCells count="4">
    <mergeCell ref="A1:D1"/>
    <mergeCell ref="A3:F3"/>
    <mergeCell ref="H1:K1"/>
    <mergeCell ref="H3:M3"/>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zoomScaleNormal="100" workbookViewId="0">
      <selection activeCell="B9" sqref="B9"/>
    </sheetView>
  </sheetViews>
  <sheetFormatPr baseColWidth="10" defaultRowHeight="15"/>
  <cols>
    <col min="1" max="1" width="5.5703125" customWidth="1"/>
    <col min="2" max="2" width="41.7109375" customWidth="1"/>
    <col min="3" max="6" width="20.140625" customWidth="1"/>
    <col min="7" max="7" width="4.85546875" customWidth="1"/>
    <col min="8" max="8" width="6.85546875" style="81" customWidth="1"/>
    <col min="9" max="9" width="41.7109375" style="81" customWidth="1"/>
    <col min="10" max="13" width="20.140625" style="52" customWidth="1"/>
    <col min="14" max="14" width="11.42578125" style="52"/>
    <col min="15" max="18" width="21.5703125" style="52" customWidth="1"/>
  </cols>
  <sheetData>
    <row r="1" spans="1:18" s="26" customFormat="1" ht="76.5" customHeight="1">
      <c r="A1" s="84" t="s">
        <v>44</v>
      </c>
      <c r="B1" s="84"/>
      <c r="C1" s="84"/>
      <c r="D1" s="84"/>
      <c r="E1" s="14" t="s">
        <v>47</v>
      </c>
      <c r="F1" s="25"/>
      <c r="G1" s="25"/>
      <c r="H1" s="86"/>
      <c r="I1" s="86"/>
      <c r="J1" s="86"/>
      <c r="K1" s="86"/>
      <c r="L1" s="14"/>
      <c r="M1" s="74"/>
      <c r="N1" s="49"/>
      <c r="O1" s="49"/>
      <c r="P1" s="49"/>
      <c r="Q1" s="49"/>
      <c r="R1" s="49"/>
    </row>
    <row r="2" spans="1:18" s="29" customFormat="1" ht="28.5" customHeight="1">
      <c r="A2" s="27"/>
      <c r="B2" s="27"/>
      <c r="C2" s="27"/>
      <c r="D2" s="27"/>
      <c r="E2" s="14"/>
      <c r="F2" s="28"/>
      <c r="G2" s="28"/>
      <c r="H2" s="75"/>
      <c r="I2" s="75"/>
      <c r="J2" s="76"/>
      <c r="K2" s="76"/>
      <c r="L2" s="76"/>
      <c r="M2" s="75"/>
      <c r="N2" s="49"/>
      <c r="O2" s="49"/>
      <c r="P2" s="49"/>
      <c r="Q2" s="49"/>
      <c r="R2" s="49"/>
    </row>
    <row r="3" spans="1:18" ht="51.75" customHeight="1">
      <c r="A3" s="85" t="s">
        <v>57</v>
      </c>
      <c r="B3" s="85"/>
      <c r="C3" s="85"/>
      <c r="D3" s="85"/>
      <c r="E3" s="85"/>
      <c r="F3" s="85"/>
      <c r="H3" s="87"/>
      <c r="I3" s="87"/>
      <c r="J3" s="87"/>
      <c r="K3" s="87"/>
      <c r="L3" s="87"/>
      <c r="M3" s="87"/>
      <c r="O3" s="53"/>
      <c r="P3" s="53"/>
      <c r="Q3" s="53"/>
      <c r="R3" s="53"/>
    </row>
    <row r="4" spans="1:18" s="3" customFormat="1" ht="25.5" customHeight="1" thickBot="1">
      <c r="A4" s="89" t="s">
        <v>0</v>
      </c>
      <c r="B4" s="89"/>
      <c r="C4" s="11" t="s">
        <v>1</v>
      </c>
      <c r="D4" s="10" t="s">
        <v>10</v>
      </c>
      <c r="E4" s="10" t="s">
        <v>11</v>
      </c>
      <c r="F4" s="9" t="s">
        <v>49</v>
      </c>
      <c r="H4" s="90"/>
      <c r="I4" s="90"/>
      <c r="J4" s="54"/>
      <c r="K4" s="55"/>
      <c r="L4" s="55"/>
      <c r="M4" s="77"/>
      <c r="N4" s="58"/>
      <c r="O4" s="54"/>
      <c r="P4" s="55"/>
      <c r="Q4" s="55"/>
      <c r="R4" s="77"/>
    </row>
    <row r="5" spans="1:18" s="3" customFormat="1" ht="14.25">
      <c r="B5" s="8" t="s">
        <v>2</v>
      </c>
      <c r="C5" s="33">
        <f>SUM(C6:C26)</f>
        <v>1989600195.5200005</v>
      </c>
      <c r="D5" s="33">
        <f>SUM(D6:D26)</f>
        <v>109678741.53</v>
      </c>
      <c r="E5" s="33">
        <f>SUM(E6:E26)</f>
        <v>3491219.78</v>
      </c>
      <c r="F5" s="33">
        <f>SUM(F6:F26)</f>
        <v>2102770156.8300004</v>
      </c>
      <c r="G5" s="36"/>
      <c r="H5" s="58"/>
      <c r="I5" s="78"/>
      <c r="J5" s="63"/>
      <c r="K5" s="63"/>
      <c r="L5" s="63"/>
      <c r="M5" s="63"/>
      <c r="N5" s="58"/>
      <c r="O5" s="79"/>
      <c r="P5" s="79"/>
      <c r="Q5" s="79"/>
      <c r="R5" s="79"/>
    </row>
    <row r="6" spans="1:18" s="3" customFormat="1" ht="12.75">
      <c r="A6" s="6">
        <v>2</v>
      </c>
      <c r="B6" s="37" t="s">
        <v>16</v>
      </c>
      <c r="C6" s="32">
        <v>104404156.78999999</v>
      </c>
      <c r="D6" s="32">
        <v>0</v>
      </c>
      <c r="E6" s="32">
        <v>0</v>
      </c>
      <c r="F6" s="32">
        <f>+C6+D6+E6</f>
        <v>104404156.78999999</v>
      </c>
      <c r="G6" s="36"/>
      <c r="H6" s="5"/>
      <c r="I6" s="62"/>
      <c r="J6" s="65"/>
      <c r="K6" s="65"/>
      <c r="L6" s="65"/>
      <c r="M6" s="65"/>
      <c r="N6" s="58"/>
      <c r="O6" s="58"/>
      <c r="P6" s="58"/>
      <c r="Q6" s="58"/>
      <c r="R6" s="58"/>
    </row>
    <row r="7" spans="1:18" s="3" customFormat="1" ht="12.75">
      <c r="A7" s="6">
        <v>4</v>
      </c>
      <c r="B7" s="37" t="s">
        <v>20</v>
      </c>
      <c r="C7" s="32">
        <v>127648491.95000003</v>
      </c>
      <c r="D7" s="32">
        <v>0</v>
      </c>
      <c r="E7" s="32">
        <v>0</v>
      </c>
      <c r="F7" s="32">
        <f t="shared" ref="F7:F17" si="0">+C7+D7+E7</f>
        <v>127648491.95000003</v>
      </c>
      <c r="G7" s="36"/>
      <c r="H7" s="5"/>
      <c r="I7" s="62"/>
      <c r="J7" s="65"/>
      <c r="K7" s="65"/>
      <c r="L7" s="65"/>
      <c r="M7" s="65"/>
      <c r="N7" s="58"/>
      <c r="O7" s="58"/>
      <c r="P7" s="58"/>
      <c r="Q7" s="58"/>
      <c r="R7" s="58"/>
    </row>
    <row r="8" spans="1:18" s="3" customFormat="1" ht="12.75">
      <c r="A8" s="6">
        <v>5</v>
      </c>
      <c r="B8" s="37" t="s">
        <v>27</v>
      </c>
      <c r="C8" s="32">
        <v>47797639</v>
      </c>
      <c r="D8" s="32">
        <v>0</v>
      </c>
      <c r="E8" s="32">
        <v>0</v>
      </c>
      <c r="F8" s="32">
        <f t="shared" si="0"/>
        <v>47797639</v>
      </c>
      <c r="G8" s="36"/>
      <c r="H8" s="5"/>
      <c r="I8" s="62"/>
      <c r="J8" s="65"/>
      <c r="K8" s="65"/>
      <c r="L8" s="65"/>
      <c r="M8" s="65"/>
      <c r="N8" s="58"/>
      <c r="O8" s="58"/>
      <c r="P8" s="58"/>
      <c r="Q8" s="58"/>
      <c r="R8" s="58"/>
    </row>
    <row r="9" spans="1:18" s="3" customFormat="1" ht="12.75">
      <c r="A9" s="6">
        <v>6</v>
      </c>
      <c r="B9" s="37" t="s">
        <v>3</v>
      </c>
      <c r="C9" s="32">
        <v>207232408.39000008</v>
      </c>
      <c r="D9" s="32">
        <v>1687612</v>
      </c>
      <c r="E9" s="32">
        <v>0</v>
      </c>
      <c r="F9" s="32">
        <f t="shared" si="0"/>
        <v>208920020.39000008</v>
      </c>
      <c r="G9" s="36"/>
      <c r="H9" s="5"/>
      <c r="I9" s="62"/>
      <c r="J9" s="65"/>
      <c r="K9" s="65"/>
      <c r="L9" s="65"/>
      <c r="M9" s="65"/>
      <c r="N9" s="58"/>
      <c r="O9" s="58"/>
      <c r="P9" s="58"/>
      <c r="Q9" s="58"/>
      <c r="R9" s="58"/>
    </row>
    <row r="10" spans="1:18" s="3" customFormat="1" ht="25.5">
      <c r="A10" s="6">
        <v>8</v>
      </c>
      <c r="B10" s="37" t="s">
        <v>4</v>
      </c>
      <c r="C10" s="32">
        <v>26246423.720000003</v>
      </c>
      <c r="D10" s="32">
        <v>0</v>
      </c>
      <c r="E10" s="32">
        <v>0</v>
      </c>
      <c r="F10" s="32">
        <f t="shared" si="0"/>
        <v>26246423.720000003</v>
      </c>
      <c r="G10" s="36"/>
      <c r="H10" s="5"/>
      <c r="I10" s="62"/>
      <c r="J10" s="65"/>
      <c r="K10" s="65"/>
      <c r="L10" s="65"/>
      <c r="M10" s="65"/>
      <c r="N10" s="58"/>
      <c r="O10" s="58"/>
      <c r="P10" s="58"/>
      <c r="Q10" s="58"/>
      <c r="R10" s="58"/>
    </row>
    <row r="11" spans="1:18" s="3" customFormat="1" ht="12.75">
      <c r="A11" s="6">
        <v>9</v>
      </c>
      <c r="B11" s="37" t="s">
        <v>5</v>
      </c>
      <c r="C11" s="32">
        <v>203779785.65000018</v>
      </c>
      <c r="D11" s="32">
        <v>0</v>
      </c>
      <c r="E11" s="32">
        <v>0</v>
      </c>
      <c r="F11" s="32">
        <f t="shared" si="0"/>
        <v>203779785.65000018</v>
      </c>
      <c r="G11" s="36"/>
      <c r="H11" s="5"/>
      <c r="I11" s="62"/>
      <c r="J11" s="65"/>
      <c r="K11" s="65"/>
      <c r="L11" s="65"/>
      <c r="M11" s="65"/>
      <c r="N11" s="58"/>
      <c r="O11" s="58"/>
      <c r="P11" s="58"/>
      <c r="Q11" s="58"/>
      <c r="R11" s="58"/>
    </row>
    <row r="12" spans="1:18" s="3" customFormat="1" ht="12.75">
      <c r="A12" s="6">
        <v>10</v>
      </c>
      <c r="B12" s="37" t="s">
        <v>6</v>
      </c>
      <c r="C12" s="32">
        <v>225993881.04000017</v>
      </c>
      <c r="D12" s="32">
        <v>0</v>
      </c>
      <c r="E12" s="32">
        <v>0</v>
      </c>
      <c r="F12" s="32">
        <f t="shared" si="0"/>
        <v>225993881.04000017</v>
      </c>
      <c r="G12" s="36"/>
      <c r="H12" s="5"/>
      <c r="I12" s="62"/>
      <c r="J12" s="65"/>
      <c r="K12" s="65"/>
      <c r="L12" s="65"/>
      <c r="M12" s="65"/>
      <c r="N12" s="58"/>
      <c r="O12" s="58"/>
      <c r="P12" s="58"/>
      <c r="Q12" s="58"/>
      <c r="R12" s="58"/>
    </row>
    <row r="13" spans="1:18" s="3" customFormat="1" ht="12.75">
      <c r="A13" s="6">
        <v>11</v>
      </c>
      <c r="B13" s="37" t="s">
        <v>15</v>
      </c>
      <c r="C13" s="32">
        <v>235454793.5099999</v>
      </c>
      <c r="D13" s="32">
        <v>107391129.53</v>
      </c>
      <c r="E13" s="32">
        <v>3138781.65</v>
      </c>
      <c r="F13" s="32">
        <f t="shared" si="0"/>
        <v>345984704.68999988</v>
      </c>
      <c r="G13" s="36"/>
      <c r="H13" s="5"/>
      <c r="I13" s="62"/>
      <c r="J13" s="65"/>
      <c r="K13" s="65"/>
      <c r="L13" s="65"/>
      <c r="M13" s="65"/>
      <c r="N13" s="58"/>
      <c r="O13" s="58"/>
      <c r="P13" s="58"/>
      <c r="Q13" s="58"/>
      <c r="R13" s="58"/>
    </row>
    <row r="14" spans="1:18" s="3" customFormat="1" ht="12.75">
      <c r="A14" s="6">
        <v>12</v>
      </c>
      <c r="B14" s="37" t="s">
        <v>21</v>
      </c>
      <c r="C14" s="32">
        <v>92972654.700000003</v>
      </c>
      <c r="D14" s="32">
        <v>0</v>
      </c>
      <c r="E14" s="32">
        <v>0</v>
      </c>
      <c r="F14" s="32">
        <f t="shared" si="0"/>
        <v>92972654.700000003</v>
      </c>
      <c r="G14" s="36"/>
      <c r="H14" s="5"/>
      <c r="I14" s="62"/>
      <c r="J14" s="65"/>
      <c r="K14" s="65"/>
      <c r="L14" s="65"/>
      <c r="M14" s="65"/>
      <c r="N14" s="58"/>
      <c r="O14" s="58"/>
      <c r="P14" s="58"/>
      <c r="Q14" s="58"/>
      <c r="R14" s="58"/>
    </row>
    <row r="15" spans="1:18" s="3" customFormat="1" ht="12.75">
      <c r="A15" s="6">
        <v>14</v>
      </c>
      <c r="B15" s="37" t="s">
        <v>7</v>
      </c>
      <c r="C15" s="32">
        <v>25447659.109999996</v>
      </c>
      <c r="D15" s="32">
        <v>0</v>
      </c>
      <c r="E15" s="32">
        <v>0</v>
      </c>
      <c r="F15" s="32">
        <f t="shared" si="0"/>
        <v>25447659.109999996</v>
      </c>
      <c r="G15" s="36"/>
      <c r="H15" s="5"/>
      <c r="I15" s="62"/>
      <c r="J15" s="65"/>
      <c r="K15" s="65"/>
      <c r="L15" s="65"/>
      <c r="M15" s="65"/>
      <c r="N15" s="58"/>
      <c r="O15" s="58"/>
      <c r="P15" s="58"/>
      <c r="Q15" s="58"/>
      <c r="R15" s="58"/>
    </row>
    <row r="16" spans="1:18" s="3" customFormat="1" ht="12.75">
      <c r="A16" s="6">
        <v>15</v>
      </c>
      <c r="B16" s="37" t="s">
        <v>8</v>
      </c>
      <c r="C16" s="32">
        <v>32395855.5</v>
      </c>
      <c r="D16" s="32">
        <v>0</v>
      </c>
      <c r="E16" s="32">
        <v>0</v>
      </c>
      <c r="F16" s="32">
        <f t="shared" si="0"/>
        <v>32395855.5</v>
      </c>
      <c r="G16" s="36"/>
      <c r="H16" s="5"/>
      <c r="I16" s="62"/>
      <c r="J16" s="65"/>
      <c r="K16" s="65"/>
      <c r="L16" s="65"/>
      <c r="M16" s="65"/>
      <c r="N16" s="58"/>
      <c r="O16" s="58"/>
      <c r="P16" s="58"/>
      <c r="Q16" s="58"/>
      <c r="R16" s="58"/>
    </row>
    <row r="17" spans="1:18" s="3" customFormat="1" ht="12.75">
      <c r="A17" s="6">
        <v>16</v>
      </c>
      <c r="B17" s="37" t="s">
        <v>17</v>
      </c>
      <c r="C17" s="32">
        <v>120680755.33999999</v>
      </c>
      <c r="D17" s="32">
        <v>0</v>
      </c>
      <c r="E17" s="32">
        <v>0</v>
      </c>
      <c r="F17" s="32">
        <f t="shared" si="0"/>
        <v>120680755.33999999</v>
      </c>
      <c r="G17" s="36"/>
      <c r="H17" s="5"/>
      <c r="I17" s="62"/>
      <c r="J17" s="65"/>
      <c r="K17" s="65"/>
      <c r="L17" s="65"/>
      <c r="M17" s="65"/>
      <c r="N17" s="58"/>
      <c r="O17" s="58"/>
      <c r="P17" s="58"/>
      <c r="Q17" s="58"/>
      <c r="R17" s="58"/>
    </row>
    <row r="18" spans="1:18" s="3" customFormat="1" ht="12.75">
      <c r="A18" s="6">
        <v>17</v>
      </c>
      <c r="B18" s="37" t="s">
        <v>28</v>
      </c>
      <c r="C18" s="32">
        <v>23772142.489999998</v>
      </c>
      <c r="D18" s="32">
        <v>0</v>
      </c>
      <c r="E18" s="32">
        <v>0</v>
      </c>
      <c r="F18" s="32">
        <f t="shared" ref="F18:F26" si="1">+C18+D18+E18</f>
        <v>23772142.489999998</v>
      </c>
      <c r="G18" s="36"/>
      <c r="H18" s="5"/>
      <c r="I18" s="62"/>
      <c r="J18" s="65"/>
      <c r="K18" s="65"/>
      <c r="L18" s="65"/>
      <c r="M18" s="65"/>
      <c r="N18" s="58"/>
      <c r="O18" s="58"/>
      <c r="P18" s="58"/>
      <c r="Q18" s="58"/>
      <c r="R18" s="58"/>
    </row>
    <row r="19" spans="1:18" s="3" customFormat="1" ht="12.75">
      <c r="A19" s="6">
        <v>18</v>
      </c>
      <c r="B19" s="37" t="s">
        <v>22</v>
      </c>
      <c r="C19" s="32">
        <v>112647317.10000005</v>
      </c>
      <c r="D19" s="32">
        <v>0</v>
      </c>
      <c r="E19" s="32">
        <v>0</v>
      </c>
      <c r="F19" s="32">
        <f t="shared" si="1"/>
        <v>112647317.10000005</v>
      </c>
      <c r="G19" s="36"/>
      <c r="H19" s="5"/>
      <c r="I19" s="62"/>
      <c r="J19" s="65"/>
      <c r="K19" s="65"/>
      <c r="L19" s="65"/>
      <c r="M19" s="65"/>
      <c r="N19" s="58"/>
      <c r="O19" s="58"/>
      <c r="P19" s="58"/>
      <c r="Q19" s="58"/>
      <c r="R19" s="58"/>
    </row>
    <row r="20" spans="1:18" s="3" customFormat="1" ht="12.75">
      <c r="A20" s="6">
        <v>20</v>
      </c>
      <c r="B20" s="37" t="s">
        <v>9</v>
      </c>
      <c r="C20" s="32">
        <v>247030241.56</v>
      </c>
      <c r="D20" s="32">
        <v>0</v>
      </c>
      <c r="E20" s="32">
        <v>352438.13</v>
      </c>
      <c r="F20" s="32">
        <f>+C20+D20+E20</f>
        <v>247382679.69</v>
      </c>
      <c r="G20" s="36"/>
      <c r="H20" s="5"/>
      <c r="I20" s="62"/>
      <c r="J20" s="65"/>
      <c r="K20" s="65"/>
      <c r="L20" s="65"/>
      <c r="M20" s="65"/>
      <c r="N20" s="58"/>
      <c r="O20" s="58"/>
      <c r="P20" s="58"/>
      <c r="Q20" s="58"/>
      <c r="R20" s="58"/>
    </row>
    <row r="21" spans="1:18" s="3" customFormat="1" ht="12.75">
      <c r="A21" s="6">
        <v>21</v>
      </c>
      <c r="B21" s="37" t="s">
        <v>23</v>
      </c>
      <c r="C21" s="32">
        <v>430072</v>
      </c>
      <c r="D21" s="32">
        <v>0</v>
      </c>
      <c r="E21" s="32">
        <v>0</v>
      </c>
      <c r="F21" s="32">
        <f t="shared" si="1"/>
        <v>430072</v>
      </c>
      <c r="G21" s="36"/>
      <c r="H21" s="5"/>
      <c r="I21" s="62"/>
      <c r="J21" s="65"/>
      <c r="K21" s="65"/>
      <c r="L21" s="65"/>
      <c r="M21" s="65"/>
      <c r="N21" s="58"/>
      <c r="O21" s="58"/>
      <c r="P21" s="58"/>
      <c r="Q21" s="58"/>
      <c r="R21" s="58"/>
    </row>
    <row r="22" spans="1:18" s="3" customFormat="1" ht="38.25">
      <c r="A22" s="6">
        <v>25</v>
      </c>
      <c r="B22" s="37" t="s">
        <v>14</v>
      </c>
      <c r="C22" s="32">
        <v>4360747.5999999996</v>
      </c>
      <c r="D22" s="32">
        <v>0</v>
      </c>
      <c r="E22" s="32">
        <v>0</v>
      </c>
      <c r="F22" s="32">
        <f t="shared" si="1"/>
        <v>4360747.5999999996</v>
      </c>
      <c r="G22" s="36"/>
      <c r="H22" s="5"/>
      <c r="I22" s="62"/>
      <c r="J22" s="65"/>
      <c r="K22" s="65"/>
      <c r="L22" s="65"/>
      <c r="M22" s="65"/>
      <c r="N22" s="58"/>
      <c r="O22" s="58"/>
      <c r="P22" s="58"/>
      <c r="Q22" s="58"/>
      <c r="R22" s="58"/>
    </row>
    <row r="23" spans="1:18" s="3" customFormat="1" ht="12.75">
      <c r="A23" s="6">
        <v>27</v>
      </c>
      <c r="B23" s="37" t="s">
        <v>18</v>
      </c>
      <c r="C23" s="32">
        <v>196233.5</v>
      </c>
      <c r="D23" s="32">
        <v>0</v>
      </c>
      <c r="E23" s="32">
        <v>0</v>
      </c>
      <c r="F23" s="32">
        <f t="shared" si="1"/>
        <v>196233.5</v>
      </c>
      <c r="G23" s="36"/>
      <c r="H23" s="5"/>
      <c r="I23" s="62"/>
      <c r="J23" s="65"/>
      <c r="K23" s="65"/>
      <c r="L23" s="65"/>
      <c r="M23" s="65"/>
      <c r="N23" s="58"/>
      <c r="O23" s="58"/>
      <c r="P23" s="58"/>
      <c r="Q23" s="58"/>
      <c r="R23" s="58"/>
    </row>
    <row r="24" spans="1:18" s="3" customFormat="1" ht="12.75">
      <c r="A24" s="6">
        <v>38</v>
      </c>
      <c r="B24" s="37" t="s">
        <v>24</v>
      </c>
      <c r="C24" s="32">
        <v>129084409.34000003</v>
      </c>
      <c r="D24" s="32">
        <v>0</v>
      </c>
      <c r="E24" s="32">
        <v>0</v>
      </c>
      <c r="F24" s="32">
        <f t="shared" si="1"/>
        <v>129084409.34000003</v>
      </c>
      <c r="G24" s="36"/>
      <c r="H24" s="5"/>
      <c r="I24" s="62"/>
      <c r="J24" s="65"/>
      <c r="K24" s="65"/>
      <c r="L24" s="65"/>
      <c r="M24" s="65"/>
      <c r="N24" s="58"/>
      <c r="O24" s="58"/>
      <c r="P24" s="58"/>
      <c r="Q24" s="58"/>
      <c r="R24" s="58"/>
    </row>
    <row r="25" spans="1:18" s="3" customFormat="1" ht="12.75">
      <c r="A25" s="6">
        <v>45</v>
      </c>
      <c r="B25" s="37" t="s">
        <v>31</v>
      </c>
      <c r="C25" s="32">
        <v>6794745.2399999984</v>
      </c>
      <c r="D25" s="32">
        <v>0</v>
      </c>
      <c r="E25" s="32">
        <v>0</v>
      </c>
      <c r="F25" s="32">
        <f t="shared" si="1"/>
        <v>6794745.2399999984</v>
      </c>
      <c r="G25" s="36"/>
      <c r="H25" s="5"/>
      <c r="I25" s="62"/>
      <c r="J25" s="65"/>
      <c r="K25" s="65"/>
      <c r="L25" s="65"/>
      <c r="M25" s="65"/>
      <c r="N25" s="58"/>
      <c r="O25" s="58"/>
      <c r="P25" s="58"/>
      <c r="Q25" s="58"/>
      <c r="R25" s="58"/>
    </row>
    <row r="26" spans="1:18" s="3" customFormat="1" ht="13.5" thickBot="1">
      <c r="A26" s="6">
        <v>46</v>
      </c>
      <c r="B26" s="37" t="s">
        <v>32</v>
      </c>
      <c r="C26" s="32">
        <v>15229781.990000002</v>
      </c>
      <c r="D26" s="32">
        <v>600000</v>
      </c>
      <c r="E26" s="32">
        <v>0</v>
      </c>
      <c r="F26" s="32">
        <f t="shared" si="1"/>
        <v>15829781.990000002</v>
      </c>
      <c r="G26" s="36"/>
      <c r="H26" s="5"/>
      <c r="I26" s="62"/>
      <c r="J26" s="65"/>
      <c r="K26" s="65"/>
      <c r="L26" s="65"/>
      <c r="M26" s="65"/>
      <c r="N26" s="58"/>
      <c r="O26" s="58"/>
      <c r="P26" s="58"/>
      <c r="Q26" s="58"/>
      <c r="R26" s="58"/>
    </row>
    <row r="27" spans="1:18" ht="19.5" customHeight="1">
      <c r="A27" s="44" t="s">
        <v>52</v>
      </c>
      <c r="B27" s="45"/>
      <c r="C27" s="46"/>
      <c r="D27" s="46"/>
      <c r="E27" s="46"/>
      <c r="F27" s="46"/>
      <c r="H27" s="5"/>
      <c r="I27" s="62"/>
      <c r="J27" s="65"/>
      <c r="K27" s="65"/>
      <c r="L27" s="65"/>
      <c r="M27" s="65"/>
    </row>
    <row r="28" spans="1:18" s="3" customFormat="1" ht="39.75" customHeight="1">
      <c r="A28" s="88" t="s">
        <v>53</v>
      </c>
      <c r="B28" s="88"/>
      <c r="C28" s="88"/>
      <c r="D28" s="88"/>
      <c r="E28" s="88"/>
      <c r="F28" s="88"/>
      <c r="H28" s="5"/>
      <c r="I28" s="62"/>
      <c r="J28" s="65"/>
      <c r="K28" s="65"/>
      <c r="L28" s="65"/>
      <c r="M28" s="65"/>
      <c r="N28" s="58"/>
      <c r="O28" s="58"/>
      <c r="P28" s="58"/>
      <c r="Q28" s="58"/>
      <c r="R28" s="58"/>
    </row>
    <row r="29" spans="1:18" s="3" customFormat="1" ht="12.75">
      <c r="A29" s="3" t="s">
        <v>13</v>
      </c>
      <c r="H29" s="5"/>
      <c r="I29" s="62"/>
      <c r="J29" s="65"/>
      <c r="K29" s="65"/>
      <c r="L29" s="65"/>
      <c r="M29" s="65"/>
      <c r="N29" s="58"/>
      <c r="O29" s="58"/>
      <c r="P29" s="58"/>
      <c r="Q29" s="58"/>
      <c r="R29" s="58"/>
    </row>
    <row r="30" spans="1:18">
      <c r="H30" s="58"/>
      <c r="I30" s="58"/>
      <c r="J30" s="80"/>
      <c r="K30" s="80"/>
      <c r="L30" s="80"/>
      <c r="M30" s="80"/>
    </row>
    <row r="31" spans="1:18" s="2" customFormat="1">
      <c r="C31" s="24">
        <f>+SUM(C6:C26)</f>
        <v>1989600195.5200005</v>
      </c>
      <c r="D31" s="24">
        <f>+SUM(D6:D26)</f>
        <v>109678741.53</v>
      </c>
      <c r="E31" s="24">
        <f>+SUM(E6:E26)</f>
        <v>3491219.78</v>
      </c>
      <c r="F31" s="24">
        <f>+SUM(F6:F26)</f>
        <v>2102770156.8300004</v>
      </c>
      <c r="H31" s="58"/>
      <c r="I31" s="58"/>
      <c r="J31" s="58"/>
      <c r="K31" s="58"/>
      <c r="L31" s="58"/>
      <c r="M31" s="58"/>
      <c r="N31" s="81"/>
      <c r="O31" s="81"/>
      <c r="P31" s="81"/>
      <c r="Q31" s="81"/>
      <c r="R31" s="81"/>
    </row>
    <row r="32" spans="1:18" s="2" customFormat="1">
      <c r="H32" s="58"/>
      <c r="I32" s="58"/>
      <c r="J32" s="58"/>
      <c r="K32" s="58"/>
      <c r="L32" s="58"/>
      <c r="M32" s="58"/>
      <c r="N32" s="81"/>
      <c r="O32" s="81"/>
      <c r="P32" s="81"/>
      <c r="Q32" s="81"/>
      <c r="R32" s="81"/>
    </row>
    <row r="33" spans="3:18" s="2" customFormat="1">
      <c r="C33" s="24">
        <f>+C31-C5</f>
        <v>0</v>
      </c>
      <c r="D33" s="24">
        <f>+D31-D5</f>
        <v>0</v>
      </c>
      <c r="E33" s="24">
        <f>+E31-E5</f>
        <v>0</v>
      </c>
      <c r="F33" s="24">
        <f>+F31-F5</f>
        <v>0</v>
      </c>
      <c r="H33" s="81"/>
      <c r="I33" s="81"/>
      <c r="J33" s="81"/>
      <c r="K33" s="81"/>
      <c r="L33" s="81"/>
      <c r="M33" s="81"/>
      <c r="N33" s="81"/>
      <c r="O33" s="81"/>
      <c r="P33" s="81"/>
      <c r="Q33" s="81"/>
      <c r="R33" s="81"/>
    </row>
  </sheetData>
  <mergeCells count="7">
    <mergeCell ref="A28:F28"/>
    <mergeCell ref="A1:D1"/>
    <mergeCell ref="A3:F3"/>
    <mergeCell ref="A4:B4"/>
    <mergeCell ref="H1:K1"/>
    <mergeCell ref="H3:M3"/>
    <mergeCell ref="H4:I4"/>
  </mergeCells>
  <pageMargins left="0.7" right="0.7" top="0.75" bottom="0.75" header="0.3" footer="0.3"/>
  <pageSetup scale="70" orientation="portrait" r:id="rId1"/>
  <ignoredErrors>
    <ignoredError sqref="E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Normal="100" workbookViewId="0">
      <selection sqref="A1:D1"/>
    </sheetView>
  </sheetViews>
  <sheetFormatPr baseColWidth="10" defaultRowHeight="15"/>
  <cols>
    <col min="1" max="1" width="6.85546875" customWidth="1"/>
    <col min="2" max="2" width="41.7109375" customWidth="1"/>
    <col min="3" max="6" width="20.140625" customWidth="1"/>
  </cols>
  <sheetData>
    <row r="1" spans="1:7" s="26" customFormat="1" ht="76.5" customHeight="1">
      <c r="A1" s="84" t="s">
        <v>44</v>
      </c>
      <c r="B1" s="84"/>
      <c r="C1" s="84"/>
      <c r="D1" s="84"/>
      <c r="E1" s="14" t="s">
        <v>47</v>
      </c>
      <c r="F1" s="25"/>
      <c r="G1" s="25"/>
    </row>
    <row r="2" spans="1:7" s="29" customFormat="1" ht="28.5" customHeight="1">
      <c r="A2" s="27"/>
      <c r="B2" s="27"/>
      <c r="C2" s="27"/>
      <c r="D2" s="27"/>
      <c r="E2" s="14"/>
      <c r="F2" s="28"/>
      <c r="G2" s="28"/>
    </row>
    <row r="3" spans="1:7" s="3" customFormat="1" ht="55.5" customHeight="1">
      <c r="A3" s="85" t="s">
        <v>56</v>
      </c>
      <c r="B3" s="85"/>
      <c r="C3" s="85"/>
      <c r="D3" s="85"/>
      <c r="E3" s="85"/>
      <c r="F3" s="85"/>
    </row>
    <row r="4" spans="1:7" s="38" customFormat="1" ht="22.5" thickBot="1">
      <c r="A4" s="11" t="s">
        <v>0</v>
      </c>
      <c r="B4" s="10"/>
      <c r="C4" s="11" t="s">
        <v>1</v>
      </c>
      <c r="D4" s="9" t="s">
        <v>10</v>
      </c>
      <c r="E4" s="9" t="s">
        <v>11</v>
      </c>
      <c r="F4" s="9" t="s">
        <v>49</v>
      </c>
    </row>
    <row r="5" spans="1:7" s="38" customFormat="1" ht="15.75">
      <c r="A5" s="3"/>
      <c r="B5" s="8" t="s">
        <v>2</v>
      </c>
      <c r="C5" s="15">
        <f>SUM(C6:C19)</f>
        <v>1033733822</v>
      </c>
      <c r="D5" s="15">
        <f>SUM(D6:D19)</f>
        <v>24306987</v>
      </c>
      <c r="E5" s="15">
        <f>SUM(E6:E19)</f>
        <v>269527316</v>
      </c>
      <c r="F5" s="15">
        <f>SUM(F6:F19)</f>
        <v>1327568125</v>
      </c>
    </row>
    <row r="6" spans="1:7" s="38" customFormat="1" ht="15.75">
      <c r="A6" s="6">
        <v>4</v>
      </c>
      <c r="B6" s="37" t="s">
        <v>20</v>
      </c>
      <c r="C6" s="16">
        <v>19282097</v>
      </c>
      <c r="D6" s="16">
        <v>0</v>
      </c>
      <c r="E6" s="16">
        <v>0</v>
      </c>
      <c r="F6" s="16">
        <f t="shared" ref="F6:F19" si="0">SUM(C6:E6)</f>
        <v>19282097</v>
      </c>
    </row>
    <row r="7" spans="1:7" s="38" customFormat="1" ht="15.75">
      <c r="A7" s="6">
        <v>6</v>
      </c>
      <c r="B7" s="37" t="s">
        <v>3</v>
      </c>
      <c r="C7" s="16">
        <v>410284842</v>
      </c>
      <c r="D7" s="16">
        <v>20486091</v>
      </c>
      <c r="E7" s="16">
        <v>269527316</v>
      </c>
      <c r="F7" s="16">
        <f t="shared" si="0"/>
        <v>700298249</v>
      </c>
    </row>
    <row r="8" spans="1:7" s="38" customFormat="1" ht="25.5">
      <c r="A8" s="6">
        <v>8</v>
      </c>
      <c r="B8" s="37" t="s">
        <v>4</v>
      </c>
      <c r="C8" s="16">
        <v>192526</v>
      </c>
      <c r="D8" s="16">
        <v>0</v>
      </c>
      <c r="E8" s="16">
        <v>0</v>
      </c>
      <c r="F8" s="16">
        <f t="shared" si="0"/>
        <v>192526</v>
      </c>
    </row>
    <row r="9" spans="1:7" s="38" customFormat="1" ht="15.75">
      <c r="A9" s="6">
        <v>9</v>
      </c>
      <c r="B9" s="37" t="s">
        <v>5</v>
      </c>
      <c r="C9" s="16">
        <v>317422889</v>
      </c>
      <c r="D9" s="16">
        <v>3820896</v>
      </c>
      <c r="E9" s="16">
        <v>0</v>
      </c>
      <c r="F9" s="16">
        <f t="shared" si="0"/>
        <v>321243785</v>
      </c>
    </row>
    <row r="10" spans="1:7" s="38" customFormat="1" ht="15.75">
      <c r="A10" s="6">
        <v>10</v>
      </c>
      <c r="B10" s="37" t="s">
        <v>6</v>
      </c>
      <c r="C10" s="16">
        <v>25989506</v>
      </c>
      <c r="D10" s="16">
        <v>0</v>
      </c>
      <c r="E10" s="16">
        <v>0</v>
      </c>
      <c r="F10" s="16">
        <f t="shared" si="0"/>
        <v>25989506</v>
      </c>
    </row>
    <row r="11" spans="1:7" s="38" customFormat="1" ht="15.75">
      <c r="A11" s="6">
        <v>11</v>
      </c>
      <c r="B11" s="37" t="s">
        <v>15</v>
      </c>
      <c r="C11" s="16">
        <v>17078349</v>
      </c>
      <c r="D11" s="16">
        <v>0</v>
      </c>
      <c r="E11" s="16">
        <v>0</v>
      </c>
      <c r="F11" s="16">
        <f t="shared" si="0"/>
        <v>17078349</v>
      </c>
    </row>
    <row r="12" spans="1:7" s="38" customFormat="1" ht="15.75">
      <c r="A12" s="6">
        <v>12</v>
      </c>
      <c r="B12" s="37" t="s">
        <v>21</v>
      </c>
      <c r="C12" s="16">
        <v>4625633</v>
      </c>
      <c r="D12" s="16">
        <v>0</v>
      </c>
      <c r="E12" s="16">
        <v>0</v>
      </c>
      <c r="F12" s="16">
        <f t="shared" si="0"/>
        <v>4625633</v>
      </c>
    </row>
    <row r="13" spans="1:7" s="38" customFormat="1" ht="15.75">
      <c r="A13" s="6">
        <v>14</v>
      </c>
      <c r="B13" s="37" t="s">
        <v>7</v>
      </c>
      <c r="C13" s="16">
        <v>7279021</v>
      </c>
      <c r="D13" s="16">
        <v>0</v>
      </c>
      <c r="E13" s="16">
        <v>0</v>
      </c>
      <c r="F13" s="16">
        <f t="shared" si="0"/>
        <v>7279021</v>
      </c>
    </row>
    <row r="14" spans="1:7" s="38" customFormat="1" ht="15.75">
      <c r="A14" s="6">
        <v>15</v>
      </c>
      <c r="B14" s="37" t="s">
        <v>8</v>
      </c>
      <c r="C14" s="16">
        <v>1179883</v>
      </c>
      <c r="D14" s="16">
        <v>0</v>
      </c>
      <c r="E14" s="16">
        <v>0</v>
      </c>
      <c r="F14" s="16">
        <f t="shared" si="0"/>
        <v>1179883</v>
      </c>
    </row>
    <row r="15" spans="1:7" s="38" customFormat="1" ht="15.75">
      <c r="A15" s="6">
        <v>18</v>
      </c>
      <c r="B15" s="37" t="s">
        <v>22</v>
      </c>
      <c r="C15" s="16">
        <v>88159646</v>
      </c>
      <c r="D15" s="16">
        <v>0</v>
      </c>
      <c r="E15" s="16">
        <v>0</v>
      </c>
      <c r="F15" s="16">
        <f t="shared" si="0"/>
        <v>88159646</v>
      </c>
    </row>
    <row r="16" spans="1:7" s="38" customFormat="1" ht="15.75">
      <c r="A16" s="6">
        <v>20</v>
      </c>
      <c r="B16" s="37" t="s">
        <v>9</v>
      </c>
      <c r="C16" s="16">
        <v>3481984</v>
      </c>
      <c r="D16" s="16">
        <v>0</v>
      </c>
      <c r="E16" s="16">
        <v>0</v>
      </c>
      <c r="F16" s="16">
        <f t="shared" si="0"/>
        <v>3481984</v>
      </c>
    </row>
    <row r="17" spans="1:6" s="38" customFormat="1" ht="15.75">
      <c r="A17" s="6">
        <v>21</v>
      </c>
      <c r="B17" s="37" t="s">
        <v>23</v>
      </c>
      <c r="C17" s="16">
        <v>33694571</v>
      </c>
      <c r="D17" s="16">
        <v>0</v>
      </c>
      <c r="E17" s="16">
        <v>0</v>
      </c>
      <c r="F17" s="16">
        <f t="shared" si="0"/>
        <v>33694571</v>
      </c>
    </row>
    <row r="18" spans="1:6" s="38" customFormat="1" ht="15.75">
      <c r="A18" s="6">
        <v>38</v>
      </c>
      <c r="B18" s="37" t="s">
        <v>24</v>
      </c>
      <c r="C18" s="16">
        <v>63047971</v>
      </c>
      <c r="D18" s="16">
        <v>0</v>
      </c>
      <c r="E18" s="16">
        <v>0</v>
      </c>
      <c r="F18" s="16">
        <f t="shared" si="0"/>
        <v>63047971</v>
      </c>
    </row>
    <row r="19" spans="1:6" s="38" customFormat="1" ht="26.25" thickBot="1">
      <c r="A19" s="4">
        <v>51</v>
      </c>
      <c r="B19" s="39" t="s">
        <v>25</v>
      </c>
      <c r="C19" s="18">
        <v>42014904</v>
      </c>
      <c r="D19" s="18">
        <v>0</v>
      </c>
      <c r="E19" s="18">
        <v>0</v>
      </c>
      <c r="F19" s="18">
        <f t="shared" si="0"/>
        <v>42014904</v>
      </c>
    </row>
    <row r="20" spans="1:6" s="38" customFormat="1" ht="75" customHeight="1">
      <c r="A20" s="92" t="s">
        <v>48</v>
      </c>
      <c r="B20" s="92"/>
      <c r="C20" s="92"/>
      <c r="D20" s="92"/>
      <c r="E20" s="92"/>
      <c r="F20" s="92"/>
    </row>
    <row r="21" spans="1:6" s="38" customFormat="1" ht="28.5" customHeight="1">
      <c r="A21" s="91" t="s">
        <v>50</v>
      </c>
      <c r="B21" s="91"/>
      <c r="C21" s="91"/>
      <c r="D21" s="91"/>
      <c r="E21" s="91"/>
      <c r="F21" s="91"/>
    </row>
    <row r="22" spans="1:6" s="38" customFormat="1" ht="15.75" customHeight="1">
      <c r="A22" s="91" t="s">
        <v>13</v>
      </c>
      <c r="B22" s="91"/>
      <c r="C22" s="91"/>
      <c r="D22" s="91"/>
      <c r="E22" s="40"/>
      <c r="F22" s="40"/>
    </row>
  </sheetData>
  <mergeCells count="5">
    <mergeCell ref="A22:D22"/>
    <mergeCell ref="A20:F20"/>
    <mergeCell ref="A21:F21"/>
    <mergeCell ref="A1:D1"/>
    <mergeCell ref="A3:F3"/>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activeCell="E1" sqref="E1"/>
    </sheetView>
  </sheetViews>
  <sheetFormatPr baseColWidth="10" defaultRowHeight="15"/>
  <cols>
    <col min="1" max="1" width="4.28515625" customWidth="1"/>
    <col min="2" max="2" width="41.7109375" customWidth="1"/>
    <col min="3" max="6" width="20.140625" customWidth="1"/>
    <col min="8" max="8" width="15.28515625" style="2" bestFit="1" customWidth="1"/>
    <col min="9" max="9" width="15.140625" style="2" bestFit="1" customWidth="1"/>
    <col min="10" max="10" width="13.140625" style="2" bestFit="1" customWidth="1"/>
    <col min="11" max="11" width="15.140625" style="2" bestFit="1" customWidth="1"/>
  </cols>
  <sheetData>
    <row r="1" spans="1:13" ht="67.5" customHeight="1">
      <c r="A1" s="84" t="s">
        <v>44</v>
      </c>
      <c r="B1" s="84"/>
      <c r="C1" s="84"/>
      <c r="D1" s="84"/>
      <c r="E1" s="14" t="s">
        <v>47</v>
      </c>
      <c r="F1" s="13"/>
    </row>
    <row r="2" spans="1:13" ht="21">
      <c r="A2" s="12"/>
      <c r="B2" s="12"/>
      <c r="C2" s="12"/>
      <c r="D2" s="12"/>
      <c r="E2" s="12"/>
      <c r="F2" s="12"/>
    </row>
    <row r="3" spans="1:13" ht="54" customHeight="1">
      <c r="A3" s="85" t="s">
        <v>58</v>
      </c>
      <c r="B3" s="85"/>
      <c r="C3" s="85"/>
      <c r="D3" s="85"/>
      <c r="E3" s="85"/>
      <c r="F3" s="85"/>
    </row>
    <row r="4" spans="1:13" ht="15.75" thickBot="1">
      <c r="A4" s="11" t="s">
        <v>0</v>
      </c>
      <c r="B4" s="10"/>
      <c r="C4" s="11" t="s">
        <v>1</v>
      </c>
      <c r="D4" s="10" t="s">
        <v>10</v>
      </c>
      <c r="E4" s="10" t="s">
        <v>11</v>
      </c>
      <c r="F4" s="9" t="s">
        <v>2</v>
      </c>
    </row>
    <row r="5" spans="1:13">
      <c r="A5" s="3"/>
      <c r="B5" s="8" t="s">
        <v>2</v>
      </c>
      <c r="C5" s="15">
        <f>+C6+C9+C15+C18+C16+C19+C20+C17+C13+C14</f>
        <v>489766470.87</v>
      </c>
      <c r="D5" s="15">
        <f t="shared" ref="D5:E5" si="0">+D6+D9+D15+D18+D16+D19+D20+D17+D13+D14</f>
        <v>602008340.47000003</v>
      </c>
      <c r="E5" s="15">
        <f t="shared" si="0"/>
        <v>77444030.700000003</v>
      </c>
      <c r="F5" s="15">
        <f t="shared" ref="F5:F11" si="1">+C5+D5+E5</f>
        <v>1169218842.0400002</v>
      </c>
      <c r="H5" s="7">
        <f>+F6+F9+F13+F14+F15+F16+F17+F18+F19+F20</f>
        <v>1169218842.0399997</v>
      </c>
      <c r="I5" s="7">
        <f>+H7+H8+H9</f>
        <v>1169218842.0400002</v>
      </c>
      <c r="J5" s="7">
        <f>+H5-I5</f>
        <v>0</v>
      </c>
      <c r="K5" s="19"/>
      <c r="L5" s="20"/>
      <c r="M5" s="20"/>
    </row>
    <row r="6" spans="1:13">
      <c r="A6" s="6">
        <v>1</v>
      </c>
      <c r="B6" s="21" t="s">
        <v>43</v>
      </c>
      <c r="C6" s="16">
        <f>+C7+C8</f>
        <v>13307349.42</v>
      </c>
      <c r="D6" s="16">
        <f>+D7+D8</f>
        <v>28472510.359999999</v>
      </c>
      <c r="E6" s="16">
        <f>+E7+E8</f>
        <v>969100</v>
      </c>
      <c r="F6" s="16">
        <f t="shared" si="1"/>
        <v>42748959.780000001</v>
      </c>
      <c r="K6" s="20"/>
      <c r="L6" s="20"/>
      <c r="M6" s="20"/>
    </row>
    <row r="7" spans="1:13">
      <c r="A7" s="6"/>
      <c r="B7" s="21" t="s">
        <v>42</v>
      </c>
      <c r="C7" s="16">
        <v>13307349.42</v>
      </c>
      <c r="D7" s="16">
        <v>9302500</v>
      </c>
      <c r="E7" s="16">
        <v>969100</v>
      </c>
      <c r="F7" s="16">
        <f t="shared" si="1"/>
        <v>23578949.420000002</v>
      </c>
      <c r="H7" s="24">
        <f>+C6+C9+C13+C14+C15+C17+C16+C18+C19+C20</f>
        <v>489766470.87</v>
      </c>
      <c r="I7" s="24">
        <f>+H7-C5</f>
        <v>0</v>
      </c>
      <c r="K7" s="20"/>
      <c r="L7" s="20"/>
      <c r="M7" s="20"/>
    </row>
    <row r="8" spans="1:13">
      <c r="A8" s="6"/>
      <c r="B8" s="21" t="s">
        <v>41</v>
      </c>
      <c r="C8" s="16">
        <v>0</v>
      </c>
      <c r="D8" s="16">
        <v>19170010.359999999</v>
      </c>
      <c r="E8" s="16">
        <v>0</v>
      </c>
      <c r="F8" s="16">
        <f t="shared" si="1"/>
        <v>19170010.359999999</v>
      </c>
      <c r="H8" s="24">
        <f>+D6+D9+D13+D14+D15+D16+D17+D18+D19+D20</f>
        <v>602008340.47000003</v>
      </c>
      <c r="I8" s="24">
        <f>+H8-D5</f>
        <v>0</v>
      </c>
      <c r="K8" s="20"/>
      <c r="L8" s="20"/>
      <c r="M8" s="20"/>
    </row>
    <row r="9" spans="1:13">
      <c r="A9" s="6">
        <v>3</v>
      </c>
      <c r="B9" s="21" t="s">
        <v>26</v>
      </c>
      <c r="C9" s="16">
        <f>+C10+C11+C12</f>
        <v>400029969</v>
      </c>
      <c r="D9" s="16">
        <f>+D10+D11+D12</f>
        <v>192368731.91999999</v>
      </c>
      <c r="E9" s="16">
        <f>+E10+E11+E12</f>
        <v>70154406</v>
      </c>
      <c r="F9" s="16">
        <f t="shared" si="1"/>
        <v>662553106.91999996</v>
      </c>
      <c r="H9" s="24">
        <f>+E6+E9+E13+E14+E16+E15+E17+E18+E19+E20</f>
        <v>77444030.700000003</v>
      </c>
      <c r="I9" s="24">
        <f>+H9-E5</f>
        <v>0</v>
      </c>
      <c r="K9" s="20"/>
      <c r="L9" s="20"/>
      <c r="M9" s="20"/>
    </row>
    <row r="10" spans="1:13">
      <c r="A10" s="6"/>
      <c r="B10" s="21" t="s">
        <v>40</v>
      </c>
      <c r="C10" s="16">
        <v>167491974</v>
      </c>
      <c r="D10" s="16">
        <v>176081216.91999999</v>
      </c>
      <c r="E10" s="16">
        <v>70154406</v>
      </c>
      <c r="F10" s="16">
        <f t="shared" si="1"/>
        <v>413727596.91999996</v>
      </c>
      <c r="K10" s="20"/>
      <c r="L10" s="20"/>
      <c r="M10" s="20"/>
    </row>
    <row r="11" spans="1:13">
      <c r="A11" s="6"/>
      <c r="B11" s="21" t="s">
        <v>39</v>
      </c>
      <c r="C11" s="16">
        <v>220262195</v>
      </c>
      <c r="D11" s="16">
        <v>6312515</v>
      </c>
      <c r="E11" s="16"/>
      <c r="F11" s="16">
        <f t="shared" si="1"/>
        <v>226574710</v>
      </c>
      <c r="K11" s="20"/>
      <c r="L11" s="20"/>
      <c r="M11" s="20"/>
    </row>
    <row r="12" spans="1:13" ht="25.5">
      <c r="A12" s="6"/>
      <c r="B12" s="21" t="s">
        <v>38</v>
      </c>
      <c r="C12" s="16">
        <v>12275800</v>
      </c>
      <c r="D12" s="16">
        <v>9975000</v>
      </c>
      <c r="E12" s="16">
        <v>0</v>
      </c>
      <c r="F12" s="16">
        <v>22250800</v>
      </c>
      <c r="K12" s="20"/>
      <c r="L12" s="20"/>
      <c r="M12" s="20"/>
    </row>
    <row r="13" spans="1:13">
      <c r="A13" s="6">
        <v>22</v>
      </c>
      <c r="B13" s="21" t="s">
        <v>45</v>
      </c>
      <c r="C13" s="16">
        <v>16704006.779999999</v>
      </c>
      <c r="D13" s="16">
        <v>179249798.00999999</v>
      </c>
      <c r="E13" s="16">
        <v>6320524.7000000011</v>
      </c>
      <c r="F13" s="16">
        <f t="shared" ref="F13:F20" si="2">+C13+D13+E13</f>
        <v>202274329.48999998</v>
      </c>
      <c r="H13" s="20"/>
      <c r="I13" s="20"/>
      <c r="J13" s="20"/>
      <c r="K13" s="20"/>
      <c r="L13" s="20"/>
      <c r="M13" s="20"/>
    </row>
    <row r="14" spans="1:13" ht="25.5">
      <c r="A14" s="6">
        <v>32</v>
      </c>
      <c r="B14" s="21" t="s">
        <v>46</v>
      </c>
      <c r="C14" s="16">
        <v>0</v>
      </c>
      <c r="D14" s="16">
        <v>13285298.75</v>
      </c>
      <c r="E14" s="16">
        <v>0</v>
      </c>
      <c r="F14" s="16">
        <f t="shared" si="2"/>
        <v>13285298.75</v>
      </c>
      <c r="H14" s="20"/>
      <c r="I14" s="20"/>
      <c r="J14" s="20"/>
      <c r="K14" s="20"/>
      <c r="L14" s="20"/>
      <c r="M14" s="20"/>
    </row>
    <row r="15" spans="1:13">
      <c r="A15" s="6">
        <v>35</v>
      </c>
      <c r="B15" s="21" t="s">
        <v>37</v>
      </c>
      <c r="C15" s="16">
        <v>0</v>
      </c>
      <c r="D15" s="16">
        <v>12470125</v>
      </c>
      <c r="E15" s="16">
        <v>0</v>
      </c>
      <c r="F15" s="16">
        <f t="shared" si="2"/>
        <v>12470125</v>
      </c>
      <c r="H15" s="20"/>
      <c r="I15" s="20"/>
      <c r="J15" s="20"/>
      <c r="K15" s="20"/>
      <c r="L15" s="20"/>
      <c r="M15" s="20"/>
    </row>
    <row r="16" spans="1:13">
      <c r="A16" s="6">
        <v>40</v>
      </c>
      <c r="B16" s="21" t="s">
        <v>36</v>
      </c>
      <c r="C16" s="16">
        <v>0</v>
      </c>
      <c r="D16" s="16">
        <v>61878342.670000002</v>
      </c>
      <c r="E16" s="16">
        <v>0</v>
      </c>
      <c r="F16" s="16">
        <f t="shared" si="2"/>
        <v>61878342.670000002</v>
      </c>
      <c r="H16" s="20"/>
      <c r="I16" s="20"/>
      <c r="J16" s="20"/>
      <c r="K16" s="20"/>
      <c r="L16" s="20"/>
      <c r="M16" s="20"/>
    </row>
    <row r="17" spans="1:13">
      <c r="A17" s="6">
        <v>41</v>
      </c>
      <c r="B17" s="21" t="s">
        <v>29</v>
      </c>
      <c r="C17" s="16">
        <v>900000</v>
      </c>
      <c r="D17" s="16">
        <v>2155000</v>
      </c>
      <c r="E17" s="16">
        <v>0</v>
      </c>
      <c r="F17" s="16">
        <f t="shared" si="2"/>
        <v>3055000</v>
      </c>
      <c r="H17" s="20"/>
      <c r="I17" s="20"/>
      <c r="J17" s="20"/>
      <c r="K17" s="20"/>
      <c r="L17" s="20"/>
      <c r="M17" s="20"/>
    </row>
    <row r="18" spans="1:13" ht="25.5">
      <c r="A18" s="6">
        <v>42</v>
      </c>
      <c r="B18" s="21" t="s">
        <v>35</v>
      </c>
      <c r="C18" s="16">
        <v>0</v>
      </c>
      <c r="D18" s="16">
        <v>28827714</v>
      </c>
      <c r="E18" s="16">
        <v>0</v>
      </c>
      <c r="F18" s="16">
        <f t="shared" si="2"/>
        <v>28827714</v>
      </c>
      <c r="H18" s="20"/>
      <c r="I18" s="20"/>
      <c r="J18" s="20"/>
      <c r="K18" s="20"/>
      <c r="L18" s="20"/>
      <c r="M18" s="20"/>
    </row>
    <row r="19" spans="1:13">
      <c r="A19" s="5">
        <v>43</v>
      </c>
      <c r="B19" s="22" t="s">
        <v>30</v>
      </c>
      <c r="C19" s="17">
        <v>58825145.670000002</v>
      </c>
      <c r="D19" s="17">
        <v>53208534.189999998</v>
      </c>
      <c r="E19" s="17">
        <v>0</v>
      </c>
      <c r="F19" s="16">
        <f t="shared" si="2"/>
        <v>112033679.86</v>
      </c>
      <c r="H19" s="20"/>
      <c r="I19" s="20"/>
      <c r="J19" s="20"/>
      <c r="K19" s="20"/>
      <c r="L19" s="20"/>
      <c r="M19" s="20"/>
    </row>
    <row r="20" spans="1:13" ht="26.25" thickBot="1">
      <c r="A20" s="4">
        <v>44</v>
      </c>
      <c r="B20" s="23" t="s">
        <v>34</v>
      </c>
      <c r="C20" s="18">
        <v>0</v>
      </c>
      <c r="D20" s="18">
        <v>30092285.57</v>
      </c>
      <c r="E20" s="18">
        <v>0</v>
      </c>
      <c r="F20" s="18">
        <f t="shared" si="2"/>
        <v>30092285.57</v>
      </c>
      <c r="H20" s="20"/>
      <c r="I20" s="20"/>
      <c r="J20" s="20"/>
      <c r="K20" s="20"/>
      <c r="L20" s="20"/>
      <c r="M20" s="20"/>
    </row>
    <row r="21" spans="1:13">
      <c r="A21" s="3" t="s">
        <v>33</v>
      </c>
      <c r="B21" s="3"/>
      <c r="C21" s="3"/>
      <c r="D21" s="3"/>
      <c r="E21" s="3"/>
      <c r="F21" s="3"/>
      <c r="H21" s="20"/>
      <c r="I21" s="20"/>
      <c r="J21" s="20"/>
      <c r="K21" s="20"/>
      <c r="L21" s="20"/>
      <c r="M21" s="20"/>
    </row>
    <row r="22" spans="1:13">
      <c r="H22" s="20"/>
      <c r="I22" s="20"/>
      <c r="J22" s="20"/>
      <c r="K22" s="20"/>
      <c r="L22" s="20"/>
      <c r="M22" s="20"/>
    </row>
  </sheetData>
  <mergeCells count="2">
    <mergeCell ref="A1:D1"/>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Cuadro2_Total</vt:lpstr>
      <vt:lpstr>Cuadro2_Fiscales</vt:lpstr>
      <vt:lpstr>Cuadro2_Propios</vt:lpstr>
      <vt:lpstr>Cuadro_Ramos Autónomos</vt:lpstr>
      <vt:lpstr>Cuadro2_Fiscales!Área_de_impresión</vt:lpstr>
      <vt:lpstr>Cuadro2_Propios!Área_de_impresión</vt:lpstr>
      <vt:lpstr>Cuadro2_Total!Área_de_impresión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Oswaldo Ramirez Martinez</dc:creator>
  <cp:lastModifiedBy>Arturo Osorio Ramirez</cp:lastModifiedBy>
  <dcterms:created xsi:type="dcterms:W3CDTF">2013-07-23T22:27:11Z</dcterms:created>
  <dcterms:modified xsi:type="dcterms:W3CDTF">2016-01-28T10:31:48Z</dcterms:modified>
</cp:coreProperties>
</file>