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T Miles de pesos" sheetId="1" r:id="rId1"/>
  </sheets>
  <definedNames>
    <definedName name="_xlnm._FilterDatabase" localSheetId="0" hidden="1">'T Miles de pesos'!$A$6:$H$695</definedName>
    <definedName name="_xlnm.Print_Area" localSheetId="0">'T Miles de pesos'!$A$1:$F$695</definedName>
    <definedName name="_xlnm.Print_Titles" localSheetId="0">'T Miles de pesos'!$1:$6</definedName>
  </definedNames>
  <calcPr calcId="145621"/>
</workbook>
</file>

<file path=xl/calcChain.xml><?xml version="1.0" encoding="utf-8"?>
<calcChain xmlns="http://schemas.openxmlformats.org/spreadsheetml/2006/main">
  <c r="F591" i="1" l="1"/>
  <c r="D591" i="1"/>
  <c r="C591" i="1"/>
  <c r="F567" i="1"/>
  <c r="D567" i="1"/>
  <c r="C567" i="1"/>
  <c r="C301" i="1" l="1"/>
  <c r="D301" i="1"/>
  <c r="F301" i="1"/>
  <c r="C8" i="1" l="1"/>
  <c r="D8" i="1"/>
  <c r="F8" i="1"/>
  <c r="C11" i="1"/>
  <c r="D11" i="1"/>
  <c r="F11" i="1"/>
  <c r="C14" i="1"/>
  <c r="D14" i="1"/>
  <c r="F14" i="1"/>
  <c r="C17" i="1"/>
  <c r="D17" i="1"/>
  <c r="F17" i="1"/>
  <c r="C21" i="1"/>
  <c r="D21" i="1"/>
  <c r="F21" i="1"/>
  <c r="C24" i="1"/>
  <c r="D25" i="1"/>
  <c r="D24" i="1" s="1"/>
  <c r="F25" i="1"/>
  <c r="F24" i="1" s="1"/>
  <c r="C27" i="1"/>
  <c r="D27" i="1"/>
  <c r="F27" i="1"/>
  <c r="C31" i="1"/>
  <c r="D31" i="1"/>
  <c r="F31" i="1"/>
  <c r="C34" i="1"/>
  <c r="D34" i="1"/>
  <c r="F34" i="1"/>
  <c r="C37" i="1"/>
  <c r="D37" i="1"/>
  <c r="F37" i="1"/>
  <c r="C40" i="1"/>
  <c r="D40" i="1"/>
  <c r="F40" i="1"/>
  <c r="C43" i="1"/>
  <c r="D43" i="1"/>
  <c r="F43" i="1"/>
  <c r="C47" i="1"/>
  <c r="D47" i="1"/>
  <c r="F47" i="1"/>
  <c r="C50" i="1"/>
  <c r="D50" i="1"/>
  <c r="F50" i="1"/>
  <c r="C53" i="1"/>
  <c r="D53" i="1"/>
  <c r="F53" i="1"/>
  <c r="C56" i="1"/>
  <c r="D56" i="1"/>
  <c r="F56" i="1"/>
  <c r="C59" i="1"/>
  <c r="D59" i="1"/>
  <c r="F59" i="1"/>
  <c r="C62" i="1"/>
  <c r="D62" i="1"/>
  <c r="F62" i="1"/>
  <c r="C65" i="1"/>
  <c r="D65" i="1"/>
  <c r="F65" i="1"/>
  <c r="C68" i="1"/>
  <c r="D68" i="1"/>
  <c r="F68" i="1"/>
  <c r="C71" i="1"/>
  <c r="D71" i="1"/>
  <c r="F71" i="1"/>
  <c r="C74" i="1"/>
  <c r="D74" i="1"/>
  <c r="F74" i="1"/>
  <c r="C77" i="1"/>
  <c r="D77" i="1"/>
  <c r="F77" i="1"/>
  <c r="C80" i="1"/>
  <c r="D80" i="1"/>
  <c r="F80" i="1"/>
  <c r="C83" i="1"/>
  <c r="D83" i="1"/>
  <c r="F83" i="1"/>
  <c r="C86" i="1"/>
  <c r="D86" i="1"/>
  <c r="F86" i="1"/>
  <c r="C89" i="1"/>
  <c r="D89" i="1"/>
  <c r="F89" i="1"/>
  <c r="C92" i="1"/>
  <c r="D92" i="1"/>
  <c r="F92" i="1"/>
  <c r="C95" i="1"/>
  <c r="D95" i="1"/>
  <c r="F95" i="1"/>
  <c r="C98" i="1"/>
  <c r="D98" i="1"/>
  <c r="F98" i="1"/>
  <c r="C101" i="1"/>
  <c r="D101" i="1"/>
  <c r="F101" i="1"/>
  <c r="C104" i="1"/>
  <c r="D104" i="1"/>
  <c r="F104" i="1"/>
  <c r="C107" i="1"/>
  <c r="D107" i="1"/>
  <c r="F107" i="1"/>
  <c r="C110" i="1"/>
  <c r="D110" i="1"/>
  <c r="F110" i="1"/>
  <c r="C113" i="1"/>
  <c r="D113" i="1"/>
  <c r="F113" i="1"/>
  <c r="C116" i="1"/>
  <c r="D116" i="1"/>
  <c r="F116" i="1"/>
  <c r="C119" i="1"/>
  <c r="D119" i="1"/>
  <c r="F119" i="1"/>
  <c r="C122" i="1"/>
  <c r="D122" i="1"/>
  <c r="F122" i="1"/>
  <c r="C125" i="1"/>
  <c r="D125" i="1"/>
  <c r="F125" i="1"/>
  <c r="C128" i="1"/>
  <c r="D128" i="1"/>
  <c r="F128" i="1"/>
  <c r="C132" i="1"/>
  <c r="D132" i="1"/>
  <c r="F132" i="1"/>
  <c r="C135" i="1"/>
  <c r="D135" i="1"/>
  <c r="D131" i="1" s="1"/>
  <c r="F135" i="1"/>
  <c r="C139" i="1"/>
  <c r="D139" i="1"/>
  <c r="F139" i="1"/>
  <c r="C142" i="1"/>
  <c r="D142" i="1"/>
  <c r="F142" i="1"/>
  <c r="C145" i="1"/>
  <c r="D145" i="1"/>
  <c r="F145" i="1"/>
  <c r="C148" i="1"/>
  <c r="D148" i="1"/>
  <c r="F148" i="1"/>
  <c r="C151" i="1"/>
  <c r="D151" i="1"/>
  <c r="F151" i="1"/>
  <c r="C154" i="1"/>
  <c r="D154" i="1"/>
  <c r="F154" i="1"/>
  <c r="C157" i="1"/>
  <c r="D157" i="1"/>
  <c r="F157" i="1"/>
  <c r="C160" i="1"/>
  <c r="D160" i="1"/>
  <c r="F160" i="1"/>
  <c r="C163" i="1"/>
  <c r="D163" i="1"/>
  <c r="F163" i="1"/>
  <c r="C166" i="1"/>
  <c r="D166" i="1"/>
  <c r="F166" i="1"/>
  <c r="C169" i="1"/>
  <c r="D169" i="1"/>
  <c r="F169" i="1"/>
  <c r="C172" i="1"/>
  <c r="D172" i="1"/>
  <c r="F172" i="1"/>
  <c r="C175" i="1"/>
  <c r="D175" i="1"/>
  <c r="F175" i="1"/>
  <c r="C178" i="1"/>
  <c r="D178" i="1"/>
  <c r="F178" i="1"/>
  <c r="C181" i="1"/>
  <c r="D181" i="1"/>
  <c r="F181" i="1"/>
  <c r="C184" i="1"/>
  <c r="D184" i="1"/>
  <c r="F184" i="1"/>
  <c r="C188" i="1"/>
  <c r="D188" i="1"/>
  <c r="F188" i="1"/>
  <c r="C191" i="1"/>
  <c r="D191" i="1"/>
  <c r="F191" i="1"/>
  <c r="C194" i="1"/>
  <c r="D194" i="1"/>
  <c r="F194" i="1"/>
  <c r="C197" i="1"/>
  <c r="D197" i="1"/>
  <c r="F197" i="1"/>
  <c r="C200" i="1"/>
  <c r="D200" i="1"/>
  <c r="F200" i="1"/>
  <c r="C203" i="1"/>
  <c r="D203" i="1"/>
  <c r="F203" i="1"/>
  <c r="C206" i="1"/>
  <c r="D206" i="1"/>
  <c r="F206" i="1"/>
  <c r="C209" i="1"/>
  <c r="D209" i="1"/>
  <c r="F209" i="1"/>
  <c r="C212" i="1"/>
  <c r="D212" i="1"/>
  <c r="F212" i="1"/>
  <c r="C215" i="1"/>
  <c r="D215" i="1"/>
  <c r="F215" i="1"/>
  <c r="C218" i="1"/>
  <c r="D218" i="1"/>
  <c r="F218" i="1"/>
  <c r="C221" i="1"/>
  <c r="D221" i="1"/>
  <c r="F221" i="1"/>
  <c r="C224" i="1"/>
  <c r="D224" i="1"/>
  <c r="F224" i="1"/>
  <c r="C227" i="1"/>
  <c r="D227" i="1"/>
  <c r="F227" i="1"/>
  <c r="C230" i="1"/>
  <c r="D230" i="1"/>
  <c r="F230" i="1"/>
  <c r="C233" i="1"/>
  <c r="D233" i="1"/>
  <c r="F233" i="1"/>
  <c r="C236" i="1"/>
  <c r="D236" i="1"/>
  <c r="F236" i="1"/>
  <c r="C239" i="1"/>
  <c r="D239" i="1"/>
  <c r="F239" i="1"/>
  <c r="C242" i="1"/>
  <c r="D242" i="1"/>
  <c r="F242" i="1"/>
  <c r="C245" i="1"/>
  <c r="D245" i="1"/>
  <c r="F245" i="1"/>
  <c r="C248" i="1"/>
  <c r="D248" i="1"/>
  <c r="F248" i="1"/>
  <c r="C251" i="1"/>
  <c r="D251" i="1"/>
  <c r="F251" i="1"/>
  <c r="C254" i="1"/>
  <c r="D254" i="1"/>
  <c r="F254" i="1"/>
  <c r="C258" i="1"/>
  <c r="D258" i="1"/>
  <c r="F258" i="1"/>
  <c r="C261" i="1"/>
  <c r="D261" i="1"/>
  <c r="F261" i="1"/>
  <c r="C264" i="1"/>
  <c r="D264" i="1"/>
  <c r="F264" i="1"/>
  <c r="C267" i="1"/>
  <c r="D267" i="1"/>
  <c r="F267" i="1"/>
  <c r="C270" i="1"/>
  <c r="D270" i="1"/>
  <c r="F270" i="1"/>
  <c r="C273" i="1"/>
  <c r="D273" i="1"/>
  <c r="F273" i="1"/>
  <c r="C277" i="1"/>
  <c r="D277" i="1"/>
  <c r="F277" i="1"/>
  <c r="C280" i="1"/>
  <c r="D280" i="1"/>
  <c r="F280" i="1"/>
  <c r="C283" i="1"/>
  <c r="D283" i="1"/>
  <c r="F283" i="1"/>
  <c r="D286" i="1"/>
  <c r="F286" i="1"/>
  <c r="C289" i="1"/>
  <c r="D289" i="1"/>
  <c r="F289" i="1"/>
  <c r="C292" i="1"/>
  <c r="D292" i="1"/>
  <c r="F292" i="1"/>
  <c r="C295" i="1"/>
  <c r="D295" i="1"/>
  <c r="F295" i="1"/>
  <c r="C298" i="1"/>
  <c r="D298" i="1"/>
  <c r="F298" i="1"/>
  <c r="C304" i="1"/>
  <c r="D304" i="1"/>
  <c r="F304" i="1"/>
  <c r="C310" i="1"/>
  <c r="D310" i="1"/>
  <c r="F310" i="1"/>
  <c r="C313" i="1"/>
  <c r="D313" i="1"/>
  <c r="F313" i="1"/>
  <c r="C316" i="1"/>
  <c r="D316" i="1"/>
  <c r="F316" i="1"/>
  <c r="C319" i="1"/>
  <c r="D319" i="1"/>
  <c r="F319" i="1"/>
  <c r="C322" i="1"/>
  <c r="D322" i="1"/>
  <c r="F322" i="1"/>
  <c r="C325" i="1"/>
  <c r="D325" i="1"/>
  <c r="F325" i="1"/>
  <c r="C328" i="1"/>
  <c r="D328" i="1"/>
  <c r="F328" i="1"/>
  <c r="C331" i="1"/>
  <c r="D331" i="1"/>
  <c r="F331" i="1"/>
  <c r="C334" i="1"/>
  <c r="D334" i="1"/>
  <c r="F334" i="1"/>
  <c r="C337" i="1"/>
  <c r="D337" i="1"/>
  <c r="F337" i="1"/>
  <c r="C340" i="1"/>
  <c r="D340" i="1"/>
  <c r="F340" i="1"/>
  <c r="C343" i="1"/>
  <c r="D343" i="1"/>
  <c r="F343" i="1"/>
  <c r="C347" i="1"/>
  <c r="D347" i="1"/>
  <c r="F347" i="1"/>
  <c r="C350" i="1"/>
  <c r="D350" i="1"/>
  <c r="F350" i="1"/>
  <c r="C353" i="1"/>
  <c r="D353" i="1"/>
  <c r="F353" i="1"/>
  <c r="C356" i="1"/>
  <c r="D356" i="1"/>
  <c r="F356" i="1"/>
  <c r="C359" i="1"/>
  <c r="D359" i="1"/>
  <c r="F359" i="1"/>
  <c r="C362" i="1"/>
  <c r="D362" i="1"/>
  <c r="F362" i="1"/>
  <c r="C365" i="1"/>
  <c r="D365" i="1"/>
  <c r="F365" i="1"/>
  <c r="C368" i="1"/>
  <c r="D368" i="1"/>
  <c r="F368" i="1"/>
  <c r="C371" i="1"/>
  <c r="D371" i="1"/>
  <c r="F371" i="1"/>
  <c r="C374" i="1"/>
  <c r="D374" i="1"/>
  <c r="F374" i="1"/>
  <c r="C377" i="1"/>
  <c r="D377" i="1"/>
  <c r="F377" i="1"/>
  <c r="C380" i="1"/>
  <c r="D380" i="1"/>
  <c r="F380" i="1"/>
  <c r="C383" i="1"/>
  <c r="D383" i="1"/>
  <c r="F383" i="1"/>
  <c r="C386" i="1"/>
  <c r="D386" i="1"/>
  <c r="F386" i="1"/>
  <c r="C389" i="1"/>
  <c r="D389" i="1"/>
  <c r="F389" i="1"/>
  <c r="C392" i="1"/>
  <c r="D392" i="1"/>
  <c r="F392" i="1"/>
  <c r="C395" i="1"/>
  <c r="D395" i="1"/>
  <c r="F395" i="1"/>
  <c r="C398" i="1"/>
  <c r="D398" i="1"/>
  <c r="F398" i="1"/>
  <c r="C401" i="1"/>
  <c r="D401" i="1"/>
  <c r="F401" i="1"/>
  <c r="C404" i="1"/>
  <c r="D404" i="1"/>
  <c r="F404" i="1"/>
  <c r="C407" i="1"/>
  <c r="D407" i="1"/>
  <c r="F407" i="1"/>
  <c r="C410" i="1"/>
  <c r="D410" i="1"/>
  <c r="F410" i="1"/>
  <c r="C413" i="1"/>
  <c r="D413" i="1"/>
  <c r="F413" i="1"/>
  <c r="C416" i="1"/>
  <c r="D416" i="1"/>
  <c r="F416" i="1"/>
  <c r="C419" i="1"/>
  <c r="D419" i="1"/>
  <c r="F419" i="1"/>
  <c r="C422" i="1"/>
  <c r="D422" i="1"/>
  <c r="F422" i="1"/>
  <c r="C426" i="1"/>
  <c r="D426" i="1"/>
  <c r="F426" i="1"/>
  <c r="C429" i="1"/>
  <c r="D429" i="1"/>
  <c r="F429" i="1"/>
  <c r="C432" i="1"/>
  <c r="D432" i="1"/>
  <c r="F432" i="1"/>
  <c r="C436" i="1"/>
  <c r="D436" i="1"/>
  <c r="F436" i="1"/>
  <c r="C439" i="1"/>
  <c r="D439" i="1"/>
  <c r="F439" i="1"/>
  <c r="C442" i="1"/>
  <c r="D442" i="1"/>
  <c r="F442" i="1"/>
  <c r="C445" i="1"/>
  <c r="D445" i="1"/>
  <c r="F445" i="1"/>
  <c r="C448" i="1"/>
  <c r="D448" i="1"/>
  <c r="F448" i="1"/>
  <c r="C452" i="1"/>
  <c r="D452" i="1"/>
  <c r="F452" i="1"/>
  <c r="C455" i="1"/>
  <c r="D455" i="1"/>
  <c r="F455" i="1"/>
  <c r="C458" i="1"/>
  <c r="D458" i="1"/>
  <c r="F458" i="1"/>
  <c r="C461" i="1"/>
  <c r="D461" i="1"/>
  <c r="F461" i="1"/>
  <c r="C464" i="1"/>
  <c r="D464" i="1"/>
  <c r="F464" i="1"/>
  <c r="C467" i="1"/>
  <c r="D467" i="1"/>
  <c r="F467" i="1"/>
  <c r="C470" i="1"/>
  <c r="D470" i="1"/>
  <c r="F470" i="1"/>
  <c r="C474" i="1"/>
  <c r="D474" i="1"/>
  <c r="F474" i="1"/>
  <c r="C477" i="1"/>
  <c r="D477" i="1"/>
  <c r="F477" i="1"/>
  <c r="C481" i="1"/>
  <c r="D481" i="1"/>
  <c r="F481" i="1"/>
  <c r="C484" i="1"/>
  <c r="D484" i="1"/>
  <c r="F484" i="1"/>
  <c r="C487" i="1"/>
  <c r="D487" i="1"/>
  <c r="F487" i="1"/>
  <c r="C490" i="1"/>
  <c r="D490" i="1"/>
  <c r="F490" i="1"/>
  <c r="C493" i="1"/>
  <c r="D493" i="1"/>
  <c r="F493" i="1"/>
  <c r="C496" i="1"/>
  <c r="D496" i="1"/>
  <c r="F496" i="1"/>
  <c r="C499" i="1"/>
  <c r="D499" i="1"/>
  <c r="F499" i="1"/>
  <c r="C502" i="1"/>
  <c r="D502" i="1"/>
  <c r="F502" i="1"/>
  <c r="C505" i="1"/>
  <c r="D505" i="1"/>
  <c r="F505" i="1"/>
  <c r="C508" i="1"/>
  <c r="D508" i="1"/>
  <c r="F508" i="1"/>
  <c r="C511" i="1"/>
  <c r="D511" i="1"/>
  <c r="F511" i="1"/>
  <c r="C514" i="1"/>
  <c r="D514" i="1"/>
  <c r="F514" i="1"/>
  <c r="C517" i="1"/>
  <c r="D517" i="1"/>
  <c r="F517" i="1"/>
  <c r="C520" i="1"/>
  <c r="D520" i="1"/>
  <c r="F520" i="1"/>
  <c r="C523" i="1"/>
  <c r="D523" i="1"/>
  <c r="F523" i="1"/>
  <c r="C526" i="1"/>
  <c r="D526" i="1"/>
  <c r="F526" i="1"/>
  <c r="C530" i="1"/>
  <c r="D530" i="1"/>
  <c r="F530" i="1"/>
  <c r="C533" i="1"/>
  <c r="D533" i="1"/>
  <c r="F533" i="1"/>
  <c r="C536" i="1"/>
  <c r="D536" i="1"/>
  <c r="F536" i="1"/>
  <c r="C539" i="1"/>
  <c r="D539" i="1"/>
  <c r="F539" i="1"/>
  <c r="C542" i="1"/>
  <c r="D542" i="1"/>
  <c r="F542" i="1"/>
  <c r="C545" i="1"/>
  <c r="D545" i="1"/>
  <c r="F545" i="1"/>
  <c r="C548" i="1"/>
  <c r="D548" i="1"/>
  <c r="F548" i="1"/>
  <c r="C551" i="1"/>
  <c r="D551" i="1"/>
  <c r="F551" i="1"/>
  <c r="C554" i="1"/>
  <c r="D554" i="1"/>
  <c r="F554" i="1"/>
  <c r="C557" i="1"/>
  <c r="D557" i="1"/>
  <c r="F557" i="1"/>
  <c r="C561" i="1"/>
  <c r="D561" i="1"/>
  <c r="F561" i="1"/>
  <c r="C564" i="1"/>
  <c r="D564" i="1"/>
  <c r="F564" i="1"/>
  <c r="C570" i="1"/>
  <c r="D570" i="1"/>
  <c r="F570" i="1"/>
  <c r="C573" i="1"/>
  <c r="D573" i="1"/>
  <c r="F573" i="1"/>
  <c r="C576" i="1"/>
  <c r="D576" i="1"/>
  <c r="F576" i="1"/>
  <c r="C579" i="1"/>
  <c r="D579" i="1"/>
  <c r="F579" i="1"/>
  <c r="C582" i="1"/>
  <c r="D582" i="1"/>
  <c r="F582" i="1"/>
  <c r="C585" i="1"/>
  <c r="D585" i="1"/>
  <c r="F585" i="1"/>
  <c r="C588" i="1"/>
  <c r="D588" i="1"/>
  <c r="F588" i="1"/>
  <c r="C595" i="1"/>
  <c r="D595" i="1"/>
  <c r="F595" i="1"/>
  <c r="C598" i="1"/>
  <c r="D598" i="1"/>
  <c r="F598" i="1"/>
  <c r="C601" i="1"/>
  <c r="D601" i="1"/>
  <c r="F601" i="1"/>
  <c r="C604" i="1"/>
  <c r="D604" i="1"/>
  <c r="F604" i="1"/>
  <c r="C607" i="1"/>
  <c r="D607" i="1"/>
  <c r="F607" i="1"/>
  <c r="C610" i="1"/>
  <c r="D610" i="1"/>
  <c r="F610" i="1"/>
  <c r="C613" i="1"/>
  <c r="D613" i="1"/>
  <c r="F613" i="1"/>
  <c r="C616" i="1"/>
  <c r="D616" i="1"/>
  <c r="F616" i="1"/>
  <c r="C619" i="1"/>
  <c r="D619" i="1"/>
  <c r="F619" i="1"/>
  <c r="C622" i="1"/>
  <c r="D622" i="1"/>
  <c r="F622" i="1"/>
  <c r="C625" i="1"/>
  <c r="D625" i="1"/>
  <c r="F625" i="1"/>
  <c r="C628" i="1"/>
  <c r="D628" i="1"/>
  <c r="F628" i="1"/>
  <c r="C631" i="1"/>
  <c r="D631" i="1"/>
  <c r="F631" i="1"/>
  <c r="C634" i="1"/>
  <c r="D634" i="1"/>
  <c r="F634" i="1"/>
  <c r="C637" i="1"/>
  <c r="D637" i="1"/>
  <c r="F637" i="1"/>
  <c r="C640" i="1"/>
  <c r="D640" i="1"/>
  <c r="F640" i="1"/>
  <c r="C643" i="1"/>
  <c r="D643" i="1"/>
  <c r="F643" i="1"/>
  <c r="C646" i="1"/>
  <c r="D646" i="1"/>
  <c r="F646" i="1"/>
  <c r="C649" i="1"/>
  <c r="D649" i="1"/>
  <c r="F649" i="1"/>
  <c r="C652" i="1"/>
  <c r="D652" i="1"/>
  <c r="F652" i="1"/>
  <c r="C655" i="1"/>
  <c r="D655" i="1"/>
  <c r="F655" i="1"/>
  <c r="C658" i="1"/>
  <c r="D658" i="1"/>
  <c r="F658" i="1"/>
  <c r="C661" i="1"/>
  <c r="D661" i="1"/>
  <c r="F661" i="1"/>
  <c r="C664" i="1"/>
  <c r="D664" i="1"/>
  <c r="F664" i="1"/>
  <c r="C667" i="1"/>
  <c r="D667" i="1"/>
  <c r="F667" i="1"/>
  <c r="C670" i="1"/>
  <c r="D670" i="1"/>
  <c r="F670" i="1"/>
  <c r="C673" i="1"/>
  <c r="D673" i="1"/>
  <c r="F673" i="1"/>
  <c r="C676" i="1"/>
  <c r="D676" i="1"/>
  <c r="F676" i="1"/>
  <c r="C679" i="1"/>
  <c r="D679" i="1"/>
  <c r="F679" i="1"/>
  <c r="C682" i="1"/>
  <c r="D682" i="1"/>
  <c r="F682" i="1"/>
  <c r="C685" i="1"/>
  <c r="D685" i="1"/>
  <c r="F685" i="1"/>
  <c r="C688" i="1"/>
  <c r="D688" i="1"/>
  <c r="F688" i="1"/>
  <c r="C691" i="1"/>
  <c r="D691" i="1"/>
  <c r="F691" i="1"/>
  <c r="D7" i="1" l="1"/>
  <c r="F451" i="1"/>
  <c r="C7" i="1"/>
  <c r="C560" i="1"/>
  <c r="C20" i="1"/>
  <c r="D30" i="1"/>
  <c r="F425" i="1"/>
  <c r="D451" i="1"/>
  <c r="D529" i="1"/>
  <c r="D480" i="1"/>
  <c r="C46" i="1"/>
  <c r="D435" i="1"/>
  <c r="D276" i="1"/>
  <c r="F30" i="1"/>
  <c r="D187" i="1"/>
  <c r="F7" i="1"/>
  <c r="D560" i="1"/>
  <c r="F529" i="1"/>
  <c r="D257" i="1"/>
  <c r="F346" i="1"/>
  <c r="F435" i="1"/>
  <c r="F594" i="1"/>
  <c r="C529" i="1"/>
  <c r="F131" i="1"/>
  <c r="F187" i="1"/>
  <c r="D594" i="1"/>
  <c r="F480" i="1"/>
  <c r="F473" i="1"/>
  <c r="C435" i="1"/>
  <c r="D346" i="1"/>
  <c r="D473" i="1"/>
  <c r="C138" i="1"/>
  <c r="F560" i="1"/>
  <c r="C480" i="1"/>
  <c r="C425" i="1"/>
  <c r="C594" i="1"/>
  <c r="F276" i="1"/>
  <c r="F138" i="1"/>
  <c r="F257" i="1"/>
  <c r="D138" i="1"/>
  <c r="C131" i="1"/>
  <c r="D425" i="1"/>
  <c r="C346" i="1"/>
  <c r="C257" i="1"/>
  <c r="C473" i="1"/>
  <c r="C451" i="1"/>
  <c r="C30" i="1"/>
  <c r="F20" i="1"/>
  <c r="F46" i="1"/>
  <c r="D46" i="1"/>
  <c r="C187" i="1"/>
  <c r="D20" i="1"/>
  <c r="C287" i="1"/>
  <c r="C286" i="1" l="1"/>
  <c r="C276" i="1" l="1"/>
</calcChain>
</file>

<file path=xl/sharedStrings.xml><?xml version="1.0" encoding="utf-8"?>
<sst xmlns="http://schemas.openxmlformats.org/spreadsheetml/2006/main" count="701" uniqueCount="243">
  <si>
    <t>Gasto de Inversión</t>
  </si>
  <si>
    <t>Gasto Corriente</t>
  </si>
  <si>
    <t>Gasto corriente</t>
  </si>
  <si>
    <t>INFOTEC Centro de Investigación e Innovación en Tecnologías de la Información y Comunicación</t>
  </si>
  <si>
    <t>Centro de Investigación en Alimentación y Desarrollo, A,C</t>
  </si>
  <si>
    <t>Instituto Potosino de Investigación Científica y Tecnológica, A.C.</t>
  </si>
  <si>
    <t>Instituto de Ecología, A.C.</t>
  </si>
  <si>
    <t>El Colegio de San Luis, A.C</t>
  </si>
  <si>
    <t xml:space="preserve"> El Colegio de la Frontera Norte, A.C.</t>
  </si>
  <si>
    <t>Corporación Mexicana de Investigación en Materiales, S.A. de C.V.</t>
  </si>
  <si>
    <t>CIATEQ, A.C. Centro de Tecnología Avanzada</t>
  </si>
  <si>
    <t>Centro de Investigaciones en Óptica, A.C</t>
  </si>
  <si>
    <t>Centro de Investigación Científica de Yucatán, A.C</t>
  </si>
  <si>
    <t>Centro de Investigaciones Biológicas del Noroeste, S.C.</t>
  </si>
  <si>
    <t>Centro de Investigación y Docencia Económicas, A.C.</t>
  </si>
  <si>
    <t>Centro de Investigación y Asistencia en Tecnología y Diseño del Estado de Jalisco, A.C</t>
  </si>
  <si>
    <t>CIATEC, A.C. "Centro de Innovación Aplicada en Tecnologías Competitivas"</t>
  </si>
  <si>
    <t>Centro de Investigación en Materiales Avanzados, S.C.</t>
  </si>
  <si>
    <t>Centro de Investigación en Matemáticas</t>
  </si>
  <si>
    <t>Centro de Investigación en Geografía y Geomática "Ing. Jorge L.Tamayo", A.C.</t>
  </si>
  <si>
    <t>Centro de Investigación Científica y de Educación Superior de Ensenada, Baja California</t>
  </si>
  <si>
    <t>Centro de Ingeniería y Desarrollo Industrial</t>
  </si>
  <si>
    <t xml:space="preserve">Instituto Nacional de Astrofísica Óptica y Electrónica </t>
  </si>
  <si>
    <t>Instituto de Investigaciones "Dr. José María Luis Mora"</t>
  </si>
  <si>
    <t>El Colegio de la Frontera Sur</t>
  </si>
  <si>
    <t>Consejo Nacional de Ciencia y Tecnología</t>
  </si>
  <si>
    <t>Centro de Investigaciones y Estudios Superiores en Antropología Social</t>
  </si>
  <si>
    <t>Centro de Investigación en Química Aplicada</t>
  </si>
  <si>
    <t>FONATUR Operadora Portuaria, S.A. de C.V.</t>
  </si>
  <si>
    <t>FONATUR Mantenimiento Turístico, S.A. de C.V.</t>
  </si>
  <si>
    <t>Fondo Nacional de Fomento al Turismo</t>
  </si>
  <si>
    <t>Consejo de Promoción Turística de México, S.A. de C.V.</t>
  </si>
  <si>
    <t>FONATUR Constructora, S.A. de C.V.</t>
  </si>
  <si>
    <t>Sector Central</t>
  </si>
  <si>
    <t>Consejo Nacional para el Desarrollo y la Inclusión de las Personas con Discapacidad</t>
  </si>
  <si>
    <t>Fondo Nacional Para El Fomento De Las Artesanías</t>
  </si>
  <si>
    <t>Liconsa, S.A. de C.V.</t>
  </si>
  <si>
    <t>Diconsa, S.A. de C.V.</t>
  </si>
  <si>
    <t>Consejo Nacional de Evaluación de la Política de Desarrollo Social</t>
  </si>
  <si>
    <t>Instituto Nacional de las Personas Adultas Mayores</t>
  </si>
  <si>
    <t>Instituto Mexicano de la Juventud</t>
  </si>
  <si>
    <t>Instituto Nacional de Desarrollo Social</t>
  </si>
  <si>
    <t>Centro Nacional de Control de Energia</t>
  </si>
  <si>
    <t>Instituto Nacional de Investigaciones Nucleares</t>
  </si>
  <si>
    <t>Pemex-Petroquímica</t>
  </si>
  <si>
    <t>Pemex-Gas y Petroquímica Básica</t>
  </si>
  <si>
    <t>Pemex-Refinación</t>
  </si>
  <si>
    <t>Pemex-Exploración y Producción</t>
  </si>
  <si>
    <t>Petróleos Mexicanos (Corporativo)</t>
  </si>
  <si>
    <t>Instituto Mexicano del Petróleo</t>
  </si>
  <si>
    <t>Instituto de Investigaciones Eléctricas</t>
  </si>
  <si>
    <t>Instalaciones Inmobiliarias para Industrias, S.A. de C.V.</t>
  </si>
  <si>
    <t>I.I.I. Servicios, S.A. de C.V.</t>
  </si>
  <si>
    <t>Compañía Mexicana de Exploraciones, S.A. de C.V.</t>
  </si>
  <si>
    <t>Comisión Federal de Electricidad</t>
  </si>
  <si>
    <t>Comisión Nacional para el Uso Eficiente de la Energía</t>
  </si>
  <si>
    <t>Comisión Nacional de Seguridad Nuclear y Salvaguardias</t>
  </si>
  <si>
    <t>Instituto Nacional de Ciencias Penales</t>
  </si>
  <si>
    <t>Instituto Mexicano de Tecnología del Agua</t>
  </si>
  <si>
    <t xml:space="preserve">Comisión Nacional Forestal </t>
  </si>
  <si>
    <t>Comisión Nacional de Áreas Naturales Protegidas</t>
  </si>
  <si>
    <t>Procuraduría Federal de Protección al Medio Ambiente</t>
  </si>
  <si>
    <t>Instituto Nacional de Ecología y cambio Climático</t>
  </si>
  <si>
    <t xml:space="preserve">Comisión Nacional del Agua </t>
  </si>
  <si>
    <t>Fideicomiso Fondo Nacional de Habitaciones Populares</t>
  </si>
  <si>
    <t>Procuraduría Agraria</t>
  </si>
  <si>
    <t>Comisión Nacional de Vivienda</t>
  </si>
  <si>
    <t>Registro Agrario Nacional</t>
  </si>
  <si>
    <t>Instituto del Fondo Nacional para el Consumo de los Trabajadores</t>
  </si>
  <si>
    <t>Comisión Nacional de los Salarios Mínimos</t>
  </si>
  <si>
    <t>Sistema Nacional para el Desarrollo Integral de la Familia</t>
  </si>
  <si>
    <t>Instituto Nacional de Salud Pública</t>
  </si>
  <si>
    <t>Instituto Nacional de Rehabilitación</t>
  </si>
  <si>
    <t>Instituto Nacional de Perinatología Isidro Espinosa de los Reyes</t>
  </si>
  <si>
    <t>Instituto Nacional de Pediatría</t>
  </si>
  <si>
    <t>Instituto Nacional de Neurología y Neurocirugía Manuel Velasco Suárez</t>
  </si>
  <si>
    <t>Instituto Nacional de Medicina Genómica</t>
  </si>
  <si>
    <t>Instituto Nacional de Ciencias Médicas y Nutrición Salvador Zubirán</t>
  </si>
  <si>
    <t>Instituto Nacional de Geriatría</t>
  </si>
  <si>
    <t>Instituto Nacional de Enfermedades Respiratorias Ismael Cosío Villegas</t>
  </si>
  <si>
    <t>Instituto Nacional de Cardiología Ignacio Chávez</t>
  </si>
  <si>
    <t>Instituto Nacional de Cancerología</t>
  </si>
  <si>
    <t>Hospital Regional de Alta Especialidad de Ixtapaluca</t>
  </si>
  <si>
    <t>Hospital Regional de Alta Especialidad de Ciudad Victoria "Bicentenario 2010"</t>
  </si>
  <si>
    <t>Hospital Regional de Alta Especialidad de la Península de Yucatán</t>
  </si>
  <si>
    <t>Hospital Regional de Alta Especialidad de Oaxaca</t>
  </si>
  <si>
    <t>Hospital Regional de Alta Especialidad del Bajío</t>
  </si>
  <si>
    <t>Hospital Infantil de México Federico Gómez</t>
  </si>
  <si>
    <t>Hospital General de México "Dr. Eduardo Liceaga"</t>
  </si>
  <si>
    <t>Hospital General "Dr. Manuel Gea González"</t>
  </si>
  <si>
    <t>Hospital Juárez de México</t>
  </si>
  <si>
    <t>Centros de Integración Juvenil, A.C.</t>
  </si>
  <si>
    <t>Instituto Nacional de Psiquiatría Ramón de la Fuente Muñiz</t>
  </si>
  <si>
    <t>Centro Regional de Alta Especialidad de Chiapas</t>
  </si>
  <si>
    <t>Televisión Metropolitana, S.A. de C.V.</t>
  </si>
  <si>
    <t>Patronato de Obras e Instalaciones del Instituto Politécnico Nacional</t>
  </si>
  <si>
    <t>Instituto Mexicano de la Radio</t>
  </si>
  <si>
    <t>Instituto Nacional de la Infraestructura Física Educativa</t>
  </si>
  <si>
    <t>Instituto Mexicano de Cinematografía</t>
  </si>
  <si>
    <t>Instituto Nacional de Lenguas Indígenas</t>
  </si>
  <si>
    <t>Instituto Nacional para la Educación de los Adultos</t>
  </si>
  <si>
    <t>Impresora y Encuadernadora Progreso, S.A. de C.V.</t>
  </si>
  <si>
    <t>Fideicomiso para la Cineteca Nacional</t>
  </si>
  <si>
    <t>Fideicomiso de los Sistemas Normalizado de Competencia Laboral y de Certificación de Competencia Laboral</t>
  </si>
  <si>
    <t>Estudios Churubusco Azteca, S.A.</t>
  </si>
  <si>
    <t>El Colegio de México, A.C.</t>
  </si>
  <si>
    <t>Educal S.A. de C.V.</t>
  </si>
  <si>
    <t>Consejo Nacional de Fomento Educativo</t>
  </si>
  <si>
    <t>Comisión Nacional de Libros de Texto Gratuitos</t>
  </si>
  <si>
    <t>Comisión Nacional de Cultura Física y Deporte</t>
  </si>
  <si>
    <t>Comisión de Operación y Fomento de Actividades Académicas del Instituto Politécnico Nacional</t>
  </si>
  <si>
    <t>Colegio Nacional de Educación Profesional Técnica</t>
  </si>
  <si>
    <t>Colegio de Bachilleres</t>
  </si>
  <si>
    <t>Centro de Enseñanza Técnica Industrial</t>
  </si>
  <si>
    <t>Centro de Capacitación Cinematográfica, A.C.</t>
  </si>
  <si>
    <t>Universidad Nacional Autónoma de México</t>
  </si>
  <si>
    <t>Procuraduría Federal del Consumidor</t>
  </si>
  <si>
    <t>Instituto Mexicano de la Propiedad Industrial</t>
  </si>
  <si>
    <t>ProMéxico</t>
  </si>
  <si>
    <t>Fideicomiso de Fomento Minero</t>
  </si>
  <si>
    <t>Centro Nacional de Metrología</t>
  </si>
  <si>
    <t>Servicios a la Navegación en el Espacio Aéreo Mexicano</t>
  </si>
  <si>
    <t>Instituto Mexicano del Transporte</t>
  </si>
  <si>
    <t>Servicio Postal Mexicano</t>
  </si>
  <si>
    <t>Administración Portuaria Integral de Salina Cruz, S.A. de C.V.</t>
  </si>
  <si>
    <t>Administración Portuaria Integral de Coatzacoalcos, S.A. de C.V.</t>
  </si>
  <si>
    <t>Administración Portuaria Integral de Veracruz, S.A. de C.V.</t>
  </si>
  <si>
    <t>Administración Portuaria Integral de Tampico, S.A. de C.V.</t>
  </si>
  <si>
    <t>Administración Portuaria Integral de Puerto Madero, S.A. de C.V.</t>
  </si>
  <si>
    <t>Administración Portuaria Integral de Manzanillo, S.A. de C.V.</t>
  </si>
  <si>
    <t>Administración Portuaria Integral de Lázaro Cárdenas, S.A. de C.V.</t>
  </si>
  <si>
    <t>Administración Portuaria Integral de Guaymas, S.A. de C.V.</t>
  </si>
  <si>
    <t>Administración Portuaria Integral de Altamira, S.A. de C.V.</t>
  </si>
  <si>
    <t>Administración Portuaria Integral de Tuxpan, S.A. de C.V.</t>
  </si>
  <si>
    <t>Administración Portuaria Integral de Topolobampo, S.A. de C.V.</t>
  </si>
  <si>
    <t>Administración Portuaria Integral de Puerto Vallarta, S.A. de C.V.</t>
  </si>
  <si>
    <t>Administración Portuaria Integral de Progreso, S.A. de C.V.</t>
  </si>
  <si>
    <t>Administración Portuaria Integral de Mazatlán, S.A. de C.V.</t>
  </si>
  <si>
    <t>Administración Portuaria Integral de Ensenada, S.A. de C.V.</t>
  </si>
  <si>
    <t>Administración Portuaria Integral de Dos Bocas, S.A. de C.V.</t>
  </si>
  <si>
    <t>Caminos y Puentes Federales de Ingresos y Servicios Conexos</t>
  </si>
  <si>
    <t>Agencia Espacial Mexicana</t>
  </si>
  <si>
    <t>Aeropuertos y Servicios Auxiliares</t>
  </si>
  <si>
    <t>Fideicomiso de Riesgo Compartido</t>
  </si>
  <si>
    <t>Instituto Nacional para el Desarrollo de Capacidades del Sector Rural, A.C.</t>
  </si>
  <si>
    <t>Productora Nacional de Biológicos Veterinarios</t>
  </si>
  <si>
    <t>Instituto Nacional de Investigaciones Forestales, Agrícolas y Pecuarias</t>
  </si>
  <si>
    <t>Comisión Nacional de las Zonas Áridas</t>
  </si>
  <si>
    <t>Colegio de Postgraduados</t>
  </si>
  <si>
    <t>Comité Nacional para el Desarrollo Sustentable de la Caña de Azúcar</t>
  </si>
  <si>
    <t>Comisión Nacional de Acuacultura y Pesca</t>
  </si>
  <si>
    <t>Instituto Nacional de Pesca</t>
  </si>
  <si>
    <t>Servicio de Información Agroalimentaria y Pesquera</t>
  </si>
  <si>
    <t>Agencia de Servicios a la Comercialización y Desarrollo de Mercados Agropecuarios</t>
  </si>
  <si>
    <t>Colegio Superior Agropecuario del Estado de Guerrero</t>
  </si>
  <si>
    <t>Servicio Nacional de Inspección y Certificación de Semillas</t>
  </si>
  <si>
    <t>Servicio Nacional de Sanidad, Inocuidad y Calidad Agroalimentaria</t>
  </si>
  <si>
    <t>Instituto de Seguridad Social para las Fuerzas Armadas Mexicanas</t>
  </si>
  <si>
    <t>Sistema Público de Radiodifusión del Estado Mexicano</t>
  </si>
  <si>
    <t>Fondo Especial para Financiamientos Agropecuarios</t>
  </si>
  <si>
    <t>Fondo de Garantía y Fomento para las Actividades Pesqueras</t>
  </si>
  <si>
    <t>Fondo de Garantía y Fomento para la Agricultura, Ganadería y Avicultura</t>
  </si>
  <si>
    <t>Fondo de Capitalización e Inversión del Sector Rural</t>
  </si>
  <si>
    <t>Fondo Especial de Asistencia Técnica y Garantía para Créditos Agropecuarios</t>
  </si>
  <si>
    <t>Sociedad Hipotecaria Federal, S.N.C</t>
  </si>
  <si>
    <t>Banco del Ahorro Nacional y Servicios Financieros, S.N.C.</t>
  </si>
  <si>
    <t>Nacional Financiera, S.N.C.</t>
  </si>
  <si>
    <t>Banco Nacional de Obras y Servicios Públicos, S.N.C.</t>
  </si>
  <si>
    <t>Banco Nacional de Comercio Exterior, S.N.C.</t>
  </si>
  <si>
    <t>Servicio de Administración y Enajenación de Bienes</t>
  </si>
  <si>
    <t>Pronósticos para la Asistencia Pública</t>
  </si>
  <si>
    <t>Lotería Nacional para la Asistencia Pública</t>
  </si>
  <si>
    <t>Instituto para la Protección del Ahorro Bancario</t>
  </si>
  <si>
    <t>Instituto Nacional de las Mujeres</t>
  </si>
  <si>
    <t>Financiera Nacional de Desarrollo Agropecuario, Rural, Forestal y Pesquero</t>
  </si>
  <si>
    <t>Comisión Nacional para la Protección y Defensa de los Usuarios de Servicios Financieros</t>
  </si>
  <si>
    <t>Casa de Moneda de México</t>
  </si>
  <si>
    <t>Comisión Ejecutiva de Atención a Victimas</t>
  </si>
  <si>
    <t>Procuraduría de la Defensa del Contribuyente</t>
  </si>
  <si>
    <t xml:space="preserve">Gasto de Inversión
</t>
  </si>
  <si>
    <t>Notimex, Agencia de Noticias del Estado Mexicano</t>
  </si>
  <si>
    <t>Comisión Nacional para el Desarrollo de los Pueblos Indígenas</t>
  </si>
  <si>
    <t>Servicio de Administración Tributaria</t>
  </si>
  <si>
    <t>Comisión Nacional del Sistema de Ahorro para el Retiro</t>
  </si>
  <si>
    <t xml:space="preserve">Comisión Nacional de Seguros y Fianzas </t>
  </si>
  <si>
    <t>Comisión Nacional Bancaria y de Valores</t>
  </si>
  <si>
    <t>Talleres Gráficos de México</t>
  </si>
  <si>
    <t>Consejo Nacional para Prevenir la Discriminación</t>
  </si>
  <si>
    <t>Archivo General de la Nación</t>
  </si>
  <si>
    <t>Tribunal Electoral del Poder Judicial de la Federación</t>
  </si>
  <si>
    <t>Consejo de la Judicatura Federal</t>
  </si>
  <si>
    <t>Suprema Corte de Justicia de la Nación</t>
  </si>
  <si>
    <t>Auditoría Superior de la Federación</t>
  </si>
  <si>
    <t>H. Cámara de Senadores</t>
  </si>
  <si>
    <t>H. Cámara de Diputados</t>
  </si>
  <si>
    <t>Enero-
marzo</t>
  </si>
  <si>
    <t>Ejercido</t>
  </si>
  <si>
    <t>Programado</t>
  </si>
  <si>
    <t>Monto anual autorizado o modificado
 2015</t>
  </si>
  <si>
    <t>Dependencia / Entidad</t>
  </si>
  <si>
    <t>Ramo</t>
  </si>
  <si>
    <t>MONTO EROGADO SOBRE CONTRATOS PLURIANUALES DE OBRA, ADQUISICIONES Y ARRENDAMIENTOS O SERVICIOS
Enero-marzo de 2015
(Miles de pesos)</t>
  </si>
  <si>
    <t>ENERO-MARZO DE 2015</t>
  </si>
  <si>
    <t>III. MONTO EROGADO SOBRE CONTRATOS PLURIANUALES DE OBRA, ADQUISICIONES Y ARRENDAMIENTOS O SERVICIOS</t>
  </si>
  <si>
    <t>Primer Trimestre de 2015</t>
  </si>
  <si>
    <t>Informes sobre la Situación Económica,
las Finanzas Públicas y la Deuda Pública</t>
  </si>
  <si>
    <r>
      <t xml:space="preserve">Coordinación Nacional de PROSPERA Programa de Inclusión Social </t>
    </r>
    <r>
      <rPr>
        <b/>
        <vertAlign val="superscript"/>
        <sz val="8"/>
        <color rgb="FF000000"/>
        <rFont val="Arial Unicode MS"/>
        <family val="2"/>
      </rPr>
      <t>1/</t>
    </r>
  </si>
  <si>
    <t>Fuente: Dependencias y entidades de la Administración Pública Federal.</t>
  </si>
  <si>
    <t>01 Poder Legislativo</t>
  </si>
  <si>
    <t>02 Oficina de la Presidencia de la República</t>
  </si>
  <si>
    <t>03 Poder Judicial</t>
  </si>
  <si>
    <t>04 Gobernación</t>
  </si>
  <si>
    <t>05 Relaciones Exteriores</t>
  </si>
  <si>
    <t>06 Hacienda y Crédito Público</t>
  </si>
  <si>
    <t>07 Defensa Nacional</t>
  </si>
  <si>
    <t>08 Agricultura, Ganadería, Desarrollo Rural, Pesca y Alimentación</t>
  </si>
  <si>
    <t>09 Comunicaciones y Transportes</t>
  </si>
  <si>
    <t>10 Economía</t>
  </si>
  <si>
    <t>11 Educación Pública</t>
  </si>
  <si>
    <t>12 Salud</t>
  </si>
  <si>
    <t>13 Marina</t>
  </si>
  <si>
    <t>14 Trabajo y Previsión Social</t>
  </si>
  <si>
    <t>15 Desarrollo Agrario, Territorial y Urbano</t>
  </si>
  <si>
    <t>16 Medio Ambiente y Recursos Naturales</t>
  </si>
  <si>
    <t>17 Procuraduría General de la República</t>
  </si>
  <si>
    <t>18 Energía</t>
  </si>
  <si>
    <t>20 Desarrollo Social</t>
  </si>
  <si>
    <t>21 Turismo</t>
  </si>
  <si>
    <t>22  Instituto Nacional Electoral</t>
  </si>
  <si>
    <t>27 Función Pública</t>
  </si>
  <si>
    <t>31 Tribunales Agrarios</t>
  </si>
  <si>
    <t>32 Tribunal Federal de Justicia Fiscal y Administrativa</t>
  </si>
  <si>
    <t>37 Consejería Jurídica del Ejecutivo Federal</t>
  </si>
  <si>
    <t>38 Consejo Nacional de Ciencia y Tecnología</t>
  </si>
  <si>
    <t>41 Comisión Federal de Competencia Económica</t>
  </si>
  <si>
    <t>42 Instituto Nacional para la Evaluación de la Educación</t>
  </si>
  <si>
    <t>43 Instituto Federal de Telecomunicaciones</t>
  </si>
  <si>
    <t>44 Instituto Federal de Acceso a la Información y Protección de Datos</t>
  </si>
  <si>
    <t>45 Comisión Reguladora de Energía</t>
  </si>
  <si>
    <t>46 Comisión Nacional de Hidrocarburos</t>
  </si>
  <si>
    <t>GYR Instituto Mexicano del Seguro Social</t>
  </si>
  <si>
    <t>GYN Instituto de Seguridad y Servicios Sociales de los Trabajadores del Estado</t>
  </si>
  <si>
    <r>
      <t>1_/</t>
    </r>
    <r>
      <rPr>
        <sz val="8"/>
        <rFont val="Soberana Sans"/>
        <family val="3"/>
      </rPr>
      <t xml:space="preserve"> El ejecutor de gasto informa que los montos reportados corresponden a pagos pendientes de aplicar de los contratos plurianuales de 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</si>
</sst>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0"/>
    <numFmt numFmtId="166" formatCode="_-[$€-2]* #,##0.00_-;\-[$€-2]* #,##0.00_-;_-[$€-2]* &quot;-&quot;??_-"/>
    <numFmt numFmtId="167" formatCode="_(* #,##0.00_);_(* \(#,##0.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berana Sans"/>
      <family val="3"/>
    </font>
    <font>
      <sz val="8"/>
      <name val="Arial Unicode MS"/>
      <family val="2"/>
    </font>
    <font>
      <sz val="11"/>
      <name val="Soberana Sans"/>
      <family val="3"/>
    </font>
    <font>
      <b/>
      <sz val="10"/>
      <name val="Soberana Sans"/>
      <family val="3"/>
    </font>
    <font>
      <b/>
      <sz val="8"/>
      <name val="Arial Unicode MS"/>
      <family val="2"/>
    </font>
    <font>
      <sz val="8"/>
      <color rgb="FF000000"/>
      <name val="Arial Unicode MS"/>
      <family val="2"/>
    </font>
    <font>
      <b/>
      <sz val="8"/>
      <color rgb="FF000000"/>
      <name val="Arial Unicode MS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theme="1"/>
      <name val="Soberana Titular"/>
      <family val="3"/>
    </font>
    <font>
      <b/>
      <sz val="14"/>
      <color theme="1"/>
      <name val="Soberana Titular"/>
      <family val="3"/>
    </font>
    <font>
      <b/>
      <sz val="12"/>
      <color indexed="23"/>
      <name val="Soberana Titular"/>
      <family val="3"/>
    </font>
    <font>
      <b/>
      <sz val="14"/>
      <name val="Soberana Titular"/>
      <family val="3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0"/>
      <color rgb="FF006100"/>
      <name val="Calibri"/>
      <family val="2"/>
    </font>
    <font>
      <b/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A7D00"/>
      <name val="Calibri"/>
      <family val="2"/>
    </font>
    <font>
      <b/>
      <sz val="11"/>
      <color theme="3"/>
      <name val="Calibri"/>
      <family val="2"/>
    </font>
    <font>
      <sz val="10"/>
      <color rgb="FF3F3F76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b/>
      <sz val="10"/>
      <color rgb="FF3F3F3F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0"/>
      <color theme="1"/>
      <name val="Calibri"/>
      <family val="2"/>
    </font>
    <font>
      <b/>
      <vertAlign val="superscript"/>
      <sz val="8"/>
      <color rgb="FF000000"/>
      <name val="Arial Unicode MS"/>
      <family val="2"/>
    </font>
    <font>
      <sz val="8"/>
      <name val="Soberana Sans"/>
      <family val="3"/>
    </font>
    <font>
      <vertAlign val="superscript"/>
      <sz val="8"/>
      <name val="Soberana Sans"/>
      <family val="3"/>
    </font>
    <font>
      <sz val="8"/>
      <color theme="1"/>
      <name val="Arial Unicode MS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8" fillId="2" borderId="0" applyNumberFormat="0" applyBorder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3" fillId="5" borderId="4" applyNumberFormat="0" applyAlignment="0" applyProtection="0"/>
    <xf numFmtId="0" fontId="2" fillId="0" borderId="0"/>
    <xf numFmtId="166" fontId="2" fillId="0" borderId="0" applyFont="0" applyFill="0" applyBorder="0" applyAlignment="0" applyProtection="0"/>
    <xf numFmtId="0" fontId="24" fillId="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5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8" borderId="8" applyNumberFormat="0" applyFont="0" applyAlignment="0" applyProtection="0"/>
    <xf numFmtId="0" fontId="26" fillId="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22" fillId="0" borderId="3" applyNumberFormat="0" applyFill="0" applyAlignment="0" applyProtection="0"/>
    <xf numFmtId="0" fontId="31" fillId="0" borderId="9" applyNumberFormat="0" applyFill="0" applyAlignment="0" applyProtection="0"/>
  </cellStyleXfs>
  <cellXfs count="76">
    <xf numFmtId="0" fontId="0" fillId="0" borderId="0" xfId="0"/>
    <xf numFmtId="3" fontId="2" fillId="0" borderId="0" xfId="2" applyNumberFormat="1" applyFont="1" applyFill="1" applyBorder="1"/>
    <xf numFmtId="3" fontId="2" fillId="0" borderId="0" xfId="2" applyNumberFormat="1" applyFont="1" applyFill="1" applyBorder="1" applyAlignment="1"/>
    <xf numFmtId="3" fontId="3" fillId="0" borderId="0" xfId="2" applyNumberFormat="1" applyFont="1" applyFill="1" applyBorder="1"/>
    <xf numFmtId="164" fontId="4" fillId="0" borderId="0" xfId="2" applyNumberFormat="1" applyFont="1" applyFill="1" applyBorder="1" applyAlignment="1">
      <alignment horizontal="right" vertical="top"/>
    </xf>
    <xf numFmtId="3" fontId="2" fillId="0" borderId="0" xfId="2" applyNumberFormat="1" applyFont="1" applyFill="1" applyBorder="1" applyAlignment="1">
      <alignment wrapText="1"/>
    </xf>
    <xf numFmtId="3" fontId="3" fillId="0" borderId="0" xfId="2" applyNumberFormat="1" applyFont="1" applyFill="1" applyBorder="1" applyAlignment="1">
      <alignment wrapText="1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center" wrapText="1"/>
    </xf>
    <xf numFmtId="164" fontId="4" fillId="0" borderId="0" xfId="2" applyNumberFormat="1" applyFont="1" applyFill="1" applyBorder="1" applyAlignment="1">
      <alignment horizontal="right" vertical="top" wrapText="1"/>
    </xf>
    <xf numFmtId="3" fontId="3" fillId="0" borderId="0" xfId="2" applyNumberFormat="1" applyFont="1" applyFill="1" applyBorder="1" applyAlignment="1">
      <alignment horizontal="left" vertical="top" wrapText="1"/>
    </xf>
    <xf numFmtId="49" fontId="6" fillId="0" borderId="0" xfId="2" applyNumberFormat="1" applyFont="1" applyFill="1" applyBorder="1" applyAlignment="1">
      <alignment horizontal="center" vertical="top" wrapText="1"/>
    </xf>
    <xf numFmtId="164" fontId="7" fillId="0" borderId="0" xfId="2" applyNumberFormat="1" applyFont="1" applyFill="1" applyBorder="1" applyAlignment="1">
      <alignment horizontal="right" vertical="top" wrapText="1"/>
    </xf>
    <xf numFmtId="3" fontId="6" fillId="0" borderId="0" xfId="2" applyNumberFormat="1" applyFont="1" applyFill="1" applyBorder="1" applyAlignment="1">
      <alignment horizontal="left" vertical="top" wrapText="1"/>
    </xf>
    <xf numFmtId="3" fontId="6" fillId="0" borderId="0" xfId="2" applyNumberFormat="1" applyFont="1" applyFill="1" applyBorder="1" applyAlignment="1">
      <alignment vertical="top" wrapText="1"/>
    </xf>
    <xf numFmtId="164" fontId="7" fillId="0" borderId="0" xfId="2" applyNumberFormat="1" applyFont="1" applyFill="1" applyBorder="1" applyAlignment="1">
      <alignment horizontal="right" vertical="top"/>
    </xf>
    <xf numFmtId="3" fontId="2" fillId="0" borderId="0" xfId="2" applyNumberFormat="1" applyFill="1" applyBorder="1"/>
    <xf numFmtId="3" fontId="2" fillId="0" borderId="0" xfId="2" applyNumberFormat="1" applyFill="1" applyBorder="1" applyAlignment="1"/>
    <xf numFmtId="164" fontId="8" fillId="0" borderId="0" xfId="1" applyNumberFormat="1" applyFont="1" applyAlignment="1">
      <alignment horizontal="right" vertical="top"/>
    </xf>
    <xf numFmtId="49" fontId="8" fillId="0" borderId="0" xfId="0" applyNumberFormat="1" applyFont="1" applyAlignment="1">
      <alignment horizontal="left" vertical="top" indent="2"/>
    </xf>
    <xf numFmtId="1" fontId="8" fillId="0" borderId="0" xfId="0" applyNumberFormat="1" applyFont="1" applyAlignment="1">
      <alignment horizontal="left" vertical="top" indent="2"/>
    </xf>
    <xf numFmtId="164" fontId="9" fillId="33" borderId="0" xfId="1" applyNumberFormat="1" applyFont="1" applyFill="1" applyAlignment="1">
      <alignment horizontal="right" vertical="top"/>
    </xf>
    <xf numFmtId="49" fontId="9" fillId="33" borderId="0" xfId="0" applyNumberFormat="1" applyFont="1" applyFill="1" applyAlignment="1">
      <alignment vertical="top"/>
    </xf>
    <xf numFmtId="1" fontId="9" fillId="33" borderId="0" xfId="0" applyNumberFormat="1" applyFont="1" applyFill="1" applyAlignment="1">
      <alignment horizontal="left" vertical="top"/>
    </xf>
    <xf numFmtId="164" fontId="8" fillId="0" borderId="0" xfId="1" applyNumberFormat="1" applyFont="1" applyFill="1" applyAlignment="1">
      <alignment horizontal="right" vertical="top"/>
    </xf>
    <xf numFmtId="49" fontId="8" fillId="0" borderId="0" xfId="0" applyNumberFormat="1" applyFont="1" applyFill="1" applyAlignment="1">
      <alignment horizontal="left" vertical="top" indent="2"/>
    </xf>
    <xf numFmtId="1" fontId="8" fillId="0" borderId="0" xfId="0" applyNumberFormat="1" applyFont="1" applyFill="1" applyAlignment="1">
      <alignment horizontal="left" vertical="top" indent="2"/>
    </xf>
    <xf numFmtId="164" fontId="9" fillId="0" borderId="0" xfId="1" applyNumberFormat="1" applyFont="1" applyAlignment="1">
      <alignment horizontal="right" vertical="top"/>
    </xf>
    <xf numFmtId="49" fontId="9" fillId="0" borderId="0" xfId="0" applyNumberFormat="1" applyFont="1" applyAlignment="1">
      <alignment vertical="top"/>
    </xf>
    <xf numFmtId="1" fontId="9" fillId="0" borderId="0" xfId="0" applyNumberFormat="1" applyFont="1" applyAlignment="1">
      <alignment horizontal="left" vertical="top"/>
    </xf>
    <xf numFmtId="164" fontId="9" fillId="0" borderId="0" xfId="1" applyNumberFormat="1" applyFont="1" applyFill="1" applyAlignment="1">
      <alignment horizontal="right" vertical="top"/>
    </xf>
    <xf numFmtId="49" fontId="9" fillId="0" borderId="0" xfId="0" applyNumberFormat="1" applyFont="1" applyFill="1" applyAlignment="1">
      <alignment vertical="top"/>
    </xf>
    <xf numFmtId="1" fontId="9" fillId="0" borderId="0" xfId="0" applyNumberFormat="1" applyFont="1" applyFill="1" applyAlignment="1">
      <alignment horizontal="left" vertical="top"/>
    </xf>
    <xf numFmtId="3" fontId="3" fillId="0" borderId="0" xfId="2" applyNumberFormat="1" applyFont="1" applyFill="1" applyBorder="1" applyAlignment="1"/>
    <xf numFmtId="164" fontId="10" fillId="0" borderId="0" xfId="0" applyNumberFormat="1" applyFont="1" applyAlignment="1" applyProtection="1">
      <alignment horizontal="right" vertical="top" wrapText="1"/>
      <protection locked="0"/>
    </xf>
    <xf numFmtId="164" fontId="8" fillId="0" borderId="0" xfId="3" applyNumberFormat="1" applyFont="1" applyAlignment="1" applyProtection="1">
      <alignment horizontal="right" vertical="top"/>
      <protection locked="0"/>
    </xf>
    <xf numFmtId="164" fontId="8" fillId="0" borderId="0" xfId="3" applyNumberFormat="1" applyFont="1" applyAlignment="1">
      <alignment horizontal="right" vertical="top"/>
    </xf>
    <xf numFmtId="165" fontId="9" fillId="0" borderId="0" xfId="0" applyNumberFormat="1" applyFont="1" applyAlignment="1">
      <alignment horizontal="left" vertical="top"/>
    </xf>
    <xf numFmtId="165" fontId="8" fillId="0" borderId="0" xfId="0" applyNumberFormat="1" applyFont="1" applyAlignment="1">
      <alignment horizontal="left" vertical="top" indent="2"/>
    </xf>
    <xf numFmtId="165" fontId="9" fillId="33" borderId="0" xfId="0" applyNumberFormat="1" applyFont="1" applyFill="1" applyAlignment="1">
      <alignment horizontal="left" vertical="top"/>
    </xf>
    <xf numFmtId="164" fontId="8" fillId="0" borderId="0" xfId="3" applyNumberFormat="1" applyFont="1" applyBorder="1" applyAlignment="1">
      <alignment horizontal="right" vertical="top"/>
    </xf>
    <xf numFmtId="49" fontId="8" fillId="0" borderId="0" xfId="0" applyNumberFormat="1" applyFont="1" applyAlignment="1">
      <alignment horizontal="left" vertical="top" wrapText="1" indent="2"/>
    </xf>
    <xf numFmtId="3" fontId="11" fillId="0" borderId="0" xfId="2" applyNumberFormat="1" applyFont="1" applyFill="1" applyBorder="1"/>
    <xf numFmtId="3" fontId="2" fillId="0" borderId="0" xfId="2" applyNumberFormat="1" applyFill="1" applyBorder="1" applyAlignment="1">
      <alignment vertical="center"/>
    </xf>
    <xf numFmtId="164" fontId="3" fillId="34" borderId="10" xfId="2" applyNumberFormat="1" applyFont="1" applyFill="1" applyBorder="1" applyAlignment="1">
      <alignment horizontal="center" vertical="center" wrapText="1"/>
    </xf>
    <xf numFmtId="164" fontId="3" fillId="34" borderId="10" xfId="2" applyNumberFormat="1" applyFont="1" applyFill="1" applyBorder="1" applyAlignment="1">
      <alignment vertical="center"/>
    </xf>
    <xf numFmtId="164" fontId="3" fillId="34" borderId="11" xfId="2" applyNumberFormat="1" applyFont="1" applyFill="1" applyBorder="1" applyAlignment="1">
      <alignment horizontal="center" vertical="center"/>
    </xf>
    <xf numFmtId="164" fontId="3" fillId="34" borderId="0" xfId="2" applyNumberFormat="1" applyFont="1" applyFill="1" applyBorder="1" applyAlignment="1"/>
    <xf numFmtId="0" fontId="14" fillId="0" borderId="0" xfId="0" applyFont="1" applyFill="1" applyBorder="1" applyAlignment="1">
      <alignment vertical="center"/>
    </xf>
    <xf numFmtId="164" fontId="2" fillId="0" borderId="0" xfId="2" applyNumberFormat="1"/>
    <xf numFmtId="1" fontId="8" fillId="0" borderId="11" xfId="0" applyNumberFormat="1" applyFont="1" applyBorder="1" applyAlignment="1">
      <alignment horizontal="left" vertical="top" indent="2"/>
    </xf>
    <xf numFmtId="49" fontId="8" fillId="0" borderId="11" xfId="0" applyNumberFormat="1" applyFont="1" applyBorder="1" applyAlignment="1">
      <alignment horizontal="left" vertical="top" indent="2"/>
    </xf>
    <xf numFmtId="164" fontId="8" fillId="0" borderId="11" xfId="1" applyNumberFormat="1" applyFont="1" applyBorder="1" applyAlignment="1">
      <alignment horizontal="right" vertical="top"/>
    </xf>
    <xf numFmtId="165" fontId="8" fillId="33" borderId="0" xfId="0" applyNumberFormat="1" applyFont="1" applyFill="1" applyAlignment="1">
      <alignment horizontal="left" vertical="top"/>
    </xf>
    <xf numFmtId="49" fontId="8" fillId="33" borderId="0" xfId="0" applyNumberFormat="1" applyFont="1" applyFill="1" applyAlignment="1">
      <alignment vertical="top"/>
    </xf>
    <xf numFmtId="164" fontId="8" fillId="33" borderId="0" xfId="1" applyNumberFormat="1" applyFont="1" applyFill="1" applyAlignment="1">
      <alignment horizontal="right" vertical="top"/>
    </xf>
    <xf numFmtId="164" fontId="35" fillId="33" borderId="0" xfId="1" applyNumberFormat="1" applyFont="1" applyFill="1" applyAlignment="1">
      <alignment horizontal="right" vertical="top"/>
    </xf>
    <xf numFmtId="1" fontId="8" fillId="33" borderId="0" xfId="0" applyNumberFormat="1" applyFont="1" applyFill="1" applyAlignment="1">
      <alignment horizontal="left" vertical="top"/>
    </xf>
    <xf numFmtId="165" fontId="8" fillId="0" borderId="11" xfId="0" applyNumberFormat="1" applyFont="1" applyBorder="1" applyAlignment="1">
      <alignment horizontal="left" vertical="top" indent="2"/>
    </xf>
    <xf numFmtId="164" fontId="8" fillId="0" borderId="11" xfId="3" applyNumberFormat="1" applyFont="1" applyBorder="1" applyAlignment="1">
      <alignment horizontal="right" vertical="top"/>
    </xf>
    <xf numFmtId="1" fontId="8" fillId="0" borderId="11" xfId="0" applyNumberFormat="1" applyFont="1" applyFill="1" applyBorder="1" applyAlignment="1">
      <alignment horizontal="left" vertical="top" indent="2"/>
    </xf>
    <xf numFmtId="49" fontId="8" fillId="0" borderId="11" xfId="0" applyNumberFormat="1" applyFont="1" applyFill="1" applyBorder="1" applyAlignment="1">
      <alignment horizontal="left" vertical="top" indent="2"/>
    </xf>
    <xf numFmtId="164" fontId="8" fillId="0" borderId="11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34" fillId="0" borderId="12" xfId="0" applyFont="1" applyBorder="1" applyAlignment="1">
      <alignment horizontal="left" vertical="center"/>
    </xf>
    <xf numFmtId="0" fontId="33" fillId="0" borderId="0" xfId="0" applyFont="1" applyAlignment="1">
      <alignment horizontal="left"/>
    </xf>
    <xf numFmtId="0" fontId="15" fillId="35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3" fontId="3" fillId="34" borderId="0" xfId="2" applyNumberFormat="1" applyFont="1" applyFill="1" applyBorder="1" applyAlignment="1">
      <alignment horizontal="center" vertical="center" wrapText="1"/>
    </xf>
    <xf numFmtId="3" fontId="3" fillId="34" borderId="10" xfId="2" applyNumberFormat="1" applyFont="1" applyFill="1" applyBorder="1" applyAlignment="1">
      <alignment horizontal="center" vertical="center" wrapText="1"/>
    </xf>
    <xf numFmtId="164" fontId="3" fillId="34" borderId="0" xfId="2" applyNumberFormat="1" applyFont="1" applyFill="1" applyBorder="1" applyAlignment="1">
      <alignment horizontal="center" vertical="center" wrapText="1"/>
    </xf>
    <xf numFmtId="164" fontId="3" fillId="34" borderId="10" xfId="2" applyNumberFormat="1" applyFont="1" applyFill="1" applyBorder="1" applyAlignment="1">
      <alignment horizontal="center" vertical="center" wrapText="1"/>
    </xf>
    <xf numFmtId="3" fontId="3" fillId="0" borderId="10" xfId="2" applyNumberFormat="1" applyFont="1" applyBorder="1" applyAlignment="1">
      <alignment vertical="center" wrapText="1"/>
    </xf>
    <xf numFmtId="0" fontId="6" fillId="35" borderId="0" xfId="4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</cellXfs>
  <cellStyles count="77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stilo 1" xfId="35"/>
    <cellStyle name="Euro" xfId="36"/>
    <cellStyle name="Incorrecto 2" xfId="37"/>
    <cellStyle name="Millares" xfId="1" builtinId="3"/>
    <cellStyle name="Millares 2" xfId="38"/>
    <cellStyle name="Millares 2 2" xfId="3"/>
    <cellStyle name="Millares 3" xfId="39"/>
    <cellStyle name="Millares 4" xfId="40"/>
    <cellStyle name="Millares 5" xfId="41"/>
    <cellStyle name="Millares 6" xfId="42"/>
    <cellStyle name="Moneda 2" xfId="43"/>
    <cellStyle name="Moneda 3" xfId="44"/>
    <cellStyle name="Moneda 5" xfId="45"/>
    <cellStyle name="Neutral 2" xfId="46"/>
    <cellStyle name="Normal" xfId="0" builtinId="0"/>
    <cellStyle name="Normal 11" xfId="2"/>
    <cellStyle name="Normal 15" xfId="47"/>
    <cellStyle name="Normal 16" xfId="48"/>
    <cellStyle name="Normal 17" xfId="49"/>
    <cellStyle name="Normal 18" xfId="50"/>
    <cellStyle name="Normal 19" xfId="51"/>
    <cellStyle name="Normal 2" xfId="52"/>
    <cellStyle name="Normal 2 10" xfId="4"/>
    <cellStyle name="Normal 2 2" xfId="53"/>
    <cellStyle name="Normal 2 2 2" xfId="54"/>
    <cellStyle name="Normal 2 2 3" xfId="55"/>
    <cellStyle name="Normal 2 3" xfId="56"/>
    <cellStyle name="Normal 2 3 2" xfId="57"/>
    <cellStyle name="Normal 20" xfId="58"/>
    <cellStyle name="Normal 3" xfId="59"/>
    <cellStyle name="Normal 3 2" xfId="60"/>
    <cellStyle name="Normal 4" xfId="61"/>
    <cellStyle name="Normal 4 2" xfId="62"/>
    <cellStyle name="Normal 5" xfId="63"/>
    <cellStyle name="Normal 5 2" xfId="64"/>
    <cellStyle name="Normal 6" xfId="65"/>
    <cellStyle name="Normal 7" xfId="66"/>
    <cellStyle name="Normal 8" xfId="67"/>
    <cellStyle name="Normal 9" xfId="68"/>
    <cellStyle name="Notas 2" xfId="69"/>
    <cellStyle name="Salida 2" xfId="70"/>
    <cellStyle name="Texto de advertencia 2" xfId="71"/>
    <cellStyle name="Texto explicativo 2" xfId="72"/>
    <cellStyle name="Título 1 2" xfId="73"/>
    <cellStyle name="Título 2 2" xfId="74"/>
    <cellStyle name="Título 3 2" xfId="75"/>
    <cellStyle name="Total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5"/>
  <sheetViews>
    <sheetView showGridLines="0" tabSelected="1" zoomScaleNormal="100" workbookViewId="0">
      <selection sqref="A1:C1"/>
    </sheetView>
  </sheetViews>
  <sheetFormatPr baseColWidth="10" defaultRowHeight="12.75" x14ac:dyDescent="0.2"/>
  <cols>
    <col min="1" max="1" width="6.85546875" style="1" customWidth="1"/>
    <col min="2" max="2" width="60.140625" style="5" customWidth="1"/>
    <col min="3" max="4" width="20.140625" style="4" customWidth="1"/>
    <col min="5" max="5" width="1.85546875" style="4" customWidth="1"/>
    <col min="6" max="6" width="20.140625" style="4" customWidth="1"/>
    <col min="7" max="7" width="11.42578125" style="2"/>
    <col min="8" max="16384" width="11.42578125" style="1"/>
  </cols>
  <sheetData>
    <row r="1" spans="1:7" s="17" customFormat="1" ht="47.25" customHeight="1" x14ac:dyDescent="0.2">
      <c r="A1" s="67" t="s">
        <v>205</v>
      </c>
      <c r="B1" s="67"/>
      <c r="C1" s="67"/>
      <c r="D1" s="49" t="s">
        <v>204</v>
      </c>
      <c r="E1" s="50"/>
      <c r="F1" s="49"/>
      <c r="G1" s="18"/>
    </row>
    <row r="2" spans="1:7" s="17" customFormat="1" ht="49.5" customHeight="1" x14ac:dyDescent="0.2">
      <c r="A2" s="68" t="s">
        <v>203</v>
      </c>
      <c r="B2" s="68"/>
      <c r="C2" s="68"/>
      <c r="D2" s="68"/>
      <c r="E2" s="68"/>
      <c r="F2" s="68"/>
      <c r="G2" s="18"/>
    </row>
    <row r="3" spans="1:7" s="17" customFormat="1" ht="20.25" customHeight="1" x14ac:dyDescent="0.2">
      <c r="A3" s="75" t="s">
        <v>202</v>
      </c>
      <c r="B3" s="75"/>
      <c r="C3" s="75"/>
      <c r="D3" s="75"/>
      <c r="E3" s="75"/>
      <c r="F3" s="75"/>
      <c r="G3" s="18"/>
    </row>
    <row r="4" spans="1:7" s="17" customFormat="1" ht="55.5" customHeight="1" x14ac:dyDescent="0.2">
      <c r="A4" s="74" t="s">
        <v>201</v>
      </c>
      <c r="B4" s="74"/>
      <c r="C4" s="74"/>
      <c r="D4" s="74"/>
      <c r="E4" s="74"/>
      <c r="F4" s="74"/>
      <c r="G4" s="18"/>
    </row>
    <row r="5" spans="1:7" s="17" customFormat="1" ht="18.75" customHeight="1" x14ac:dyDescent="0.2">
      <c r="A5" s="69" t="s">
        <v>200</v>
      </c>
      <c r="B5" s="69" t="s">
        <v>199</v>
      </c>
      <c r="C5" s="71" t="s">
        <v>198</v>
      </c>
      <c r="D5" s="47" t="s">
        <v>197</v>
      </c>
      <c r="E5" s="48"/>
      <c r="F5" s="47" t="s">
        <v>196</v>
      </c>
      <c r="G5" s="18"/>
    </row>
    <row r="6" spans="1:7" s="44" customFormat="1" ht="40.5" customHeight="1" thickBot="1" x14ac:dyDescent="0.25">
      <c r="A6" s="73"/>
      <c r="B6" s="70"/>
      <c r="C6" s="72"/>
      <c r="D6" s="45" t="s">
        <v>195</v>
      </c>
      <c r="E6" s="46"/>
      <c r="F6" s="45" t="s">
        <v>195</v>
      </c>
    </row>
    <row r="7" spans="1:7" ht="13.5" customHeight="1" x14ac:dyDescent="0.2">
      <c r="A7" s="54" t="s">
        <v>208</v>
      </c>
      <c r="B7" s="55"/>
      <c r="C7" s="56">
        <f>+C14+C8</f>
        <v>535096.89999999991</v>
      </c>
      <c r="D7" s="56">
        <f>+D14+D8</f>
        <v>316753</v>
      </c>
      <c r="E7" s="56"/>
      <c r="F7" s="56">
        <f>+F14+F8</f>
        <v>189130.4</v>
      </c>
      <c r="G7" s="1"/>
    </row>
    <row r="8" spans="1:7" s="43" customFormat="1" ht="13.5" customHeight="1" x14ac:dyDescent="0.2">
      <c r="A8" s="38"/>
      <c r="B8" s="29" t="s">
        <v>194</v>
      </c>
      <c r="C8" s="28">
        <f>+C9+C10</f>
        <v>181000</v>
      </c>
      <c r="D8" s="28">
        <f>+D9+D10</f>
        <v>107000</v>
      </c>
      <c r="E8" s="28"/>
      <c r="F8" s="28">
        <f>+F9+F10</f>
        <v>76000</v>
      </c>
    </row>
    <row r="9" spans="1:7" s="17" customFormat="1" ht="13.5" customHeight="1" x14ac:dyDescent="0.2">
      <c r="A9" s="39"/>
      <c r="B9" s="20" t="s">
        <v>1</v>
      </c>
      <c r="C9" s="19">
        <v>181000</v>
      </c>
      <c r="D9" s="19">
        <v>107000</v>
      </c>
      <c r="E9" s="19"/>
      <c r="F9" s="19">
        <v>76000</v>
      </c>
      <c r="G9" s="18"/>
    </row>
    <row r="10" spans="1:7" s="17" customFormat="1" ht="13.5" customHeight="1" x14ac:dyDescent="0.2">
      <c r="A10" s="39"/>
      <c r="B10" s="20" t="s">
        <v>0</v>
      </c>
      <c r="C10" s="19">
        <v>0</v>
      </c>
      <c r="D10" s="19">
        <v>0</v>
      </c>
      <c r="E10" s="19"/>
      <c r="F10" s="19">
        <v>0</v>
      </c>
      <c r="G10" s="18"/>
    </row>
    <row r="11" spans="1:7" s="43" customFormat="1" ht="13.5" customHeight="1" x14ac:dyDescent="0.2">
      <c r="A11" s="38"/>
      <c r="B11" s="29" t="s">
        <v>193</v>
      </c>
      <c r="C11" s="28">
        <f>+C12+C13</f>
        <v>18000.694</v>
      </c>
      <c r="D11" s="28">
        <f>+D12+D13</f>
        <v>3864.77</v>
      </c>
      <c r="E11" s="28"/>
      <c r="F11" s="28">
        <f>+F12+F13</f>
        <v>3864.77</v>
      </c>
    </row>
    <row r="12" spans="1:7" s="17" customFormat="1" ht="13.5" customHeight="1" x14ac:dyDescent="0.2">
      <c r="A12" s="39"/>
      <c r="B12" s="20" t="s">
        <v>1</v>
      </c>
      <c r="C12" s="19">
        <v>18000.694</v>
      </c>
      <c r="D12" s="19">
        <v>3864.77</v>
      </c>
      <c r="E12" s="19"/>
      <c r="F12" s="19">
        <v>3864.77</v>
      </c>
      <c r="G12" s="18"/>
    </row>
    <row r="13" spans="1:7" s="17" customFormat="1" ht="13.5" customHeight="1" x14ac:dyDescent="0.2">
      <c r="A13" s="39"/>
      <c r="B13" s="20" t="s">
        <v>0</v>
      </c>
      <c r="C13" s="19">
        <v>0</v>
      </c>
      <c r="D13" s="19">
        <v>0</v>
      </c>
      <c r="E13" s="19"/>
      <c r="F13" s="19">
        <v>0</v>
      </c>
      <c r="G13" s="18"/>
    </row>
    <row r="14" spans="1:7" s="43" customFormat="1" ht="13.5" customHeight="1" x14ac:dyDescent="0.2">
      <c r="A14" s="38"/>
      <c r="B14" s="29" t="s">
        <v>192</v>
      </c>
      <c r="C14" s="28">
        <f>+C15+C16</f>
        <v>354096.89999999997</v>
      </c>
      <c r="D14" s="28">
        <f>+D15+D16</f>
        <v>209753</v>
      </c>
      <c r="E14" s="28"/>
      <c r="F14" s="28">
        <f>+F15+F16</f>
        <v>113130.4</v>
      </c>
    </row>
    <row r="15" spans="1:7" s="17" customFormat="1" ht="13.5" customHeight="1" x14ac:dyDescent="0.2">
      <c r="A15" s="39"/>
      <c r="B15" s="20" t="s">
        <v>1</v>
      </c>
      <c r="C15" s="19">
        <v>49097.8</v>
      </c>
      <c r="D15" s="19">
        <v>13191.1</v>
      </c>
      <c r="E15" s="19"/>
      <c r="F15" s="19">
        <v>3681.4</v>
      </c>
      <c r="G15" s="18"/>
    </row>
    <row r="16" spans="1:7" s="17" customFormat="1" ht="13.5" customHeight="1" x14ac:dyDescent="0.2">
      <c r="A16" s="39"/>
      <c r="B16" s="20" t="s">
        <v>0</v>
      </c>
      <c r="C16" s="19">
        <v>304999.09999999998</v>
      </c>
      <c r="D16" s="19">
        <v>196561.9</v>
      </c>
      <c r="E16" s="19"/>
      <c r="F16" s="19">
        <v>109449</v>
      </c>
      <c r="G16" s="18"/>
    </row>
    <row r="17" spans="1:7" s="17" customFormat="1" ht="13.5" customHeight="1" x14ac:dyDescent="0.2">
      <c r="A17" s="40" t="s">
        <v>209</v>
      </c>
      <c r="B17" s="23"/>
      <c r="C17" s="22">
        <f>+C18+C19</f>
        <v>509154.30523</v>
      </c>
      <c r="D17" s="22">
        <f>+D18+D19</f>
        <v>86975.8</v>
      </c>
      <c r="E17" s="22"/>
      <c r="F17" s="22">
        <f>+F18+F19</f>
        <v>86948.042090000003</v>
      </c>
    </row>
    <row r="18" spans="1:7" s="17" customFormat="1" ht="13.5" customHeight="1" x14ac:dyDescent="0.2">
      <c r="A18" s="39"/>
      <c r="B18" s="20" t="s">
        <v>1</v>
      </c>
      <c r="C18" s="19">
        <v>509154.30523</v>
      </c>
      <c r="D18" s="19">
        <v>86975.8</v>
      </c>
      <c r="E18" s="19"/>
      <c r="F18" s="19">
        <v>86948.042090000003</v>
      </c>
      <c r="G18" s="18"/>
    </row>
    <row r="19" spans="1:7" s="17" customFormat="1" ht="13.5" customHeight="1" x14ac:dyDescent="0.2">
      <c r="A19" s="39"/>
      <c r="B19" s="20" t="s">
        <v>0</v>
      </c>
      <c r="C19" s="19">
        <v>0</v>
      </c>
      <c r="D19" s="19">
        <v>0</v>
      </c>
      <c r="E19" s="19"/>
      <c r="F19" s="19">
        <v>0</v>
      </c>
      <c r="G19" s="18"/>
    </row>
    <row r="20" spans="1:7" ht="13.5" customHeight="1" x14ac:dyDescent="0.2">
      <c r="A20" s="54" t="s">
        <v>210</v>
      </c>
      <c r="B20" s="55"/>
      <c r="C20" s="56">
        <f>+C27+C24+C21</f>
        <v>1043937.8715900001</v>
      </c>
      <c r="D20" s="56">
        <f>+D27+D24+D21</f>
        <v>263244.67764999997</v>
      </c>
      <c r="E20" s="56"/>
      <c r="F20" s="56">
        <f>+F27+F24+F21</f>
        <v>91128.01496</v>
      </c>
      <c r="G20" s="1"/>
    </row>
    <row r="21" spans="1:7" s="43" customFormat="1" ht="13.5" customHeight="1" x14ac:dyDescent="0.2">
      <c r="A21" s="38"/>
      <c r="B21" s="29" t="s">
        <v>191</v>
      </c>
      <c r="C21" s="28">
        <f>+C22+C23</f>
        <v>167600</v>
      </c>
      <c r="D21" s="28">
        <f>+D22+D23</f>
        <v>50600</v>
      </c>
      <c r="E21" s="28"/>
      <c r="F21" s="28">
        <f>+F22+F23</f>
        <v>45500</v>
      </c>
    </row>
    <row r="22" spans="1:7" s="17" customFormat="1" ht="13.5" customHeight="1" x14ac:dyDescent="0.2">
      <c r="A22" s="39"/>
      <c r="B22" s="20" t="s">
        <v>2</v>
      </c>
      <c r="C22" s="19">
        <v>164300</v>
      </c>
      <c r="D22" s="19">
        <v>48100</v>
      </c>
      <c r="E22" s="19"/>
      <c r="F22" s="19">
        <v>44700</v>
      </c>
      <c r="G22" s="18"/>
    </row>
    <row r="23" spans="1:7" s="17" customFormat="1" ht="13.5" customHeight="1" x14ac:dyDescent="0.2">
      <c r="A23" s="39"/>
      <c r="B23" s="20" t="s">
        <v>0</v>
      </c>
      <c r="C23" s="19">
        <v>3300</v>
      </c>
      <c r="D23" s="19">
        <v>2500</v>
      </c>
      <c r="E23" s="19"/>
      <c r="F23" s="19">
        <v>800</v>
      </c>
      <c r="G23" s="18"/>
    </row>
    <row r="24" spans="1:7" s="43" customFormat="1" ht="13.5" customHeight="1" x14ac:dyDescent="0.2">
      <c r="A24" s="38"/>
      <c r="B24" s="29" t="s">
        <v>190</v>
      </c>
      <c r="C24" s="28">
        <f>+C25+C26</f>
        <v>771460.35700000008</v>
      </c>
      <c r="D24" s="28">
        <f>+D25+D26</f>
        <v>173584.076</v>
      </c>
      <c r="E24" s="28"/>
      <c r="F24" s="28">
        <f>+F25+F26</f>
        <v>31301.523000000001</v>
      </c>
    </row>
    <row r="25" spans="1:7" s="17" customFormat="1" ht="13.5" customHeight="1" x14ac:dyDescent="0.2">
      <c r="A25" s="39"/>
      <c r="B25" s="20" t="s">
        <v>2</v>
      </c>
      <c r="C25" s="19">
        <v>689518.93200000003</v>
      </c>
      <c r="D25" s="19">
        <f>(56156144+92308649)/1000</f>
        <v>148464.79300000001</v>
      </c>
      <c r="E25" s="19"/>
      <c r="F25" s="19">
        <f>(23582705+2845433)/1000</f>
        <v>26428.137999999999</v>
      </c>
      <c r="G25" s="18"/>
    </row>
    <row r="26" spans="1:7" s="17" customFormat="1" ht="13.5" customHeight="1" x14ac:dyDescent="0.2">
      <c r="A26" s="39"/>
      <c r="B26" s="20" t="s">
        <v>0</v>
      </c>
      <c r="C26" s="19">
        <v>81941.425000000003</v>
      </c>
      <c r="D26" s="19">
        <v>25119.282999999999</v>
      </c>
      <c r="E26" s="19"/>
      <c r="F26" s="19">
        <v>4873.3850000000002</v>
      </c>
      <c r="G26" s="18"/>
    </row>
    <row r="27" spans="1:7" s="43" customFormat="1" ht="13.5" customHeight="1" x14ac:dyDescent="0.2">
      <c r="A27" s="38"/>
      <c r="B27" s="29" t="s">
        <v>189</v>
      </c>
      <c r="C27" s="28">
        <f>+C28+C29</f>
        <v>104877.51459000001</v>
      </c>
      <c r="D27" s="28">
        <f>+D28+D29</f>
        <v>39060.601649999997</v>
      </c>
      <c r="E27" s="28"/>
      <c r="F27" s="28">
        <f>+F28+F29</f>
        <v>14326.491959999999</v>
      </c>
    </row>
    <row r="28" spans="1:7" s="17" customFormat="1" ht="13.5" customHeight="1" x14ac:dyDescent="0.2">
      <c r="A28" s="39"/>
      <c r="B28" s="20" t="s">
        <v>2</v>
      </c>
      <c r="C28" s="19">
        <v>67627.514590000006</v>
      </c>
      <c r="D28" s="19">
        <v>20355.601649999997</v>
      </c>
      <c r="E28" s="19"/>
      <c r="F28" s="19">
        <v>12618.107669999999</v>
      </c>
      <c r="G28" s="18"/>
    </row>
    <row r="29" spans="1:7" s="17" customFormat="1" ht="13.5" customHeight="1" x14ac:dyDescent="0.2">
      <c r="A29" s="39"/>
      <c r="B29" s="20" t="s">
        <v>0</v>
      </c>
      <c r="C29" s="19">
        <v>37250</v>
      </c>
      <c r="D29" s="19">
        <v>18705</v>
      </c>
      <c r="E29" s="19"/>
      <c r="F29" s="19">
        <v>1708.38429</v>
      </c>
      <c r="G29" s="18"/>
    </row>
    <row r="30" spans="1:7" ht="13.5" customHeight="1" x14ac:dyDescent="0.2">
      <c r="A30" s="54" t="s">
        <v>211</v>
      </c>
      <c r="B30" s="55"/>
      <c r="C30" s="57">
        <f>+C31+C34+C37+C40</f>
        <v>13179970.200000001</v>
      </c>
      <c r="D30" s="57">
        <f>+D31+D34+D37+D40</f>
        <v>3270550.1</v>
      </c>
      <c r="E30" s="57"/>
      <c r="F30" s="57">
        <f>+F31+F34+F37+F40</f>
        <v>3187706.8</v>
      </c>
      <c r="G30" s="1"/>
    </row>
    <row r="31" spans="1:7" s="43" customFormat="1" ht="13.5" customHeight="1" x14ac:dyDescent="0.2">
      <c r="A31" s="38"/>
      <c r="B31" s="29" t="s">
        <v>33</v>
      </c>
      <c r="C31" s="28">
        <f>+C32+C33</f>
        <v>13163643.9</v>
      </c>
      <c r="D31" s="28">
        <f>+D32+D33</f>
        <v>3269123.5</v>
      </c>
      <c r="E31" s="28"/>
      <c r="F31" s="28">
        <f>+F32+F33</f>
        <v>3186857.5</v>
      </c>
    </row>
    <row r="32" spans="1:7" s="17" customFormat="1" ht="13.5" customHeight="1" x14ac:dyDescent="0.2">
      <c r="A32" s="39"/>
      <c r="B32" s="20" t="s">
        <v>1</v>
      </c>
      <c r="C32" s="19">
        <v>13163643.9</v>
      </c>
      <c r="D32" s="19">
        <v>3269123.5</v>
      </c>
      <c r="E32" s="19"/>
      <c r="F32" s="19">
        <v>3186857.5</v>
      </c>
      <c r="G32" s="18"/>
    </row>
    <row r="33" spans="1:8" s="17" customFormat="1" ht="13.5" customHeight="1" x14ac:dyDescent="0.2">
      <c r="A33" s="39"/>
      <c r="B33" s="20" t="s">
        <v>0</v>
      </c>
      <c r="C33" s="19">
        <v>0</v>
      </c>
      <c r="D33" s="19">
        <v>0</v>
      </c>
      <c r="E33" s="19"/>
      <c r="F33" s="19">
        <v>0</v>
      </c>
      <c r="G33" s="18"/>
    </row>
    <row r="34" spans="1:8" s="17" customFormat="1" ht="13.5" customHeight="1" x14ac:dyDescent="0.2">
      <c r="A34" s="38"/>
      <c r="B34" s="29" t="s">
        <v>188</v>
      </c>
      <c r="C34" s="28">
        <f>+C35+C36</f>
        <v>1091.3</v>
      </c>
      <c r="D34" s="28">
        <f>+D35+D36</f>
        <v>186</v>
      </c>
      <c r="E34" s="28"/>
      <c r="F34" s="28">
        <f>+F35+F36</f>
        <v>186</v>
      </c>
    </row>
    <row r="35" spans="1:8" s="17" customFormat="1" ht="13.5" customHeight="1" x14ac:dyDescent="0.2">
      <c r="A35" s="39"/>
      <c r="B35" s="20" t="s">
        <v>1</v>
      </c>
      <c r="C35" s="19">
        <v>1091.3</v>
      </c>
      <c r="D35" s="19">
        <v>186</v>
      </c>
      <c r="E35" s="19"/>
      <c r="F35" s="19">
        <v>186</v>
      </c>
      <c r="G35" s="18"/>
    </row>
    <row r="36" spans="1:8" s="17" customFormat="1" ht="13.5" customHeight="1" x14ac:dyDescent="0.2">
      <c r="A36" s="39"/>
      <c r="B36" s="20" t="s">
        <v>0</v>
      </c>
      <c r="C36" s="19">
        <v>0</v>
      </c>
      <c r="D36" s="19">
        <v>0</v>
      </c>
      <c r="E36" s="19"/>
      <c r="F36" s="19">
        <v>0</v>
      </c>
      <c r="G36" s="18"/>
    </row>
    <row r="37" spans="1:8" s="17" customFormat="1" ht="12.75" customHeight="1" x14ac:dyDescent="0.2">
      <c r="A37" s="38"/>
      <c r="B37" s="29" t="s">
        <v>187</v>
      </c>
      <c r="C37" s="28">
        <f>+C38+C39</f>
        <v>11083.5</v>
      </c>
      <c r="D37" s="28">
        <f>+D38+D39</f>
        <v>422.4</v>
      </c>
      <c r="E37" s="28"/>
      <c r="F37" s="28">
        <f>+F38+F39</f>
        <v>422.4</v>
      </c>
    </row>
    <row r="38" spans="1:8" s="17" customFormat="1" ht="13.5" customHeight="1" x14ac:dyDescent="0.2">
      <c r="A38" s="39"/>
      <c r="B38" s="20" t="s">
        <v>1</v>
      </c>
      <c r="C38" s="19">
        <v>11083.5</v>
      </c>
      <c r="D38" s="19">
        <v>422.4</v>
      </c>
      <c r="E38" s="19"/>
      <c r="F38" s="19">
        <v>422.4</v>
      </c>
      <c r="G38" s="18"/>
    </row>
    <row r="39" spans="1:8" s="17" customFormat="1" ht="13.5" customHeight="1" x14ac:dyDescent="0.2">
      <c r="A39" s="39"/>
      <c r="B39" s="20" t="s">
        <v>0</v>
      </c>
      <c r="C39" s="19">
        <v>0</v>
      </c>
      <c r="D39" s="19">
        <v>0</v>
      </c>
      <c r="E39" s="19"/>
      <c r="F39" s="19">
        <v>0</v>
      </c>
      <c r="G39" s="18"/>
    </row>
    <row r="40" spans="1:8" s="17" customFormat="1" ht="13.5" customHeight="1" x14ac:dyDescent="0.2">
      <c r="A40" s="38"/>
      <c r="B40" s="29" t="s">
        <v>186</v>
      </c>
      <c r="C40" s="28">
        <f>+C41+C42</f>
        <v>4151.5</v>
      </c>
      <c r="D40" s="28">
        <f>+D41+D42</f>
        <v>818.2</v>
      </c>
      <c r="E40" s="28"/>
      <c r="F40" s="28">
        <f>+F41+F42</f>
        <v>240.9</v>
      </c>
    </row>
    <row r="41" spans="1:8" s="17" customFormat="1" x14ac:dyDescent="0.2">
      <c r="A41" s="39"/>
      <c r="B41" s="20" t="s">
        <v>1</v>
      </c>
      <c r="C41" s="19">
        <v>4151.5</v>
      </c>
      <c r="D41" s="19">
        <v>818.2</v>
      </c>
      <c r="E41" s="19"/>
      <c r="F41" s="19">
        <v>240.9</v>
      </c>
      <c r="G41" s="18"/>
    </row>
    <row r="42" spans="1:8" s="17" customFormat="1" x14ac:dyDescent="0.2">
      <c r="A42" s="39"/>
      <c r="B42" s="20" t="s">
        <v>0</v>
      </c>
      <c r="C42" s="19">
        <v>0</v>
      </c>
      <c r="D42" s="19">
        <v>0</v>
      </c>
      <c r="E42" s="19"/>
      <c r="F42" s="19">
        <v>0</v>
      </c>
      <c r="G42" s="18"/>
    </row>
    <row r="43" spans="1:8" s="17" customFormat="1" x14ac:dyDescent="0.2">
      <c r="A43" s="40" t="s">
        <v>212</v>
      </c>
      <c r="B43" s="23"/>
      <c r="C43" s="22">
        <f>+C44+C45</f>
        <v>1358336.33414022</v>
      </c>
      <c r="D43" s="22">
        <f>+D44+D45</f>
        <v>302784.00656731601</v>
      </c>
      <c r="E43" s="22"/>
      <c r="F43" s="22">
        <f>+F44+F45</f>
        <v>302784.00656731601</v>
      </c>
    </row>
    <row r="44" spans="1:8" s="17" customFormat="1" ht="16.5" customHeight="1" x14ac:dyDescent="0.2">
      <c r="A44" s="39"/>
      <c r="B44" s="20" t="s">
        <v>1</v>
      </c>
      <c r="C44" s="19">
        <v>1278636.33414022</v>
      </c>
      <c r="D44" s="19">
        <v>279586.50831731601</v>
      </c>
      <c r="E44" s="19"/>
      <c r="F44" s="19">
        <v>279586.50831731601</v>
      </c>
      <c r="G44" s="18"/>
    </row>
    <row r="45" spans="1:8" s="17" customFormat="1" x14ac:dyDescent="0.2">
      <c r="A45" s="39"/>
      <c r="B45" s="20" t="s">
        <v>0</v>
      </c>
      <c r="C45" s="19">
        <v>79700</v>
      </c>
      <c r="D45" s="19">
        <v>23197.498250000001</v>
      </c>
      <c r="E45" s="19"/>
      <c r="F45" s="19">
        <v>23197.498250000001</v>
      </c>
      <c r="G45" s="18"/>
    </row>
    <row r="46" spans="1:8" x14ac:dyDescent="0.2">
      <c r="A46" s="54" t="s">
        <v>213</v>
      </c>
      <c r="B46" s="55"/>
      <c r="C46" s="57">
        <f>+C47+C50+C53+C56+C59+C62+C65+C68+C71+C74+C77+C80+C83+C86+C89+C92+C95+C98</f>
        <v>4693237.1548513332</v>
      </c>
      <c r="D46" s="57">
        <f>+D47+D50+D53+D56+D59+D62+D65+D68+D71+D74+D77+D80+D83+D86+D89+D92+D95+D98</f>
        <v>926646.87237150013</v>
      </c>
      <c r="E46" s="57"/>
      <c r="F46" s="57">
        <f>+F47+F50+F53+F56+F59+F62+F65+F68+F71+F74+F77+F80+F83+F86+F89+F92+F95+F98</f>
        <v>442956.12314880011</v>
      </c>
      <c r="G46" s="1"/>
    </row>
    <row r="47" spans="1:8" s="17" customFormat="1" x14ac:dyDescent="0.2">
      <c r="A47" s="38"/>
      <c r="B47" s="29" t="s">
        <v>33</v>
      </c>
      <c r="C47" s="28">
        <f>+C48+C49</f>
        <v>685372.89815000014</v>
      </c>
      <c r="D47" s="28">
        <f>+D48+D49</f>
        <v>92397.565300000002</v>
      </c>
      <c r="E47" s="28"/>
      <c r="F47" s="28">
        <f>+F48+F49</f>
        <v>88170.034970000022</v>
      </c>
    </row>
    <row r="48" spans="1:8" s="17" customFormat="1" x14ac:dyDescent="0.2">
      <c r="A48" s="39"/>
      <c r="B48" s="20" t="s">
        <v>2</v>
      </c>
      <c r="C48" s="19">
        <v>685372.89815000014</v>
      </c>
      <c r="D48" s="19">
        <v>92397.565300000002</v>
      </c>
      <c r="E48" s="19"/>
      <c r="F48" s="19">
        <v>88170.034970000022</v>
      </c>
      <c r="G48" s="18"/>
      <c r="H48" s="64"/>
    </row>
    <row r="49" spans="1:7" s="17" customFormat="1" x14ac:dyDescent="0.2">
      <c r="A49" s="39"/>
      <c r="B49" s="20" t="s">
        <v>0</v>
      </c>
      <c r="C49" s="19">
        <v>0</v>
      </c>
      <c r="D49" s="19">
        <v>0</v>
      </c>
      <c r="E49" s="19"/>
      <c r="F49" s="19">
        <v>0</v>
      </c>
      <c r="G49" s="18"/>
    </row>
    <row r="50" spans="1:7" s="17" customFormat="1" ht="12.75" customHeight="1" x14ac:dyDescent="0.2">
      <c r="A50" s="38"/>
      <c r="B50" s="29" t="s">
        <v>185</v>
      </c>
      <c r="C50" s="28">
        <f>+C51+C52</f>
        <v>336435.67025999998</v>
      </c>
      <c r="D50" s="28">
        <f>+D51+D52</f>
        <v>55702.662799999998</v>
      </c>
      <c r="E50" s="28"/>
      <c r="F50" s="28">
        <f>+F51+F52</f>
        <v>42951.384899999997</v>
      </c>
    </row>
    <row r="51" spans="1:7" s="17" customFormat="1" x14ac:dyDescent="0.2">
      <c r="A51" s="39"/>
      <c r="B51" s="20" t="s">
        <v>2</v>
      </c>
      <c r="C51" s="19">
        <v>336435.67025999998</v>
      </c>
      <c r="D51" s="19">
        <v>55702.662799999998</v>
      </c>
      <c r="E51" s="19"/>
      <c r="F51" s="19">
        <v>42951.384899999997</v>
      </c>
      <c r="G51" s="18"/>
    </row>
    <row r="52" spans="1:7" s="17" customFormat="1" x14ac:dyDescent="0.2">
      <c r="A52" s="39"/>
      <c r="B52" s="20" t="s">
        <v>0</v>
      </c>
      <c r="C52" s="19">
        <v>0</v>
      </c>
      <c r="D52" s="19">
        <v>0</v>
      </c>
      <c r="E52" s="19"/>
      <c r="F52" s="19">
        <v>0</v>
      </c>
      <c r="G52" s="18"/>
    </row>
    <row r="53" spans="1:7" s="17" customFormat="1" x14ac:dyDescent="0.2">
      <c r="A53" s="38"/>
      <c r="B53" s="29" t="s">
        <v>184</v>
      </c>
      <c r="C53" s="28">
        <f>+C54+C55</f>
        <v>64583.080179999997</v>
      </c>
      <c r="D53" s="28">
        <f>+D54+D55</f>
        <v>23711.680359999998</v>
      </c>
      <c r="E53" s="28"/>
      <c r="F53" s="28">
        <f>+F54+F55</f>
        <v>13473.878570000001</v>
      </c>
    </row>
    <row r="54" spans="1:7" s="17" customFormat="1" x14ac:dyDescent="0.2">
      <c r="A54" s="39"/>
      <c r="B54" s="20" t="s">
        <v>2</v>
      </c>
      <c r="C54" s="19">
        <v>64583.080179999997</v>
      </c>
      <c r="D54" s="19">
        <v>23711.680359999998</v>
      </c>
      <c r="E54" s="19"/>
      <c r="F54" s="19">
        <v>13473.878570000001</v>
      </c>
      <c r="G54" s="18"/>
    </row>
    <row r="55" spans="1:7" s="17" customFormat="1" x14ac:dyDescent="0.2">
      <c r="A55" s="39"/>
      <c r="B55" s="20" t="s">
        <v>0</v>
      </c>
      <c r="C55" s="19">
        <v>0</v>
      </c>
      <c r="D55" s="19">
        <v>0</v>
      </c>
      <c r="E55" s="19"/>
      <c r="F55" s="19">
        <v>0</v>
      </c>
      <c r="G55" s="18"/>
    </row>
    <row r="56" spans="1:7" s="17" customFormat="1" x14ac:dyDescent="0.2">
      <c r="A56" s="38"/>
      <c r="B56" s="29" t="s">
        <v>183</v>
      </c>
      <c r="C56" s="28">
        <f>+C57+C58</f>
        <v>36781.581353333298</v>
      </c>
      <c r="D56" s="28">
        <f>+D57+D58</f>
        <v>12400.600400000001</v>
      </c>
      <c r="E56" s="28"/>
      <c r="F56" s="28">
        <f>+F57+F58</f>
        <v>0</v>
      </c>
    </row>
    <row r="57" spans="1:7" s="17" customFormat="1" x14ac:dyDescent="0.2">
      <c r="A57" s="39"/>
      <c r="B57" s="20" t="s">
        <v>2</v>
      </c>
      <c r="C57" s="19">
        <v>36781.581353333298</v>
      </c>
      <c r="D57" s="19">
        <v>12400.600400000001</v>
      </c>
      <c r="E57" s="19"/>
      <c r="F57" s="19">
        <v>0</v>
      </c>
      <c r="G57" s="18"/>
    </row>
    <row r="58" spans="1:7" s="17" customFormat="1" x14ac:dyDescent="0.2">
      <c r="A58" s="39"/>
      <c r="B58" s="20" t="s">
        <v>0</v>
      </c>
      <c r="C58" s="19">
        <v>0</v>
      </c>
      <c r="D58" s="19">
        <v>0</v>
      </c>
      <c r="E58" s="19"/>
      <c r="F58" s="19">
        <v>0</v>
      </c>
      <c r="G58" s="18"/>
    </row>
    <row r="59" spans="1:7" s="17" customFormat="1" x14ac:dyDescent="0.2">
      <c r="A59" s="38"/>
      <c r="B59" s="29" t="s">
        <v>182</v>
      </c>
      <c r="C59" s="28">
        <f>+C60+C61</f>
        <v>879444.7</v>
      </c>
      <c r="D59" s="28">
        <f>+D60+D61</f>
        <v>64999.1</v>
      </c>
      <c r="E59" s="28"/>
      <c r="F59" s="28">
        <f>+F60+F61</f>
        <v>585.1</v>
      </c>
    </row>
    <row r="60" spans="1:7" s="17" customFormat="1" x14ac:dyDescent="0.2">
      <c r="A60" s="39"/>
      <c r="B60" s="20" t="s">
        <v>2</v>
      </c>
      <c r="C60" s="19">
        <v>879444.7</v>
      </c>
      <c r="D60" s="19">
        <v>64999.1</v>
      </c>
      <c r="E60" s="19"/>
      <c r="F60" s="19">
        <v>585.1</v>
      </c>
      <c r="G60" s="18"/>
    </row>
    <row r="61" spans="1:7" s="17" customFormat="1" x14ac:dyDescent="0.2">
      <c r="A61" s="39"/>
      <c r="B61" s="20" t="s">
        <v>0</v>
      </c>
      <c r="C61" s="19">
        <v>0</v>
      </c>
      <c r="D61" s="19">
        <v>0</v>
      </c>
      <c r="E61" s="19"/>
      <c r="F61" s="19">
        <v>0</v>
      </c>
      <c r="G61" s="18"/>
    </row>
    <row r="62" spans="1:7" s="17" customFormat="1" x14ac:dyDescent="0.2">
      <c r="A62" s="38"/>
      <c r="B62" s="29" t="s">
        <v>181</v>
      </c>
      <c r="C62" s="28">
        <f>+C63+C64</f>
        <v>102035.1</v>
      </c>
      <c r="D62" s="28">
        <f>+D63+D64</f>
        <v>20711.8</v>
      </c>
      <c r="E62" s="28"/>
      <c r="F62" s="28">
        <f>+F63+F64</f>
        <v>1980.1</v>
      </c>
    </row>
    <row r="63" spans="1:7" s="17" customFormat="1" x14ac:dyDescent="0.2">
      <c r="A63" s="39"/>
      <c r="B63" s="20" t="s">
        <v>2</v>
      </c>
      <c r="C63" s="19">
        <v>102035.1</v>
      </c>
      <c r="D63" s="19">
        <v>20711.8</v>
      </c>
      <c r="E63" s="19"/>
      <c r="F63" s="19">
        <v>1980.1</v>
      </c>
      <c r="G63" s="18"/>
    </row>
    <row r="64" spans="1:7" s="17" customFormat="1" x14ac:dyDescent="0.2">
      <c r="A64" s="39"/>
      <c r="B64" s="20" t="s">
        <v>0</v>
      </c>
      <c r="C64" s="19">
        <v>0</v>
      </c>
      <c r="D64" s="19">
        <v>0</v>
      </c>
      <c r="E64" s="19"/>
      <c r="F64" s="19">
        <v>0</v>
      </c>
      <c r="G64" s="18"/>
    </row>
    <row r="65" spans="1:7" s="17" customFormat="1" x14ac:dyDescent="0.2">
      <c r="A65" s="38"/>
      <c r="B65" s="29" t="s">
        <v>180</v>
      </c>
      <c r="C65" s="28">
        <f>+C66+C67</f>
        <v>1772.5</v>
      </c>
      <c r="D65" s="28">
        <f>+D66+D67</f>
        <v>444.1</v>
      </c>
      <c r="E65" s="28"/>
      <c r="F65" s="28">
        <f>+F66+F67</f>
        <v>444.1</v>
      </c>
    </row>
    <row r="66" spans="1:7" s="17" customFormat="1" x14ac:dyDescent="0.2">
      <c r="A66" s="39"/>
      <c r="B66" s="20" t="s">
        <v>2</v>
      </c>
      <c r="C66" s="19">
        <v>1772.5</v>
      </c>
      <c r="D66" s="19">
        <v>444.1</v>
      </c>
      <c r="E66" s="19"/>
      <c r="F66" s="19">
        <v>444.1</v>
      </c>
      <c r="G66" s="18"/>
    </row>
    <row r="67" spans="1:7" s="17" customFormat="1" ht="12.75" customHeight="1" x14ac:dyDescent="0.2">
      <c r="A67" s="39"/>
      <c r="B67" s="42" t="s">
        <v>179</v>
      </c>
      <c r="C67" s="19">
        <v>0</v>
      </c>
      <c r="D67" s="19">
        <v>0</v>
      </c>
      <c r="E67" s="19"/>
      <c r="F67" s="19">
        <v>0</v>
      </c>
      <c r="G67" s="18"/>
    </row>
    <row r="68" spans="1:7" s="17" customFormat="1" x14ac:dyDescent="0.2">
      <c r="A68" s="38"/>
      <c r="B68" s="29" t="s">
        <v>178</v>
      </c>
      <c r="C68" s="28">
        <f>+C69+C70</f>
        <v>174261.1</v>
      </c>
      <c r="D68" s="28">
        <f>+D69+D70</f>
        <v>29043.5</v>
      </c>
      <c r="E68" s="28"/>
      <c r="F68" s="28">
        <f>+F69+F70</f>
        <v>24379</v>
      </c>
    </row>
    <row r="69" spans="1:7" s="17" customFormat="1" x14ac:dyDescent="0.2">
      <c r="A69" s="59"/>
      <c r="B69" s="52" t="s">
        <v>2</v>
      </c>
      <c r="C69" s="53">
        <v>174261.1</v>
      </c>
      <c r="D69" s="53">
        <v>29043.5</v>
      </c>
      <c r="E69" s="53"/>
      <c r="F69" s="53">
        <v>24379</v>
      </c>
      <c r="G69" s="18"/>
    </row>
    <row r="70" spans="1:7" s="17" customFormat="1" x14ac:dyDescent="0.2">
      <c r="A70" s="39"/>
      <c r="B70" s="20" t="s">
        <v>0</v>
      </c>
      <c r="C70" s="19">
        <v>0</v>
      </c>
      <c r="D70" s="19">
        <v>0</v>
      </c>
      <c r="E70" s="19"/>
      <c r="F70" s="19">
        <v>0</v>
      </c>
      <c r="G70" s="18"/>
    </row>
    <row r="71" spans="1:7" s="17" customFormat="1" x14ac:dyDescent="0.2">
      <c r="A71" s="38"/>
      <c r="B71" s="29" t="s">
        <v>177</v>
      </c>
      <c r="C71" s="28">
        <f>+C72+C73</f>
        <v>19827.400000000001</v>
      </c>
      <c r="D71" s="28">
        <f>+D72+D73</f>
        <v>6488.3</v>
      </c>
      <c r="E71" s="28"/>
      <c r="F71" s="28">
        <f>+F72+F73</f>
        <v>3931.9</v>
      </c>
    </row>
    <row r="72" spans="1:7" s="17" customFormat="1" x14ac:dyDescent="0.2">
      <c r="A72" s="39"/>
      <c r="B72" s="20" t="s">
        <v>2</v>
      </c>
      <c r="C72" s="19">
        <v>19827.400000000001</v>
      </c>
      <c r="D72" s="19">
        <v>6488.3</v>
      </c>
      <c r="E72" s="19"/>
      <c r="F72" s="19">
        <v>3931.9</v>
      </c>
      <c r="G72" s="18"/>
    </row>
    <row r="73" spans="1:7" s="17" customFormat="1" x14ac:dyDescent="0.2">
      <c r="A73" s="39"/>
      <c r="B73" s="20" t="s">
        <v>0</v>
      </c>
      <c r="C73" s="19">
        <v>0</v>
      </c>
      <c r="D73" s="19">
        <v>0</v>
      </c>
      <c r="E73" s="19"/>
      <c r="F73" s="19">
        <v>0</v>
      </c>
      <c r="G73" s="18"/>
    </row>
    <row r="74" spans="1:7" s="17" customFormat="1" x14ac:dyDescent="0.2">
      <c r="A74" s="38"/>
      <c r="B74" s="29" t="s">
        <v>176</v>
      </c>
      <c r="C74" s="28">
        <f>+C75+C76</f>
        <v>48234.923039999994</v>
      </c>
      <c r="D74" s="28">
        <f>+D75+D76</f>
        <v>12850.679319999999</v>
      </c>
      <c r="E74" s="28"/>
      <c r="F74" s="28">
        <f>+F75+F76</f>
        <v>11800.77572</v>
      </c>
    </row>
    <row r="75" spans="1:7" s="17" customFormat="1" x14ac:dyDescent="0.2">
      <c r="A75" s="39"/>
      <c r="B75" s="20" t="s">
        <v>2</v>
      </c>
      <c r="C75" s="19">
        <v>45056.359839999997</v>
      </c>
      <c r="D75" s="19">
        <v>10854.3956</v>
      </c>
      <c r="E75" s="19"/>
      <c r="F75" s="19">
        <v>9804.4920000000002</v>
      </c>
      <c r="G75" s="18"/>
    </row>
    <row r="76" spans="1:7" s="17" customFormat="1" x14ac:dyDescent="0.2">
      <c r="A76" s="39"/>
      <c r="B76" s="20" t="s">
        <v>0</v>
      </c>
      <c r="C76" s="19">
        <v>3178.5632000000001</v>
      </c>
      <c r="D76" s="19">
        <v>1996.2837199999999</v>
      </c>
      <c r="E76" s="19"/>
      <c r="F76" s="19">
        <v>1996.2837199999999</v>
      </c>
      <c r="G76" s="18"/>
    </row>
    <row r="77" spans="1:7" s="17" customFormat="1" ht="14.25" customHeight="1" x14ac:dyDescent="0.2">
      <c r="A77" s="38"/>
      <c r="B77" s="29" t="s">
        <v>175</v>
      </c>
      <c r="C77" s="28">
        <f>+C78+C79</f>
        <v>44733.9</v>
      </c>
      <c r="D77" s="28">
        <f>+D78+D79</f>
        <v>5673.3</v>
      </c>
      <c r="E77" s="28"/>
      <c r="F77" s="28">
        <f>+F78+F79</f>
        <v>3779.1</v>
      </c>
    </row>
    <row r="78" spans="1:7" s="17" customFormat="1" x14ac:dyDescent="0.2">
      <c r="A78" s="39"/>
      <c r="B78" s="20" t="s">
        <v>2</v>
      </c>
      <c r="C78" s="19">
        <v>44733.9</v>
      </c>
      <c r="D78" s="19">
        <v>5673.3</v>
      </c>
      <c r="E78" s="19"/>
      <c r="F78" s="19">
        <v>3779.1</v>
      </c>
      <c r="G78" s="18"/>
    </row>
    <row r="79" spans="1:7" s="17" customFormat="1" x14ac:dyDescent="0.2">
      <c r="A79" s="39"/>
      <c r="B79" s="20" t="s">
        <v>0</v>
      </c>
      <c r="C79" s="19">
        <v>0</v>
      </c>
      <c r="D79" s="19">
        <v>0</v>
      </c>
      <c r="E79" s="19"/>
      <c r="F79" s="19">
        <v>0</v>
      </c>
      <c r="G79" s="18"/>
    </row>
    <row r="80" spans="1:7" s="17" customFormat="1" x14ac:dyDescent="0.2">
      <c r="A80" s="38"/>
      <c r="B80" s="29" t="s">
        <v>174</v>
      </c>
      <c r="C80" s="28">
        <f>+C81+C82</f>
        <v>151047.29999999999</v>
      </c>
      <c r="D80" s="28">
        <f>+D81+D82</f>
        <v>37761.824999999997</v>
      </c>
      <c r="E80" s="28"/>
      <c r="F80" s="28">
        <f>+F81+F82</f>
        <v>5191</v>
      </c>
    </row>
    <row r="81" spans="1:7" s="17" customFormat="1" x14ac:dyDescent="0.2">
      <c r="A81" s="39"/>
      <c r="B81" s="20" t="s">
        <v>2</v>
      </c>
      <c r="C81" s="19">
        <v>151047.29999999999</v>
      </c>
      <c r="D81" s="19">
        <v>37761.824999999997</v>
      </c>
      <c r="E81" s="19"/>
      <c r="F81" s="19">
        <v>5191</v>
      </c>
      <c r="G81" s="18"/>
    </row>
    <row r="82" spans="1:7" s="17" customFormat="1" x14ac:dyDescent="0.2">
      <c r="A82" s="39"/>
      <c r="B82" s="20" t="s">
        <v>0</v>
      </c>
      <c r="C82" s="19">
        <v>0</v>
      </c>
      <c r="D82" s="19">
        <v>0</v>
      </c>
      <c r="E82" s="19"/>
      <c r="F82" s="19">
        <v>0</v>
      </c>
      <c r="G82" s="18"/>
    </row>
    <row r="83" spans="1:7" s="17" customFormat="1" x14ac:dyDescent="0.2">
      <c r="A83" s="38"/>
      <c r="B83" s="29" t="s">
        <v>173</v>
      </c>
      <c r="C83" s="28">
        <f>+C84+C85</f>
        <v>28031.200000000001</v>
      </c>
      <c r="D83" s="28">
        <f>+D84+D85</f>
        <v>3734.6</v>
      </c>
      <c r="E83" s="28"/>
      <c r="F83" s="28">
        <f>+F84+F85</f>
        <v>3698.5</v>
      </c>
    </row>
    <row r="84" spans="1:7" s="17" customFormat="1" x14ac:dyDescent="0.2">
      <c r="A84" s="39"/>
      <c r="B84" s="20" t="s">
        <v>2</v>
      </c>
      <c r="C84" s="19">
        <v>28031.200000000001</v>
      </c>
      <c r="D84" s="19">
        <v>3734.6</v>
      </c>
      <c r="E84" s="19"/>
      <c r="F84" s="19">
        <v>3698.5</v>
      </c>
      <c r="G84" s="18"/>
    </row>
    <row r="85" spans="1:7" s="17" customFormat="1" x14ac:dyDescent="0.2">
      <c r="A85" s="39"/>
      <c r="B85" s="20" t="s">
        <v>0</v>
      </c>
      <c r="C85" s="19">
        <v>0</v>
      </c>
      <c r="D85" s="19">
        <v>0</v>
      </c>
      <c r="E85" s="19"/>
      <c r="F85" s="19">
        <v>0</v>
      </c>
      <c r="G85" s="18"/>
    </row>
    <row r="86" spans="1:7" s="17" customFormat="1" x14ac:dyDescent="0.2">
      <c r="A86" s="38"/>
      <c r="B86" s="29" t="s">
        <v>172</v>
      </c>
      <c r="C86" s="28">
        <f>+C87+C88</f>
        <v>78780.5</v>
      </c>
      <c r="D86" s="28">
        <f>+D87+D88</f>
        <v>30929</v>
      </c>
      <c r="E86" s="28"/>
      <c r="F86" s="28">
        <f>+F87+F88</f>
        <v>12788</v>
      </c>
    </row>
    <row r="87" spans="1:7" s="17" customFormat="1" x14ac:dyDescent="0.2">
      <c r="A87" s="39"/>
      <c r="B87" s="20" t="s">
        <v>2</v>
      </c>
      <c r="C87" s="19">
        <v>78780.5</v>
      </c>
      <c r="D87" s="19">
        <v>30929</v>
      </c>
      <c r="E87" s="19"/>
      <c r="F87" s="19">
        <v>12788</v>
      </c>
      <c r="G87" s="18"/>
    </row>
    <row r="88" spans="1:7" s="17" customFormat="1" x14ac:dyDescent="0.2">
      <c r="A88" s="39"/>
      <c r="B88" s="20" t="s">
        <v>0</v>
      </c>
      <c r="C88" s="19">
        <v>0</v>
      </c>
      <c r="D88" s="19">
        <v>0</v>
      </c>
      <c r="E88" s="19"/>
      <c r="F88" s="19">
        <v>0</v>
      </c>
      <c r="G88" s="18"/>
    </row>
    <row r="89" spans="1:7" s="17" customFormat="1" x14ac:dyDescent="0.2">
      <c r="A89" s="38"/>
      <c r="B89" s="29" t="s">
        <v>171</v>
      </c>
      <c r="C89" s="28">
        <f>+C90+C91</f>
        <v>172051.47271</v>
      </c>
      <c r="D89" s="28">
        <f>+D90+D91</f>
        <v>64529.614100000006</v>
      </c>
      <c r="E89" s="28"/>
      <c r="F89" s="28">
        <f>+F90+F91</f>
        <v>55355.862700000005</v>
      </c>
    </row>
    <row r="90" spans="1:7" s="17" customFormat="1" x14ac:dyDescent="0.2">
      <c r="A90" s="39"/>
      <c r="B90" s="20" t="s">
        <v>2</v>
      </c>
      <c r="C90" s="19">
        <v>172051.47271</v>
      </c>
      <c r="D90" s="19">
        <v>64529.614100000006</v>
      </c>
      <c r="E90" s="19"/>
      <c r="F90" s="19">
        <v>55355.862700000005</v>
      </c>
      <c r="G90" s="18"/>
    </row>
    <row r="91" spans="1:7" s="17" customFormat="1" x14ac:dyDescent="0.2">
      <c r="A91" s="39"/>
      <c r="B91" s="20" t="s">
        <v>0</v>
      </c>
      <c r="C91" s="19">
        <v>0</v>
      </c>
      <c r="D91" s="19">
        <v>0</v>
      </c>
      <c r="E91" s="19"/>
      <c r="F91" s="19">
        <v>0</v>
      </c>
      <c r="G91" s="18"/>
    </row>
    <row r="92" spans="1:7" s="17" customFormat="1" x14ac:dyDescent="0.2">
      <c r="A92" s="38"/>
      <c r="B92" s="29" t="s">
        <v>170</v>
      </c>
      <c r="C92" s="28">
        <f>+C93+C94</f>
        <v>193732.6</v>
      </c>
      <c r="D92" s="28">
        <f>+D93+D94</f>
        <v>36537.599999999999</v>
      </c>
      <c r="E92" s="28"/>
      <c r="F92" s="28">
        <f>+F93+F94</f>
        <v>20782.099999999999</v>
      </c>
    </row>
    <row r="93" spans="1:7" s="17" customFormat="1" x14ac:dyDescent="0.2">
      <c r="A93" s="39"/>
      <c r="B93" s="20" t="s">
        <v>2</v>
      </c>
      <c r="C93" s="19">
        <v>193732.6</v>
      </c>
      <c r="D93" s="19">
        <v>36537.599999999999</v>
      </c>
      <c r="E93" s="19"/>
      <c r="F93" s="19">
        <v>20782.099999999999</v>
      </c>
      <c r="G93" s="18"/>
    </row>
    <row r="94" spans="1:7" s="17" customFormat="1" x14ac:dyDescent="0.2">
      <c r="A94" s="39"/>
      <c r="B94" s="20" t="s">
        <v>0</v>
      </c>
      <c r="C94" s="19">
        <v>0</v>
      </c>
      <c r="D94" s="19">
        <v>0</v>
      </c>
      <c r="E94" s="19"/>
      <c r="F94" s="19">
        <v>0</v>
      </c>
      <c r="G94" s="18"/>
    </row>
    <row r="95" spans="1:7" s="17" customFormat="1" x14ac:dyDescent="0.2">
      <c r="A95" s="38"/>
      <c r="B95" s="29" t="s">
        <v>169</v>
      </c>
      <c r="C95" s="28">
        <f>+C96+C97</f>
        <v>1457819.0291579999</v>
      </c>
      <c r="D95" s="28">
        <f>+D96+D97</f>
        <v>372180.44509150018</v>
      </c>
      <c r="E95" s="28"/>
      <c r="F95" s="28">
        <f>+F96+F97</f>
        <v>131989.88628880001</v>
      </c>
    </row>
    <row r="96" spans="1:7" s="17" customFormat="1" x14ac:dyDescent="0.2">
      <c r="A96" s="39"/>
      <c r="B96" s="20" t="s">
        <v>2</v>
      </c>
      <c r="C96" s="19">
        <v>1457819.0291579999</v>
      </c>
      <c r="D96" s="19">
        <v>372180.44509150018</v>
      </c>
      <c r="E96" s="19"/>
      <c r="F96" s="19">
        <v>131989.88628880001</v>
      </c>
      <c r="G96" s="18"/>
    </row>
    <row r="97" spans="1:7" s="17" customFormat="1" x14ac:dyDescent="0.2">
      <c r="A97" s="39"/>
      <c r="B97" s="20" t="s">
        <v>0</v>
      </c>
      <c r="C97" s="19">
        <v>0</v>
      </c>
      <c r="D97" s="19">
        <v>0</v>
      </c>
      <c r="E97" s="19"/>
      <c r="F97" s="19">
        <v>0</v>
      </c>
      <c r="G97" s="18"/>
    </row>
    <row r="98" spans="1:7" s="17" customFormat="1" x14ac:dyDescent="0.2">
      <c r="A98" s="38"/>
      <c r="B98" s="29" t="s">
        <v>168</v>
      </c>
      <c r="C98" s="28">
        <f>+C99+C100</f>
        <v>218292.2</v>
      </c>
      <c r="D98" s="28">
        <f>+D99+D100</f>
        <v>56550.5</v>
      </c>
      <c r="E98" s="28"/>
      <c r="F98" s="28">
        <f>+F99+F100</f>
        <v>21655.4</v>
      </c>
    </row>
    <row r="99" spans="1:7" s="17" customFormat="1" x14ac:dyDescent="0.2">
      <c r="A99" s="39"/>
      <c r="B99" s="20" t="s">
        <v>2</v>
      </c>
      <c r="C99" s="19">
        <v>218292.2</v>
      </c>
      <c r="D99" s="19">
        <v>56550.5</v>
      </c>
      <c r="E99" s="19"/>
      <c r="F99" s="19">
        <v>21655.4</v>
      </c>
      <c r="G99" s="18"/>
    </row>
    <row r="100" spans="1:7" s="17" customFormat="1" x14ac:dyDescent="0.2">
      <c r="A100" s="39"/>
      <c r="B100" s="20" t="s">
        <v>0</v>
      </c>
      <c r="C100" s="19">
        <v>0</v>
      </c>
      <c r="D100" s="19">
        <v>0</v>
      </c>
      <c r="E100" s="19"/>
      <c r="F100" s="19">
        <v>0</v>
      </c>
      <c r="G100" s="18"/>
    </row>
    <row r="101" spans="1:7" s="17" customFormat="1" x14ac:dyDescent="0.2">
      <c r="A101" s="38"/>
      <c r="B101" s="29" t="s">
        <v>167</v>
      </c>
      <c r="C101" s="28">
        <f>+C102+C103</f>
        <v>427911</v>
      </c>
      <c r="D101" s="28">
        <f>+D102+D103</f>
        <v>109591</v>
      </c>
      <c r="E101" s="28"/>
      <c r="F101" s="28">
        <f>+F102+F103</f>
        <v>47452</v>
      </c>
    </row>
    <row r="102" spans="1:7" s="17" customFormat="1" x14ac:dyDescent="0.2">
      <c r="A102" s="39"/>
      <c r="B102" s="20" t="s">
        <v>2</v>
      </c>
      <c r="C102" s="19">
        <v>427911</v>
      </c>
      <c r="D102" s="19">
        <v>109591</v>
      </c>
      <c r="E102" s="19"/>
      <c r="F102" s="19">
        <v>47452</v>
      </c>
      <c r="G102" s="18"/>
    </row>
    <row r="103" spans="1:7" s="17" customFormat="1" x14ac:dyDescent="0.2">
      <c r="A103" s="39"/>
      <c r="B103" s="20" t="s">
        <v>0</v>
      </c>
      <c r="C103" s="19">
        <v>0</v>
      </c>
      <c r="D103" s="19">
        <v>0</v>
      </c>
      <c r="E103" s="19"/>
      <c r="F103" s="19">
        <v>0</v>
      </c>
      <c r="G103" s="18"/>
    </row>
    <row r="104" spans="1:7" s="17" customFormat="1" ht="12.75" customHeight="1" x14ac:dyDescent="0.2">
      <c r="A104" s="38"/>
      <c r="B104" s="29" t="s">
        <v>166</v>
      </c>
      <c r="C104" s="28">
        <f>+C105+C106</f>
        <v>395912.2</v>
      </c>
      <c r="D104" s="28">
        <f>+D105+D106</f>
        <v>64744.14</v>
      </c>
      <c r="E104" s="28"/>
      <c r="F104" s="28">
        <f>+F105+F106</f>
        <v>48310.73</v>
      </c>
    </row>
    <row r="105" spans="1:7" s="17" customFormat="1" x14ac:dyDescent="0.2">
      <c r="A105" s="39"/>
      <c r="B105" s="20" t="s">
        <v>2</v>
      </c>
      <c r="C105" s="19">
        <v>395912.2</v>
      </c>
      <c r="D105" s="19">
        <v>64744.14</v>
      </c>
      <c r="E105" s="19"/>
      <c r="F105" s="19">
        <v>48310.73</v>
      </c>
      <c r="G105" s="18"/>
    </row>
    <row r="106" spans="1:7" s="17" customFormat="1" x14ac:dyDescent="0.2">
      <c r="A106" s="39"/>
      <c r="B106" s="20" t="s">
        <v>0</v>
      </c>
      <c r="C106" s="19">
        <v>0</v>
      </c>
      <c r="D106" s="19">
        <v>0</v>
      </c>
      <c r="E106" s="19"/>
      <c r="F106" s="19">
        <v>0</v>
      </c>
      <c r="G106" s="18"/>
    </row>
    <row r="107" spans="1:7" s="17" customFormat="1" x14ac:dyDescent="0.2">
      <c r="A107" s="38"/>
      <c r="B107" s="29" t="s">
        <v>165</v>
      </c>
      <c r="C107" s="28">
        <f>+C108+C109</f>
        <v>1452197.4129999999</v>
      </c>
      <c r="D107" s="28">
        <f>+D108+D109</f>
        <v>367561.83325000003</v>
      </c>
      <c r="E107" s="28"/>
      <c r="F107" s="28">
        <f>+F108+F109</f>
        <v>297476.34754674986</v>
      </c>
    </row>
    <row r="108" spans="1:7" s="17" customFormat="1" x14ac:dyDescent="0.2">
      <c r="A108" s="39"/>
      <c r="B108" s="20" t="s">
        <v>2</v>
      </c>
      <c r="C108" s="19">
        <v>1297963.3189999999</v>
      </c>
      <c r="D108" s="19">
        <v>329003.30975000001</v>
      </c>
      <c r="E108" s="19"/>
      <c r="F108" s="19">
        <v>261259.94961724299</v>
      </c>
      <c r="G108" s="18"/>
    </row>
    <row r="109" spans="1:7" s="17" customFormat="1" x14ac:dyDescent="0.2">
      <c r="A109" s="39"/>
      <c r="B109" s="20" t="s">
        <v>0</v>
      </c>
      <c r="C109" s="19">
        <v>154234.09400000001</v>
      </c>
      <c r="D109" s="19">
        <v>38558.523500000003</v>
      </c>
      <c r="E109" s="19"/>
      <c r="F109" s="19">
        <v>36216.3979295069</v>
      </c>
      <c r="G109" s="18"/>
    </row>
    <row r="110" spans="1:7" s="17" customFormat="1" x14ac:dyDescent="0.2">
      <c r="A110" s="38"/>
      <c r="B110" s="29" t="s">
        <v>164</v>
      </c>
      <c r="C110" s="28">
        <f>+C111+C112</f>
        <v>127077.903154</v>
      </c>
      <c r="D110" s="28">
        <f>+D111+D112</f>
        <v>44286.760903499991</v>
      </c>
      <c r="E110" s="28"/>
      <c r="F110" s="28">
        <f>+F111+F112</f>
        <v>14414.350289999998</v>
      </c>
    </row>
    <row r="111" spans="1:7" s="17" customFormat="1" x14ac:dyDescent="0.2">
      <c r="A111" s="39"/>
      <c r="B111" s="20" t="s">
        <v>2</v>
      </c>
      <c r="C111" s="19">
        <v>127077.903154</v>
      </c>
      <c r="D111" s="19">
        <v>44286.760903499991</v>
      </c>
      <c r="E111" s="19"/>
      <c r="F111" s="19">
        <v>14414.350289999998</v>
      </c>
      <c r="G111" s="18"/>
    </row>
    <row r="112" spans="1:7" s="17" customFormat="1" x14ac:dyDescent="0.2">
      <c r="A112" s="39"/>
      <c r="B112" s="20" t="s">
        <v>0</v>
      </c>
      <c r="C112" s="19">
        <v>0</v>
      </c>
      <c r="D112" s="19">
        <v>0</v>
      </c>
      <c r="E112" s="19"/>
      <c r="F112" s="19">
        <v>0</v>
      </c>
      <c r="G112" s="18"/>
    </row>
    <row r="113" spans="1:7" s="17" customFormat="1" x14ac:dyDescent="0.2">
      <c r="A113" s="38"/>
      <c r="B113" s="29" t="s">
        <v>163</v>
      </c>
      <c r="C113" s="28">
        <f>+C114+C115</f>
        <v>41616.821000000004</v>
      </c>
      <c r="D113" s="28">
        <f>+D114+D115</f>
        <v>10453.348</v>
      </c>
      <c r="E113" s="28"/>
      <c r="F113" s="28">
        <f>+F114+F115</f>
        <v>8731.3410000000003</v>
      </c>
    </row>
    <row r="114" spans="1:7" s="17" customFormat="1" x14ac:dyDescent="0.2">
      <c r="A114" s="39"/>
      <c r="B114" s="20" t="s">
        <v>2</v>
      </c>
      <c r="C114" s="19">
        <v>41616.821000000004</v>
      </c>
      <c r="D114" s="19">
        <v>10453.348</v>
      </c>
      <c r="E114" s="19"/>
      <c r="F114" s="19">
        <v>8731.3410000000003</v>
      </c>
      <c r="G114" s="18"/>
    </row>
    <row r="115" spans="1:7" s="17" customFormat="1" x14ac:dyDescent="0.2">
      <c r="A115" s="39"/>
      <c r="B115" s="20" t="s">
        <v>0</v>
      </c>
      <c r="C115" s="19">
        <v>0</v>
      </c>
      <c r="D115" s="19">
        <v>0</v>
      </c>
      <c r="E115" s="19"/>
      <c r="F115" s="19">
        <v>0</v>
      </c>
      <c r="G115" s="18"/>
    </row>
    <row r="116" spans="1:7" s="17" customFormat="1" x14ac:dyDescent="0.2">
      <c r="A116" s="38"/>
      <c r="B116" s="29" t="s">
        <v>162</v>
      </c>
      <c r="C116" s="28">
        <f>+C117+C118</f>
        <v>15935.101620400003</v>
      </c>
      <c r="D116" s="28">
        <f>+D117+D118</f>
        <v>2334.8319299999998</v>
      </c>
      <c r="E116" s="28"/>
      <c r="F116" s="28">
        <f>+F117+F118</f>
        <v>2334.8319299999998</v>
      </c>
    </row>
    <row r="117" spans="1:7" s="17" customFormat="1" x14ac:dyDescent="0.2">
      <c r="A117" s="39"/>
      <c r="B117" s="20" t="s">
        <v>2</v>
      </c>
      <c r="C117" s="19">
        <v>15935.101620400003</v>
      </c>
      <c r="D117" s="19">
        <v>2334.8319299999998</v>
      </c>
      <c r="E117" s="19"/>
      <c r="F117" s="19">
        <v>2334.8319299999998</v>
      </c>
      <c r="G117" s="18"/>
    </row>
    <row r="118" spans="1:7" s="17" customFormat="1" x14ac:dyDescent="0.2">
      <c r="A118" s="39"/>
      <c r="B118" s="20" t="s">
        <v>0</v>
      </c>
      <c r="C118" s="19">
        <v>0</v>
      </c>
      <c r="D118" s="19">
        <v>0</v>
      </c>
      <c r="E118" s="19"/>
      <c r="F118" s="19">
        <v>0</v>
      </c>
      <c r="G118" s="18"/>
    </row>
    <row r="119" spans="1:7" s="17" customFormat="1" ht="12.75" customHeight="1" x14ac:dyDescent="0.2">
      <c r="A119" s="38"/>
      <c r="B119" s="29" t="s">
        <v>161</v>
      </c>
      <c r="C119" s="28">
        <f>+C120+C121</f>
        <v>24591.758000000002</v>
      </c>
      <c r="D119" s="28">
        <f>+D120+D121</f>
        <v>6176.9790000000003</v>
      </c>
      <c r="E119" s="28"/>
      <c r="F119" s="28">
        <f>+F120+F121</f>
        <v>5159.4290000000001</v>
      </c>
    </row>
    <row r="120" spans="1:7" s="17" customFormat="1" x14ac:dyDescent="0.2">
      <c r="A120" s="39"/>
      <c r="B120" s="20" t="s">
        <v>2</v>
      </c>
      <c r="C120" s="19">
        <v>24591.758000000002</v>
      </c>
      <c r="D120" s="19">
        <v>6176.9790000000003</v>
      </c>
      <c r="E120" s="19"/>
      <c r="F120" s="19">
        <v>5159.4290000000001</v>
      </c>
      <c r="G120" s="18"/>
    </row>
    <row r="121" spans="1:7" s="17" customFormat="1" x14ac:dyDescent="0.2">
      <c r="A121" s="39"/>
      <c r="B121" s="20" t="s">
        <v>0</v>
      </c>
      <c r="C121" s="19">
        <v>0</v>
      </c>
      <c r="D121" s="19">
        <v>0</v>
      </c>
      <c r="E121" s="19"/>
      <c r="F121" s="19">
        <v>0</v>
      </c>
      <c r="G121" s="18"/>
    </row>
    <row r="122" spans="1:7" s="17" customFormat="1" x14ac:dyDescent="0.2">
      <c r="A122" s="38"/>
      <c r="B122" s="29" t="s">
        <v>160</v>
      </c>
      <c r="C122" s="28">
        <f>+C123+C124</f>
        <v>3783.3470000000002</v>
      </c>
      <c r="D122" s="28">
        <f>+D123+D124</f>
        <v>950.30399999999997</v>
      </c>
      <c r="E122" s="28"/>
      <c r="F122" s="28">
        <f>+F123+F124</f>
        <v>793.75800000000004</v>
      </c>
    </row>
    <row r="123" spans="1:7" s="17" customFormat="1" x14ac:dyDescent="0.2">
      <c r="A123" s="39"/>
      <c r="B123" s="20" t="s">
        <v>2</v>
      </c>
      <c r="C123" s="19">
        <v>3783.3470000000002</v>
      </c>
      <c r="D123" s="19">
        <v>950.30399999999997</v>
      </c>
      <c r="E123" s="19"/>
      <c r="F123" s="19">
        <v>793.75800000000004</v>
      </c>
      <c r="G123" s="18"/>
    </row>
    <row r="124" spans="1:7" s="17" customFormat="1" x14ac:dyDescent="0.2">
      <c r="A124" s="39"/>
      <c r="B124" s="20" t="s">
        <v>0</v>
      </c>
      <c r="C124" s="19">
        <v>0</v>
      </c>
      <c r="D124" s="19">
        <v>0</v>
      </c>
      <c r="E124" s="19"/>
      <c r="F124" s="19">
        <v>0</v>
      </c>
      <c r="G124" s="18"/>
    </row>
    <row r="125" spans="1:7" s="17" customFormat="1" x14ac:dyDescent="0.2">
      <c r="A125" s="38"/>
      <c r="B125" s="29" t="s">
        <v>159</v>
      </c>
      <c r="C125" s="28">
        <f>+C126+C127</f>
        <v>120808.356</v>
      </c>
      <c r="D125" s="28">
        <f>+D126+D127</f>
        <v>31567.502</v>
      </c>
      <c r="E125" s="28"/>
      <c r="F125" s="28">
        <f>+F126+F127</f>
        <v>30293.134999999998</v>
      </c>
    </row>
    <row r="126" spans="1:7" s="17" customFormat="1" x14ac:dyDescent="0.2">
      <c r="A126" s="39"/>
      <c r="B126" s="20" t="s">
        <v>2</v>
      </c>
      <c r="C126" s="19">
        <v>120808.356</v>
      </c>
      <c r="D126" s="19">
        <v>31567.502</v>
      </c>
      <c r="E126" s="19"/>
      <c r="F126" s="19">
        <v>30293.134999999998</v>
      </c>
      <c r="G126" s="18"/>
    </row>
    <row r="127" spans="1:7" s="17" customFormat="1" x14ac:dyDescent="0.2">
      <c r="A127" s="39"/>
      <c r="B127" s="20" t="s">
        <v>0</v>
      </c>
      <c r="C127" s="19">
        <v>0</v>
      </c>
      <c r="D127" s="19">
        <v>0</v>
      </c>
      <c r="E127" s="19"/>
      <c r="F127" s="19">
        <v>0</v>
      </c>
      <c r="G127" s="18"/>
    </row>
    <row r="128" spans="1:7" s="17" customFormat="1" x14ac:dyDescent="0.2">
      <c r="A128" s="38"/>
      <c r="B128" s="29" t="s">
        <v>158</v>
      </c>
      <c r="C128" s="28">
        <f>+C129+C130</f>
        <v>5387.6191199999994</v>
      </c>
      <c r="D128" s="28">
        <f>+D129+D130</f>
        <v>5387.6191199999994</v>
      </c>
      <c r="E128" s="28"/>
      <c r="F128" s="28">
        <f>+F129+F130</f>
        <v>4913.2768199999991</v>
      </c>
    </row>
    <row r="129" spans="1:7" s="17" customFormat="1" x14ac:dyDescent="0.2">
      <c r="A129" s="39"/>
      <c r="B129" s="20" t="s">
        <v>2</v>
      </c>
      <c r="C129" s="19">
        <v>5387.6191199999994</v>
      </c>
      <c r="D129" s="19">
        <v>5387.6191199999994</v>
      </c>
      <c r="E129" s="19"/>
      <c r="F129" s="19">
        <v>4913.2768199999991</v>
      </c>
      <c r="G129" s="18"/>
    </row>
    <row r="130" spans="1:7" s="17" customFormat="1" x14ac:dyDescent="0.2">
      <c r="A130" s="39"/>
      <c r="B130" s="20" t="s">
        <v>0</v>
      </c>
      <c r="C130" s="19">
        <v>0</v>
      </c>
      <c r="D130" s="19">
        <v>0</v>
      </c>
      <c r="E130" s="19"/>
      <c r="F130" s="19">
        <v>0</v>
      </c>
      <c r="G130" s="18"/>
    </row>
    <row r="131" spans="1:7" x14ac:dyDescent="0.2">
      <c r="A131" s="54" t="s">
        <v>214</v>
      </c>
      <c r="B131" s="55"/>
      <c r="C131" s="57">
        <f>+C132+C135</f>
        <v>10876388.600000001</v>
      </c>
      <c r="D131" s="57">
        <f>+D132+D135</f>
        <v>843687.5</v>
      </c>
      <c r="E131" s="57"/>
      <c r="F131" s="57">
        <f>+F132+F135</f>
        <v>820054.4</v>
      </c>
      <c r="G131" s="1"/>
    </row>
    <row r="132" spans="1:7" s="17" customFormat="1" x14ac:dyDescent="0.2">
      <c r="A132" s="38"/>
      <c r="B132" s="29" t="s">
        <v>33</v>
      </c>
      <c r="C132" s="28">
        <f>+C133+C134</f>
        <v>10402673.800000001</v>
      </c>
      <c r="D132" s="28">
        <f>+D133+D134</f>
        <v>598487.4</v>
      </c>
      <c r="E132" s="28"/>
      <c r="F132" s="28">
        <f>+F133+F134</f>
        <v>598487.4</v>
      </c>
    </row>
    <row r="133" spans="1:7" s="17" customFormat="1" x14ac:dyDescent="0.2">
      <c r="A133" s="39"/>
      <c r="B133" s="20" t="s">
        <v>1</v>
      </c>
      <c r="C133" s="41">
        <v>3877120.8</v>
      </c>
      <c r="D133" s="41">
        <v>49667.8</v>
      </c>
      <c r="E133" s="41"/>
      <c r="F133" s="41">
        <v>49667.8</v>
      </c>
      <c r="G133" s="18"/>
    </row>
    <row r="134" spans="1:7" s="17" customFormat="1" x14ac:dyDescent="0.2">
      <c r="A134" s="59"/>
      <c r="B134" s="52" t="s">
        <v>0</v>
      </c>
      <c r="C134" s="60">
        <v>6525553</v>
      </c>
      <c r="D134" s="60">
        <v>548819.6</v>
      </c>
      <c r="E134" s="60"/>
      <c r="F134" s="60">
        <v>548819.6</v>
      </c>
      <c r="G134" s="18"/>
    </row>
    <row r="135" spans="1:7" s="17" customFormat="1" x14ac:dyDescent="0.2">
      <c r="A135" s="38"/>
      <c r="B135" s="29" t="s">
        <v>157</v>
      </c>
      <c r="C135" s="28">
        <f>+C136+C137</f>
        <v>473714.8</v>
      </c>
      <c r="D135" s="28">
        <f>+D136+D137</f>
        <v>245200.1</v>
      </c>
      <c r="E135" s="28"/>
      <c r="F135" s="28">
        <f>+F136+F137</f>
        <v>221567</v>
      </c>
    </row>
    <row r="136" spans="1:7" s="17" customFormat="1" x14ac:dyDescent="0.2">
      <c r="A136" s="39"/>
      <c r="B136" s="20" t="s">
        <v>1</v>
      </c>
      <c r="C136" s="19">
        <v>8341</v>
      </c>
      <c r="D136" s="19">
        <v>4534.1000000000004</v>
      </c>
      <c r="E136" s="19"/>
      <c r="F136" s="19">
        <v>190</v>
      </c>
      <c r="G136" s="18"/>
    </row>
    <row r="137" spans="1:7" s="17" customFormat="1" x14ac:dyDescent="0.2">
      <c r="A137" s="39"/>
      <c r="B137" s="20" t="s">
        <v>0</v>
      </c>
      <c r="C137" s="19">
        <v>465373.8</v>
      </c>
      <c r="D137" s="19">
        <v>240666</v>
      </c>
      <c r="E137" s="19"/>
      <c r="F137" s="19">
        <v>221377</v>
      </c>
      <c r="G137" s="18"/>
    </row>
    <row r="138" spans="1:7" x14ac:dyDescent="0.2">
      <c r="A138" s="54" t="s">
        <v>215</v>
      </c>
      <c r="B138" s="55"/>
      <c r="C138" s="57">
        <f>+C139+C142+C145+C148+C151+C154+C157+C160</f>
        <v>2157425.4153848002</v>
      </c>
      <c r="D138" s="57">
        <f>+D139+D142+D145+D148+D151+D154+D157+D160</f>
        <v>581795.75185559993</v>
      </c>
      <c r="E138" s="57"/>
      <c r="F138" s="57">
        <f>+F139+F142+F145+F148+F151+F154+F157+F160</f>
        <v>102919.1904456</v>
      </c>
      <c r="G138" s="1"/>
    </row>
    <row r="139" spans="1:7" s="17" customFormat="1" x14ac:dyDescent="0.2">
      <c r="A139" s="38"/>
      <c r="B139" s="29" t="s">
        <v>33</v>
      </c>
      <c r="C139" s="28">
        <f>+C140+C141</f>
        <v>283604.64199999999</v>
      </c>
      <c r="D139" s="28">
        <f>+D140+D141</f>
        <v>70187.647870000001</v>
      </c>
      <c r="E139" s="28"/>
      <c r="F139" s="28">
        <f>+F140+F141</f>
        <v>19087.647870000001</v>
      </c>
    </row>
    <row r="140" spans="1:7" s="17" customFormat="1" x14ac:dyDescent="0.2">
      <c r="A140" s="39"/>
      <c r="B140" s="20" t="s">
        <v>2</v>
      </c>
      <c r="C140" s="19">
        <v>283604.64199999999</v>
      </c>
      <c r="D140" s="19">
        <v>70187.647870000001</v>
      </c>
      <c r="E140" s="19"/>
      <c r="F140" s="19">
        <v>19087.647870000001</v>
      </c>
      <c r="G140" s="18"/>
    </row>
    <row r="141" spans="1:7" s="17" customFormat="1" x14ac:dyDescent="0.2">
      <c r="A141" s="39"/>
      <c r="B141" s="20" t="s">
        <v>0</v>
      </c>
      <c r="C141" s="19">
        <v>0</v>
      </c>
      <c r="D141" s="19">
        <v>0</v>
      </c>
      <c r="E141" s="19"/>
      <c r="F141" s="19">
        <v>0</v>
      </c>
      <c r="G141" s="18"/>
    </row>
    <row r="142" spans="1:7" s="17" customFormat="1" x14ac:dyDescent="0.2">
      <c r="A142" s="38"/>
      <c r="B142" s="29" t="s">
        <v>156</v>
      </c>
      <c r="C142" s="28">
        <f>+C143+C144</f>
        <v>327940</v>
      </c>
      <c r="D142" s="28">
        <f>+D143+D144</f>
        <v>90100</v>
      </c>
      <c r="E142" s="28"/>
      <c r="F142" s="28">
        <f>+F143+F144</f>
        <v>32500</v>
      </c>
    </row>
    <row r="143" spans="1:7" s="17" customFormat="1" x14ac:dyDescent="0.2">
      <c r="A143" s="39"/>
      <c r="B143" s="20" t="s">
        <v>2</v>
      </c>
      <c r="C143" s="19">
        <v>327940</v>
      </c>
      <c r="D143" s="19">
        <v>90100</v>
      </c>
      <c r="E143" s="19"/>
      <c r="F143" s="19">
        <v>32500</v>
      </c>
      <c r="G143" s="18"/>
    </row>
    <row r="144" spans="1:7" s="17" customFormat="1" x14ac:dyDescent="0.2">
      <c r="A144" s="39"/>
      <c r="B144" s="20" t="s">
        <v>0</v>
      </c>
      <c r="C144" s="19">
        <v>0</v>
      </c>
      <c r="D144" s="19">
        <v>0</v>
      </c>
      <c r="E144" s="19"/>
      <c r="F144" s="19">
        <v>0</v>
      </c>
      <c r="G144" s="18"/>
    </row>
    <row r="145" spans="1:7" s="17" customFormat="1" x14ac:dyDescent="0.2">
      <c r="A145" s="38"/>
      <c r="B145" s="29" t="s">
        <v>155</v>
      </c>
      <c r="C145" s="28">
        <f>+C146+C147</f>
        <v>7591.3996200000001</v>
      </c>
      <c r="D145" s="28">
        <f>+D146+D147</f>
        <v>822.99692000000005</v>
      </c>
      <c r="E145" s="28"/>
      <c r="F145" s="28">
        <f>+F146+F147</f>
        <v>822.99692000000005</v>
      </c>
    </row>
    <row r="146" spans="1:7" s="17" customFormat="1" x14ac:dyDescent="0.2">
      <c r="A146" s="39"/>
      <c r="B146" s="20" t="s">
        <v>2</v>
      </c>
      <c r="C146" s="19">
        <v>7591.3996200000001</v>
      </c>
      <c r="D146" s="19">
        <v>822.99692000000005</v>
      </c>
      <c r="E146" s="19"/>
      <c r="F146" s="19">
        <v>822.99692000000005</v>
      </c>
      <c r="G146" s="18"/>
    </row>
    <row r="147" spans="1:7" s="17" customFormat="1" x14ac:dyDescent="0.2">
      <c r="A147" s="39"/>
      <c r="B147" s="20" t="s">
        <v>0</v>
      </c>
      <c r="C147" s="19">
        <v>0</v>
      </c>
      <c r="D147" s="19">
        <v>0</v>
      </c>
      <c r="E147" s="19"/>
      <c r="F147" s="19">
        <v>0</v>
      </c>
      <c r="G147" s="18"/>
    </row>
    <row r="148" spans="1:7" s="17" customFormat="1" x14ac:dyDescent="0.2">
      <c r="A148" s="38"/>
      <c r="B148" s="29" t="s">
        <v>154</v>
      </c>
      <c r="C148" s="28">
        <f>+C149+C150</f>
        <v>855206</v>
      </c>
      <c r="D148" s="28">
        <f>+D149+D150</f>
        <v>330538</v>
      </c>
      <c r="E148" s="28"/>
      <c r="F148" s="28">
        <f>+F149+F150</f>
        <v>9798.5280000000002</v>
      </c>
    </row>
    <row r="149" spans="1:7" s="17" customFormat="1" x14ac:dyDescent="0.2">
      <c r="A149" s="39"/>
      <c r="B149" s="20" t="s">
        <v>2</v>
      </c>
      <c r="C149" s="19">
        <v>427603</v>
      </c>
      <c r="D149" s="19">
        <v>165269</v>
      </c>
      <c r="E149" s="19"/>
      <c r="F149" s="19">
        <v>4899.2640000000001</v>
      </c>
      <c r="G149" s="18"/>
    </row>
    <row r="150" spans="1:7" s="17" customFormat="1" x14ac:dyDescent="0.2">
      <c r="A150" s="39"/>
      <c r="B150" s="20" t="s">
        <v>0</v>
      </c>
      <c r="C150" s="19">
        <v>427603</v>
      </c>
      <c r="D150" s="19">
        <v>165269</v>
      </c>
      <c r="E150" s="19"/>
      <c r="F150" s="19">
        <v>4899.2640000000001</v>
      </c>
      <c r="G150" s="18"/>
    </row>
    <row r="151" spans="1:7" s="17" customFormat="1" x14ac:dyDescent="0.2">
      <c r="A151" s="38"/>
      <c r="B151" s="29" t="s">
        <v>153</v>
      </c>
      <c r="C151" s="28">
        <f>+C152+C153</f>
        <v>34369.760999999999</v>
      </c>
      <c r="D151" s="28">
        <f>+D152+D153</f>
        <v>3388.0920000000001</v>
      </c>
      <c r="E151" s="28"/>
      <c r="F151" s="28">
        <f>+F152+F153</f>
        <v>3388.0920000000001</v>
      </c>
    </row>
    <row r="152" spans="1:7" s="17" customFormat="1" x14ac:dyDescent="0.2">
      <c r="A152" s="39"/>
      <c r="B152" s="20" t="s">
        <v>2</v>
      </c>
      <c r="C152" s="19">
        <v>34369.760999999999</v>
      </c>
      <c r="D152" s="19">
        <v>3388.0920000000001</v>
      </c>
      <c r="E152" s="19"/>
      <c r="F152" s="19">
        <v>3388.0920000000001</v>
      </c>
      <c r="G152" s="18"/>
    </row>
    <row r="153" spans="1:7" s="17" customFormat="1" x14ac:dyDescent="0.2">
      <c r="A153" s="39"/>
      <c r="B153" s="20" t="s">
        <v>0</v>
      </c>
      <c r="C153" s="19">
        <v>0</v>
      </c>
      <c r="D153" s="19">
        <v>0</v>
      </c>
      <c r="E153" s="19"/>
      <c r="F153" s="19"/>
      <c r="G153" s="18"/>
    </row>
    <row r="154" spans="1:7" s="17" customFormat="1" x14ac:dyDescent="0.2">
      <c r="A154" s="38"/>
      <c r="B154" s="29" t="s">
        <v>152</v>
      </c>
      <c r="C154" s="28">
        <f>+C155+C156</f>
        <v>8806.3877647999998</v>
      </c>
      <c r="D154" s="28">
        <f>+D155+D156</f>
        <v>3217.5830900000001</v>
      </c>
      <c r="E154" s="28"/>
      <c r="F154" s="28">
        <f>+F155+F156</f>
        <v>3041.52468</v>
      </c>
    </row>
    <row r="155" spans="1:7" s="17" customFormat="1" x14ac:dyDescent="0.2">
      <c r="A155" s="39"/>
      <c r="B155" s="20" t="s">
        <v>2</v>
      </c>
      <c r="C155" s="19">
        <v>8806.3877647999998</v>
      </c>
      <c r="D155" s="19">
        <v>3217.5830900000001</v>
      </c>
      <c r="E155" s="19"/>
      <c r="F155" s="19">
        <v>3041.52468</v>
      </c>
      <c r="G155" s="18"/>
    </row>
    <row r="156" spans="1:7" s="17" customFormat="1" x14ac:dyDescent="0.2">
      <c r="A156" s="39"/>
      <c r="B156" s="20" t="s">
        <v>0</v>
      </c>
      <c r="C156" s="19">
        <v>0</v>
      </c>
      <c r="D156" s="19">
        <v>0</v>
      </c>
      <c r="E156" s="19"/>
      <c r="F156" s="19">
        <v>0</v>
      </c>
      <c r="G156" s="18"/>
    </row>
    <row r="157" spans="1:7" s="17" customFormat="1" x14ac:dyDescent="0.2">
      <c r="A157" s="38"/>
      <c r="B157" s="29" t="s">
        <v>151</v>
      </c>
      <c r="C157" s="28">
        <f>+C158+C159</f>
        <v>289243.3</v>
      </c>
      <c r="D157" s="28">
        <f>+D158+D159</f>
        <v>39760.317999999999</v>
      </c>
      <c r="E157" s="28"/>
      <c r="F157" s="28">
        <f>+F158+F159</f>
        <v>1399.287</v>
      </c>
    </row>
    <row r="158" spans="1:7" s="17" customFormat="1" x14ac:dyDescent="0.2">
      <c r="A158" s="39"/>
      <c r="B158" s="20" t="s">
        <v>2</v>
      </c>
      <c r="C158" s="19">
        <v>160121.29999999999</v>
      </c>
      <c r="D158" s="19">
        <v>39760.317999999999</v>
      </c>
      <c r="E158" s="19"/>
      <c r="F158" s="19">
        <v>1399.287</v>
      </c>
      <c r="G158" s="18"/>
    </row>
    <row r="159" spans="1:7" s="17" customFormat="1" x14ac:dyDescent="0.2">
      <c r="A159" s="39"/>
      <c r="B159" s="20" t="s">
        <v>0</v>
      </c>
      <c r="C159" s="19">
        <v>129122</v>
      </c>
      <c r="D159" s="19">
        <v>0</v>
      </c>
      <c r="E159" s="19"/>
      <c r="F159" s="19">
        <v>0</v>
      </c>
      <c r="G159" s="18"/>
    </row>
    <row r="160" spans="1:7" s="17" customFormat="1" x14ac:dyDescent="0.2">
      <c r="A160" s="38"/>
      <c r="B160" s="29" t="s">
        <v>150</v>
      </c>
      <c r="C160" s="28">
        <f>+C161+C162</f>
        <v>350663.92499999999</v>
      </c>
      <c r="D160" s="28">
        <f>+D161+D162</f>
        <v>43781.113975600005</v>
      </c>
      <c r="E160" s="28"/>
      <c r="F160" s="28">
        <f>+F161+F162</f>
        <v>32881.113975600005</v>
      </c>
    </row>
    <row r="161" spans="1:7" s="17" customFormat="1" x14ac:dyDescent="0.2">
      <c r="A161" s="39"/>
      <c r="B161" s="20" t="s">
        <v>2</v>
      </c>
      <c r="C161" s="19">
        <v>42300</v>
      </c>
      <c r="D161" s="19">
        <v>24800</v>
      </c>
      <c r="E161" s="19"/>
      <c r="F161" s="19">
        <v>13900</v>
      </c>
      <c r="G161" s="18"/>
    </row>
    <row r="162" spans="1:7" s="17" customFormat="1" x14ac:dyDescent="0.2">
      <c r="A162" s="39"/>
      <c r="B162" s="20" t="s">
        <v>0</v>
      </c>
      <c r="C162" s="19">
        <v>308363.92499999999</v>
      </c>
      <c r="D162" s="19">
        <v>18981.113975600001</v>
      </c>
      <c r="E162" s="19"/>
      <c r="F162" s="19">
        <v>18981.113975600001</v>
      </c>
      <c r="G162" s="18"/>
    </row>
    <row r="163" spans="1:7" s="17" customFormat="1" x14ac:dyDescent="0.2">
      <c r="A163" s="38"/>
      <c r="B163" s="29" t="s">
        <v>149</v>
      </c>
      <c r="C163" s="28">
        <f>+C164+C165</f>
        <v>133.452</v>
      </c>
      <c r="D163" s="28">
        <f>+D164+D165</f>
        <v>133.452</v>
      </c>
      <c r="E163" s="28"/>
      <c r="F163" s="28">
        <f>+F164+F165</f>
        <v>43.768729999999998</v>
      </c>
    </row>
    <row r="164" spans="1:7" s="17" customFormat="1" x14ac:dyDescent="0.2">
      <c r="A164" s="39"/>
      <c r="B164" s="20" t="s">
        <v>2</v>
      </c>
      <c r="C164" s="25">
        <v>133.452</v>
      </c>
      <c r="D164" s="25">
        <v>133.452</v>
      </c>
      <c r="E164" s="25"/>
      <c r="F164" s="25">
        <v>43.768729999999998</v>
      </c>
      <c r="G164" s="18"/>
    </row>
    <row r="165" spans="1:7" s="17" customFormat="1" x14ac:dyDescent="0.2">
      <c r="A165" s="39"/>
      <c r="B165" s="20" t="s">
        <v>0</v>
      </c>
      <c r="C165" s="25">
        <v>0</v>
      </c>
      <c r="D165" s="25">
        <v>0</v>
      </c>
      <c r="E165" s="25"/>
      <c r="F165" s="25">
        <v>0</v>
      </c>
      <c r="G165" s="18"/>
    </row>
    <row r="166" spans="1:7" s="17" customFormat="1" x14ac:dyDescent="0.2">
      <c r="A166" s="38"/>
      <c r="B166" s="29" t="s">
        <v>148</v>
      </c>
      <c r="C166" s="28">
        <f>+C167+C168</f>
        <v>86929.195607999995</v>
      </c>
      <c r="D166" s="28">
        <f>+D167+D168</f>
        <v>43865.704764399998</v>
      </c>
      <c r="E166" s="28"/>
      <c r="F166" s="28">
        <f>+F167+F168</f>
        <v>28680.646430000001</v>
      </c>
    </row>
    <row r="167" spans="1:7" s="17" customFormat="1" x14ac:dyDescent="0.2">
      <c r="A167" s="39"/>
      <c r="B167" s="20" t="s">
        <v>2</v>
      </c>
      <c r="C167" s="19">
        <v>86929.195607999995</v>
      </c>
      <c r="D167" s="19">
        <v>43865.704764399998</v>
      </c>
      <c r="E167" s="19"/>
      <c r="F167" s="19">
        <v>28680.646430000001</v>
      </c>
      <c r="G167" s="18"/>
    </row>
    <row r="168" spans="1:7" s="17" customFormat="1" x14ac:dyDescent="0.2">
      <c r="A168" s="39"/>
      <c r="B168" s="20" t="s">
        <v>0</v>
      </c>
      <c r="C168" s="19"/>
      <c r="D168" s="19"/>
      <c r="E168" s="19"/>
      <c r="F168" s="19"/>
      <c r="G168" s="18"/>
    </row>
    <row r="169" spans="1:7" s="17" customFormat="1" x14ac:dyDescent="0.2">
      <c r="A169" s="38"/>
      <c r="B169" s="29" t="s">
        <v>147</v>
      </c>
      <c r="C169" s="28">
        <f>+C170+C171</f>
        <v>4770</v>
      </c>
      <c r="D169" s="28">
        <f>+D170+D171</f>
        <v>1078</v>
      </c>
      <c r="E169" s="28"/>
      <c r="F169" s="28">
        <f>+F170+F171</f>
        <v>383</v>
      </c>
    </row>
    <row r="170" spans="1:7" s="17" customFormat="1" x14ac:dyDescent="0.2">
      <c r="A170" s="39"/>
      <c r="B170" s="20" t="s">
        <v>2</v>
      </c>
      <c r="C170" s="19">
        <v>4770</v>
      </c>
      <c r="D170" s="19">
        <v>1078</v>
      </c>
      <c r="E170" s="19"/>
      <c r="F170" s="19">
        <v>383</v>
      </c>
      <c r="G170" s="18"/>
    </row>
    <row r="171" spans="1:7" s="17" customFormat="1" x14ac:dyDescent="0.2">
      <c r="A171" s="39"/>
      <c r="B171" s="20" t="s">
        <v>0</v>
      </c>
      <c r="C171" s="19">
        <v>0</v>
      </c>
      <c r="D171" s="19">
        <v>0</v>
      </c>
      <c r="E171" s="19"/>
      <c r="F171" s="19">
        <v>0</v>
      </c>
      <c r="G171" s="18"/>
    </row>
    <row r="172" spans="1:7" s="17" customFormat="1" x14ac:dyDescent="0.2">
      <c r="A172" s="38"/>
      <c r="B172" s="29" t="s">
        <v>146</v>
      </c>
      <c r="C172" s="28">
        <f>+C173+C174</f>
        <v>145259.9</v>
      </c>
      <c r="D172" s="28">
        <f>+D173+D174</f>
        <v>34196.42</v>
      </c>
      <c r="E172" s="28"/>
      <c r="F172" s="28">
        <f>+F173+F174</f>
        <v>21783.11537</v>
      </c>
    </row>
    <row r="173" spans="1:7" s="17" customFormat="1" x14ac:dyDescent="0.2">
      <c r="A173" s="39"/>
      <c r="B173" s="20" t="s">
        <v>2</v>
      </c>
      <c r="C173" s="19">
        <v>145259.9</v>
      </c>
      <c r="D173" s="19">
        <v>34196.42</v>
      </c>
      <c r="E173" s="19"/>
      <c r="F173" s="19">
        <v>21783.11537</v>
      </c>
      <c r="G173" s="18"/>
    </row>
    <row r="174" spans="1:7" s="17" customFormat="1" x14ac:dyDescent="0.2">
      <c r="A174" s="39"/>
      <c r="B174" s="20" t="s">
        <v>0</v>
      </c>
      <c r="C174" s="19">
        <v>0</v>
      </c>
      <c r="D174" s="19">
        <v>0</v>
      </c>
      <c r="E174" s="19"/>
      <c r="F174" s="19">
        <v>0</v>
      </c>
      <c r="G174" s="18"/>
    </row>
    <row r="175" spans="1:7" s="17" customFormat="1" x14ac:dyDescent="0.2">
      <c r="A175" s="38"/>
      <c r="B175" s="29" t="s">
        <v>145</v>
      </c>
      <c r="C175" s="28">
        <f>+C176+C177</f>
        <v>2300</v>
      </c>
      <c r="D175" s="28">
        <f>+D176+D177</f>
        <v>1300</v>
      </c>
      <c r="E175" s="28"/>
      <c r="F175" s="28">
        <f>+F176+F177</f>
        <v>700</v>
      </c>
    </row>
    <row r="176" spans="1:7" s="17" customFormat="1" x14ac:dyDescent="0.2">
      <c r="A176" s="39"/>
      <c r="B176" s="20" t="s">
        <v>2</v>
      </c>
      <c r="C176" s="19">
        <v>2300</v>
      </c>
      <c r="D176" s="19">
        <v>1300</v>
      </c>
      <c r="E176" s="19"/>
      <c r="F176" s="19">
        <v>700</v>
      </c>
      <c r="G176" s="18"/>
    </row>
    <row r="177" spans="1:7" s="17" customFormat="1" x14ac:dyDescent="0.2">
      <c r="A177" s="39"/>
      <c r="B177" s="20" t="s">
        <v>0</v>
      </c>
      <c r="C177" s="19">
        <v>0</v>
      </c>
      <c r="D177" s="19">
        <v>0</v>
      </c>
      <c r="E177" s="19"/>
      <c r="F177" s="19">
        <v>0</v>
      </c>
      <c r="G177" s="18"/>
    </row>
    <row r="178" spans="1:7" s="17" customFormat="1" x14ac:dyDescent="0.2">
      <c r="A178" s="38"/>
      <c r="B178" s="29" t="s">
        <v>144</v>
      </c>
      <c r="C178" s="28">
        <f>+C179+C180</f>
        <v>1072.0899999999999</v>
      </c>
      <c r="D178" s="28">
        <f>+D179+D180</f>
        <v>735.3</v>
      </c>
      <c r="E178" s="28"/>
      <c r="F178" s="28">
        <f>+F179+F180</f>
        <v>0</v>
      </c>
    </row>
    <row r="179" spans="1:7" s="17" customFormat="1" x14ac:dyDescent="0.2">
      <c r="A179" s="39"/>
      <c r="B179" s="20" t="s">
        <v>2</v>
      </c>
      <c r="C179" s="19">
        <v>1072.0899999999999</v>
      </c>
      <c r="D179" s="19">
        <v>735.3</v>
      </c>
      <c r="E179" s="19"/>
      <c r="F179" s="19">
        <v>0</v>
      </c>
      <c r="G179" s="18"/>
    </row>
    <row r="180" spans="1:7" s="17" customFormat="1" x14ac:dyDescent="0.2">
      <c r="A180" s="39"/>
      <c r="B180" s="20" t="s">
        <v>0</v>
      </c>
      <c r="C180" s="19">
        <v>0</v>
      </c>
      <c r="D180" s="19">
        <v>0</v>
      </c>
      <c r="E180" s="19"/>
      <c r="F180" s="19">
        <v>0</v>
      </c>
      <c r="G180" s="18"/>
    </row>
    <row r="181" spans="1:7" s="17" customFormat="1" x14ac:dyDescent="0.2">
      <c r="A181" s="38"/>
      <c r="B181" s="29" t="s">
        <v>143</v>
      </c>
      <c r="C181" s="28">
        <f>+C182+C183</f>
        <v>15302.72921</v>
      </c>
      <c r="D181" s="28">
        <f>+D182+D183</f>
        <v>6803.1895100000002</v>
      </c>
      <c r="E181" s="28"/>
      <c r="F181" s="28">
        <f>+F182+F183</f>
        <v>2147.5565000000001</v>
      </c>
    </row>
    <row r="182" spans="1:7" s="17" customFormat="1" x14ac:dyDescent="0.2">
      <c r="A182" s="39"/>
      <c r="B182" s="20" t="s">
        <v>2</v>
      </c>
      <c r="C182" s="19">
        <v>15302.72921</v>
      </c>
      <c r="D182" s="19">
        <v>6803.1895100000002</v>
      </c>
      <c r="E182" s="19"/>
      <c r="F182" s="19">
        <v>2147.5565000000001</v>
      </c>
      <c r="G182" s="18"/>
    </row>
    <row r="183" spans="1:7" s="17" customFormat="1" x14ac:dyDescent="0.2">
      <c r="A183" s="39"/>
      <c r="B183" s="20" t="s">
        <v>0</v>
      </c>
      <c r="C183" s="19">
        <v>0</v>
      </c>
      <c r="D183" s="19">
        <v>0</v>
      </c>
      <c r="E183" s="19"/>
      <c r="F183" s="19">
        <v>0</v>
      </c>
      <c r="G183" s="18"/>
    </row>
    <row r="184" spans="1:7" s="17" customFormat="1" x14ac:dyDescent="0.2">
      <c r="A184" s="38"/>
      <c r="B184" s="29" t="s">
        <v>33</v>
      </c>
      <c r="C184" s="28">
        <f>+C185+C186</f>
        <v>186.44300000000001</v>
      </c>
      <c r="D184" s="28">
        <f>+D185+D186</f>
        <v>60.372</v>
      </c>
      <c r="E184" s="28"/>
      <c r="F184" s="28">
        <f>+F185+F186</f>
        <v>58.383000000000003</v>
      </c>
    </row>
    <row r="185" spans="1:7" s="17" customFormat="1" x14ac:dyDescent="0.2">
      <c r="A185" s="39"/>
      <c r="B185" s="20" t="s">
        <v>1</v>
      </c>
      <c r="C185" s="19">
        <v>186.44300000000001</v>
      </c>
      <c r="D185" s="19">
        <v>60.372</v>
      </c>
      <c r="E185" s="19"/>
      <c r="F185" s="19">
        <v>58.383000000000003</v>
      </c>
      <c r="G185" s="18"/>
    </row>
    <row r="186" spans="1:7" s="17" customFormat="1" x14ac:dyDescent="0.2">
      <c r="A186" s="39"/>
      <c r="B186" s="20" t="s">
        <v>0</v>
      </c>
      <c r="C186" s="19">
        <v>0</v>
      </c>
      <c r="D186" s="19">
        <v>0</v>
      </c>
      <c r="E186" s="19"/>
      <c r="F186" s="19">
        <v>0</v>
      </c>
      <c r="G186" s="18"/>
    </row>
    <row r="187" spans="1:7" x14ac:dyDescent="0.2">
      <c r="A187" s="54" t="s">
        <v>216</v>
      </c>
      <c r="B187" s="55"/>
      <c r="C187" s="57">
        <f>+C188+C191+C194+C197+C200+C203+C206+C209+C212+C215+C218+C221+C224+C227+C230+C233+C236+C239+C242+C245+C248</f>
        <v>22868013.999999996</v>
      </c>
      <c r="D187" s="57">
        <f>+D188+D191+D194+D197+D200+D203+D206+D209+D212+D215+D218+D221+D224+D227+D230+D233+D236+D239+D242+D245+D248</f>
        <v>739822.25754806423</v>
      </c>
      <c r="E187" s="57"/>
      <c r="F187" s="57">
        <f>+F188+F191+F194+F197+F200+F203+F206+F209+F212+F215+F218+F221+F224+F227+F230+F233+F236+F239+F242+F245+F248</f>
        <v>362116.06853575999</v>
      </c>
      <c r="G187" s="1"/>
    </row>
    <row r="188" spans="1:7" s="17" customFormat="1" x14ac:dyDescent="0.2">
      <c r="A188" s="38"/>
      <c r="B188" s="29" t="s">
        <v>33</v>
      </c>
      <c r="C188" s="28">
        <f>+C189+C190</f>
        <v>19950919.899999999</v>
      </c>
      <c r="D188" s="28">
        <f>+D189+D190</f>
        <v>1663.2575480641669</v>
      </c>
      <c r="E188" s="28"/>
      <c r="F188" s="28">
        <f>+F189+F190</f>
        <v>1659.0685357600003</v>
      </c>
    </row>
    <row r="189" spans="1:7" s="17" customFormat="1" x14ac:dyDescent="0.2">
      <c r="A189" s="39"/>
      <c r="B189" s="20" t="s">
        <v>1</v>
      </c>
      <c r="C189" s="19">
        <v>547555.5</v>
      </c>
      <c r="D189" s="19">
        <v>21.060971874166665</v>
      </c>
      <c r="E189" s="19"/>
      <c r="F189" s="19">
        <v>20.00062161</v>
      </c>
      <c r="G189" s="18"/>
    </row>
    <row r="190" spans="1:7" s="17" customFormat="1" x14ac:dyDescent="0.2">
      <c r="A190" s="39"/>
      <c r="B190" s="20" t="s">
        <v>0</v>
      </c>
      <c r="C190" s="19">
        <v>19403364.399999999</v>
      </c>
      <c r="D190" s="19">
        <v>1642.1965761900003</v>
      </c>
      <c r="E190" s="19"/>
      <c r="F190" s="19">
        <v>1639.0679141500002</v>
      </c>
      <c r="G190" s="18"/>
    </row>
    <row r="191" spans="1:7" s="17" customFormat="1" x14ac:dyDescent="0.2">
      <c r="A191" s="38"/>
      <c r="B191" s="29" t="s">
        <v>142</v>
      </c>
      <c r="C191" s="28">
        <f>+C192+C193</f>
        <v>314769.40000000002</v>
      </c>
      <c r="D191" s="28">
        <f>+D192+D193</f>
        <v>73971</v>
      </c>
      <c r="E191" s="28"/>
      <c r="F191" s="28">
        <f>+F192+F193</f>
        <v>73971</v>
      </c>
    </row>
    <row r="192" spans="1:7" s="17" customFormat="1" x14ac:dyDescent="0.2">
      <c r="A192" s="39"/>
      <c r="B192" s="20" t="s">
        <v>1</v>
      </c>
      <c r="C192" s="19">
        <v>179801.5</v>
      </c>
      <c r="D192" s="19">
        <v>7759</v>
      </c>
      <c r="E192" s="19"/>
      <c r="F192" s="19">
        <v>7759</v>
      </c>
      <c r="G192" s="18"/>
    </row>
    <row r="193" spans="1:7" s="17" customFormat="1" x14ac:dyDescent="0.2">
      <c r="A193" s="39"/>
      <c r="B193" s="20" t="s">
        <v>0</v>
      </c>
      <c r="C193" s="19">
        <v>134967.9</v>
      </c>
      <c r="D193" s="19">
        <v>66212</v>
      </c>
      <c r="E193" s="19"/>
      <c r="F193" s="19">
        <v>66212</v>
      </c>
      <c r="G193" s="18"/>
    </row>
    <row r="194" spans="1:7" s="17" customFormat="1" x14ac:dyDescent="0.2">
      <c r="A194" s="38"/>
      <c r="B194" s="29" t="s">
        <v>141</v>
      </c>
      <c r="C194" s="28">
        <f>+C195+C196</f>
        <v>19577.400000000001</v>
      </c>
      <c r="D194" s="28">
        <f>+D195+D196</f>
        <v>4227</v>
      </c>
      <c r="E194" s="28"/>
      <c r="F194" s="28">
        <f>+F195+F196</f>
        <v>4227</v>
      </c>
    </row>
    <row r="195" spans="1:7" s="17" customFormat="1" x14ac:dyDescent="0.2">
      <c r="A195" s="39"/>
      <c r="B195" s="20" t="s">
        <v>1</v>
      </c>
      <c r="C195" s="19">
        <v>19577.400000000001</v>
      </c>
      <c r="D195" s="19">
        <v>4227</v>
      </c>
      <c r="E195" s="19"/>
      <c r="F195" s="19">
        <v>4227</v>
      </c>
      <c r="G195" s="18"/>
    </row>
    <row r="196" spans="1:7" s="17" customFormat="1" x14ac:dyDescent="0.2">
      <c r="A196" s="39"/>
      <c r="B196" s="20" t="s">
        <v>0</v>
      </c>
      <c r="C196" s="19">
        <v>0</v>
      </c>
      <c r="D196" s="19">
        <v>0</v>
      </c>
      <c r="E196" s="19"/>
      <c r="F196" s="19">
        <v>0</v>
      </c>
      <c r="G196" s="18"/>
    </row>
    <row r="197" spans="1:7" s="17" customFormat="1" x14ac:dyDescent="0.2">
      <c r="A197" s="38"/>
      <c r="B197" s="29" t="s">
        <v>140</v>
      </c>
      <c r="C197" s="28">
        <f>+C198+C199</f>
        <v>195727.9</v>
      </c>
      <c r="D197" s="28">
        <f>+D198+D199</f>
        <v>41538</v>
      </c>
      <c r="E197" s="28"/>
      <c r="F197" s="28">
        <f>+F198+F199</f>
        <v>36144</v>
      </c>
    </row>
    <row r="198" spans="1:7" s="17" customFormat="1" x14ac:dyDescent="0.2">
      <c r="A198" s="39"/>
      <c r="B198" s="20" t="s">
        <v>1</v>
      </c>
      <c r="C198" s="19">
        <v>195727.9</v>
      </c>
      <c r="D198" s="19">
        <v>41538</v>
      </c>
      <c r="E198" s="19"/>
      <c r="F198" s="19">
        <v>36144</v>
      </c>
      <c r="G198" s="18"/>
    </row>
    <row r="199" spans="1:7" s="17" customFormat="1" x14ac:dyDescent="0.2">
      <c r="A199" s="59"/>
      <c r="B199" s="52" t="s">
        <v>0</v>
      </c>
      <c r="C199" s="53">
        <v>0</v>
      </c>
      <c r="D199" s="53">
        <v>0</v>
      </c>
      <c r="E199" s="53"/>
      <c r="F199" s="53">
        <v>0</v>
      </c>
      <c r="G199" s="18"/>
    </row>
    <row r="200" spans="1:7" s="17" customFormat="1" x14ac:dyDescent="0.2">
      <c r="A200" s="38"/>
      <c r="B200" s="29" t="s">
        <v>139</v>
      </c>
      <c r="C200" s="28">
        <f>+C201+C202</f>
        <v>11341.8</v>
      </c>
      <c r="D200" s="28">
        <f>+D201+D202</f>
        <v>2835</v>
      </c>
      <c r="E200" s="28"/>
      <c r="F200" s="28">
        <f>+F201+F202</f>
        <v>2835</v>
      </c>
    </row>
    <row r="201" spans="1:7" s="17" customFormat="1" x14ac:dyDescent="0.2">
      <c r="A201" s="39"/>
      <c r="B201" s="20" t="s">
        <v>1</v>
      </c>
      <c r="C201" s="19">
        <v>11341.8</v>
      </c>
      <c r="D201" s="19">
        <v>2835</v>
      </c>
      <c r="E201" s="19"/>
      <c r="F201" s="19">
        <v>2835</v>
      </c>
      <c r="G201" s="18"/>
    </row>
    <row r="202" spans="1:7" s="17" customFormat="1" x14ac:dyDescent="0.2">
      <c r="A202" s="39"/>
      <c r="B202" s="20" t="s">
        <v>0</v>
      </c>
      <c r="C202" s="19">
        <v>0</v>
      </c>
      <c r="D202" s="19">
        <v>0</v>
      </c>
      <c r="E202" s="19"/>
      <c r="F202" s="19">
        <v>0</v>
      </c>
      <c r="G202" s="18"/>
    </row>
    <row r="203" spans="1:7" s="17" customFormat="1" x14ac:dyDescent="0.2">
      <c r="A203" s="38"/>
      <c r="B203" s="29" t="s">
        <v>138</v>
      </c>
      <c r="C203" s="28">
        <f>+C204+C205</f>
        <v>12397.6</v>
      </c>
      <c r="D203" s="28">
        <f>+D204+D205</f>
        <v>7027</v>
      </c>
      <c r="E203" s="28"/>
      <c r="F203" s="28">
        <f>+F204+F205</f>
        <v>5079</v>
      </c>
    </row>
    <row r="204" spans="1:7" s="17" customFormat="1" x14ac:dyDescent="0.2">
      <c r="A204" s="39"/>
      <c r="B204" s="20" t="s">
        <v>1</v>
      </c>
      <c r="C204" s="19">
        <v>12397.6</v>
      </c>
      <c r="D204" s="19">
        <v>7027</v>
      </c>
      <c r="E204" s="19"/>
      <c r="F204" s="19">
        <v>5079</v>
      </c>
      <c r="G204" s="18"/>
    </row>
    <row r="205" spans="1:7" s="17" customFormat="1" x14ac:dyDescent="0.2">
      <c r="A205" s="39"/>
      <c r="B205" s="20" t="s">
        <v>0</v>
      </c>
      <c r="C205" s="19">
        <v>0</v>
      </c>
      <c r="D205" s="19">
        <v>0</v>
      </c>
      <c r="E205" s="19"/>
      <c r="F205" s="19">
        <v>0</v>
      </c>
      <c r="G205" s="18"/>
    </row>
    <row r="206" spans="1:7" s="17" customFormat="1" x14ac:dyDescent="0.2">
      <c r="A206" s="38"/>
      <c r="B206" s="29" t="s">
        <v>137</v>
      </c>
      <c r="C206" s="28">
        <f>+C207+C208</f>
        <v>8694.6</v>
      </c>
      <c r="D206" s="28">
        <f>+D207+D208</f>
        <v>2734</v>
      </c>
      <c r="E206" s="28"/>
      <c r="F206" s="28">
        <f>+F207+F208</f>
        <v>1461</v>
      </c>
    </row>
    <row r="207" spans="1:7" s="17" customFormat="1" x14ac:dyDescent="0.2">
      <c r="A207" s="39"/>
      <c r="B207" s="20" t="s">
        <v>1</v>
      </c>
      <c r="C207" s="19">
        <v>8694.6</v>
      </c>
      <c r="D207" s="19">
        <v>2734</v>
      </c>
      <c r="E207" s="19"/>
      <c r="F207" s="19">
        <v>1461</v>
      </c>
      <c r="G207" s="18"/>
    </row>
    <row r="208" spans="1:7" s="17" customFormat="1" x14ac:dyDescent="0.2">
      <c r="A208" s="39"/>
      <c r="B208" s="20" t="s">
        <v>0</v>
      </c>
      <c r="C208" s="19">
        <v>0</v>
      </c>
      <c r="D208" s="19">
        <v>0</v>
      </c>
      <c r="E208" s="19"/>
      <c r="F208" s="19">
        <v>0</v>
      </c>
      <c r="G208" s="18"/>
    </row>
    <row r="209" spans="1:7" s="17" customFormat="1" x14ac:dyDescent="0.2">
      <c r="A209" s="38"/>
      <c r="B209" s="29" t="s">
        <v>136</v>
      </c>
      <c r="C209" s="28">
        <f>+C210+C211</f>
        <v>30801.7</v>
      </c>
      <c r="D209" s="28">
        <f>+D210+D211</f>
        <v>19808</v>
      </c>
      <c r="E209" s="28"/>
      <c r="F209" s="28">
        <f>+F210+F211</f>
        <v>3387</v>
      </c>
    </row>
    <row r="210" spans="1:7" s="17" customFormat="1" x14ac:dyDescent="0.2">
      <c r="A210" s="39"/>
      <c r="B210" s="20" t="s">
        <v>1</v>
      </c>
      <c r="C210" s="19">
        <v>7292.5</v>
      </c>
      <c r="D210" s="19">
        <v>2158</v>
      </c>
      <c r="E210" s="19"/>
      <c r="F210" s="19">
        <v>1445</v>
      </c>
      <c r="G210" s="18"/>
    </row>
    <row r="211" spans="1:7" s="17" customFormat="1" x14ac:dyDescent="0.2">
      <c r="A211" s="39"/>
      <c r="B211" s="20" t="s">
        <v>0</v>
      </c>
      <c r="C211" s="19">
        <v>23509.200000000001</v>
      </c>
      <c r="D211" s="19">
        <v>17650</v>
      </c>
      <c r="E211" s="19"/>
      <c r="F211" s="19">
        <v>1942</v>
      </c>
      <c r="G211" s="18"/>
    </row>
    <row r="212" spans="1:7" s="17" customFormat="1" x14ac:dyDescent="0.2">
      <c r="A212" s="38"/>
      <c r="B212" s="29" t="s">
        <v>135</v>
      </c>
      <c r="C212" s="28">
        <f>+C213+C214</f>
        <v>11736.7</v>
      </c>
      <c r="D212" s="28">
        <f>+D213+D214</f>
        <v>2840</v>
      </c>
      <c r="E212" s="28"/>
      <c r="F212" s="28">
        <f>+F213+F214</f>
        <v>2071</v>
      </c>
    </row>
    <row r="213" spans="1:7" s="17" customFormat="1" x14ac:dyDescent="0.2">
      <c r="A213" s="39"/>
      <c r="B213" s="20" t="s">
        <v>1</v>
      </c>
      <c r="C213" s="19">
        <v>11736.7</v>
      </c>
      <c r="D213" s="19">
        <v>2840</v>
      </c>
      <c r="E213" s="19"/>
      <c r="F213" s="19">
        <v>2071</v>
      </c>
      <c r="G213" s="18"/>
    </row>
    <row r="214" spans="1:7" s="17" customFormat="1" x14ac:dyDescent="0.2">
      <c r="A214" s="39"/>
      <c r="B214" s="20" t="s">
        <v>0</v>
      </c>
      <c r="C214" s="19">
        <v>0</v>
      </c>
      <c r="D214" s="19">
        <v>0</v>
      </c>
      <c r="E214" s="19"/>
      <c r="F214" s="19">
        <v>0</v>
      </c>
      <c r="G214" s="18"/>
    </row>
    <row r="215" spans="1:7" s="17" customFormat="1" x14ac:dyDescent="0.2">
      <c r="A215" s="38"/>
      <c r="B215" s="29" t="s">
        <v>134</v>
      </c>
      <c r="C215" s="28">
        <f>+C216+C217</f>
        <v>42217.2</v>
      </c>
      <c r="D215" s="28">
        <f>+D216+D217</f>
        <v>10458</v>
      </c>
      <c r="E215" s="28"/>
      <c r="F215" s="28">
        <f>+F216+F217</f>
        <v>1303</v>
      </c>
    </row>
    <row r="216" spans="1:7" s="17" customFormat="1" x14ac:dyDescent="0.2">
      <c r="A216" s="39"/>
      <c r="B216" s="20" t="s">
        <v>1</v>
      </c>
      <c r="C216" s="19">
        <v>42217.2</v>
      </c>
      <c r="D216" s="19">
        <v>10458</v>
      </c>
      <c r="E216" s="19"/>
      <c r="F216" s="19">
        <v>1303</v>
      </c>
      <c r="G216" s="18"/>
    </row>
    <row r="217" spans="1:7" s="17" customFormat="1" x14ac:dyDescent="0.2">
      <c r="A217" s="39"/>
      <c r="B217" s="20" t="s">
        <v>0</v>
      </c>
      <c r="C217" s="19">
        <v>0</v>
      </c>
      <c r="D217" s="19">
        <v>0</v>
      </c>
      <c r="E217" s="19"/>
      <c r="F217" s="19">
        <v>0</v>
      </c>
      <c r="G217" s="18"/>
    </row>
    <row r="218" spans="1:7" s="17" customFormat="1" x14ac:dyDescent="0.2">
      <c r="A218" s="38"/>
      <c r="B218" s="29" t="s">
        <v>133</v>
      </c>
      <c r="C218" s="28">
        <f>+C219+C220</f>
        <v>5880.5</v>
      </c>
      <c r="D218" s="28">
        <f>+D219+D220</f>
        <v>1728</v>
      </c>
      <c r="E218" s="28"/>
      <c r="F218" s="28">
        <f>+F219+F220</f>
        <v>1559</v>
      </c>
    </row>
    <row r="219" spans="1:7" s="17" customFormat="1" x14ac:dyDescent="0.2">
      <c r="A219" s="39"/>
      <c r="B219" s="20" t="s">
        <v>1</v>
      </c>
      <c r="C219" s="19">
        <v>5880.5</v>
      </c>
      <c r="D219" s="19">
        <v>1728</v>
      </c>
      <c r="E219" s="19"/>
      <c r="F219" s="19">
        <v>1559</v>
      </c>
      <c r="G219" s="18"/>
    </row>
    <row r="220" spans="1:7" s="17" customFormat="1" x14ac:dyDescent="0.2">
      <c r="A220" s="39"/>
      <c r="B220" s="20" t="s">
        <v>0</v>
      </c>
      <c r="C220" s="19">
        <v>0</v>
      </c>
      <c r="D220" s="19">
        <v>0</v>
      </c>
      <c r="E220" s="19"/>
      <c r="F220" s="19">
        <v>0</v>
      </c>
      <c r="G220" s="18"/>
    </row>
    <row r="221" spans="1:7" s="17" customFormat="1" x14ac:dyDescent="0.2">
      <c r="A221" s="38"/>
      <c r="B221" s="29" t="s">
        <v>132</v>
      </c>
      <c r="C221" s="28">
        <f>+C222+C223</f>
        <v>284763.3</v>
      </c>
      <c r="D221" s="28">
        <f>+D222+D223</f>
        <v>57760</v>
      </c>
      <c r="E221" s="28"/>
      <c r="F221" s="28">
        <f>+F222+F223</f>
        <v>56708</v>
      </c>
    </row>
    <row r="222" spans="1:7" s="17" customFormat="1" x14ac:dyDescent="0.2">
      <c r="A222" s="39"/>
      <c r="B222" s="20" t="s">
        <v>1</v>
      </c>
      <c r="C222" s="19">
        <v>6409.8</v>
      </c>
      <c r="D222" s="19">
        <v>1760</v>
      </c>
      <c r="E222" s="19"/>
      <c r="F222" s="19">
        <v>708</v>
      </c>
      <c r="G222" s="18"/>
    </row>
    <row r="223" spans="1:7" s="17" customFormat="1" x14ac:dyDescent="0.2">
      <c r="A223" s="39"/>
      <c r="B223" s="20" t="s">
        <v>0</v>
      </c>
      <c r="C223" s="19">
        <v>278353.5</v>
      </c>
      <c r="D223" s="19">
        <v>56000</v>
      </c>
      <c r="E223" s="19"/>
      <c r="F223" s="19">
        <v>56000</v>
      </c>
      <c r="G223" s="18"/>
    </row>
    <row r="224" spans="1:7" s="17" customFormat="1" x14ac:dyDescent="0.2">
      <c r="A224" s="38"/>
      <c r="B224" s="29" t="s">
        <v>131</v>
      </c>
      <c r="C224" s="28">
        <f>+C225+C226</f>
        <v>2806.2</v>
      </c>
      <c r="D224" s="28">
        <f>+D225+D226</f>
        <v>844</v>
      </c>
      <c r="E224" s="28"/>
      <c r="F224" s="28">
        <f>+F225+F226</f>
        <v>62</v>
      </c>
    </row>
    <row r="225" spans="1:7" s="17" customFormat="1" x14ac:dyDescent="0.2">
      <c r="A225" s="39"/>
      <c r="B225" s="20" t="s">
        <v>1</v>
      </c>
      <c r="C225" s="19">
        <v>2806.2</v>
      </c>
      <c r="D225" s="19">
        <v>844</v>
      </c>
      <c r="E225" s="19"/>
      <c r="F225" s="19">
        <v>62</v>
      </c>
      <c r="G225" s="18"/>
    </row>
    <row r="226" spans="1:7" s="17" customFormat="1" x14ac:dyDescent="0.2">
      <c r="A226" s="39"/>
      <c r="B226" s="20" t="s">
        <v>0</v>
      </c>
      <c r="C226" s="19">
        <v>0</v>
      </c>
      <c r="D226" s="19">
        <v>0</v>
      </c>
      <c r="E226" s="19"/>
      <c r="F226" s="19">
        <v>0</v>
      </c>
      <c r="G226" s="18"/>
    </row>
    <row r="227" spans="1:7" s="17" customFormat="1" x14ac:dyDescent="0.2">
      <c r="A227" s="38"/>
      <c r="B227" s="29" t="s">
        <v>130</v>
      </c>
      <c r="C227" s="28">
        <f>+C228+C229</f>
        <v>248631.90000000002</v>
      </c>
      <c r="D227" s="28">
        <f>+D228+D229</f>
        <v>78862</v>
      </c>
      <c r="E227" s="28"/>
      <c r="F227" s="28">
        <f>+F228+F229</f>
        <v>11793</v>
      </c>
    </row>
    <row r="228" spans="1:7" s="17" customFormat="1" x14ac:dyDescent="0.2">
      <c r="A228" s="39"/>
      <c r="B228" s="20" t="s">
        <v>1</v>
      </c>
      <c r="C228" s="19">
        <v>63852.3</v>
      </c>
      <c r="D228" s="19">
        <v>16700</v>
      </c>
      <c r="E228" s="19"/>
      <c r="F228" s="19">
        <v>11418</v>
      </c>
      <c r="G228" s="18"/>
    </row>
    <row r="229" spans="1:7" s="17" customFormat="1" x14ac:dyDescent="0.2">
      <c r="A229" s="39"/>
      <c r="B229" s="20" t="s">
        <v>0</v>
      </c>
      <c r="C229" s="19">
        <v>184779.6</v>
      </c>
      <c r="D229" s="19">
        <v>62162</v>
      </c>
      <c r="E229" s="19"/>
      <c r="F229" s="19">
        <v>375</v>
      </c>
      <c r="G229" s="18"/>
    </row>
    <row r="230" spans="1:7" s="17" customFormat="1" x14ac:dyDescent="0.2">
      <c r="A230" s="38"/>
      <c r="B230" s="29" t="s">
        <v>129</v>
      </c>
      <c r="C230" s="28">
        <f>+C231+C232</f>
        <v>5375.5</v>
      </c>
      <c r="D230" s="28">
        <f>+D231+D232</f>
        <v>2149</v>
      </c>
      <c r="E230" s="28"/>
      <c r="F230" s="28">
        <f>+F231+F232</f>
        <v>882</v>
      </c>
    </row>
    <row r="231" spans="1:7" s="17" customFormat="1" x14ac:dyDescent="0.2">
      <c r="A231" s="39"/>
      <c r="B231" s="20" t="s">
        <v>1</v>
      </c>
      <c r="C231" s="19">
        <v>5375.5</v>
      </c>
      <c r="D231" s="19">
        <v>2149</v>
      </c>
      <c r="E231" s="19"/>
      <c r="F231" s="19">
        <v>882</v>
      </c>
      <c r="G231" s="18"/>
    </row>
    <row r="232" spans="1:7" s="17" customFormat="1" x14ac:dyDescent="0.2">
      <c r="A232" s="39"/>
      <c r="B232" s="20" t="s">
        <v>0</v>
      </c>
      <c r="C232" s="19">
        <v>0</v>
      </c>
      <c r="D232" s="19">
        <v>0</v>
      </c>
      <c r="E232" s="19"/>
      <c r="F232" s="19">
        <v>0</v>
      </c>
      <c r="G232" s="18"/>
    </row>
    <row r="233" spans="1:7" s="17" customFormat="1" x14ac:dyDescent="0.2">
      <c r="A233" s="38"/>
      <c r="B233" s="29" t="s">
        <v>128</v>
      </c>
      <c r="C233" s="28">
        <f>+C234+C235</f>
        <v>456.6</v>
      </c>
      <c r="D233" s="28">
        <f>+D234+D235</f>
        <v>213</v>
      </c>
      <c r="E233" s="28"/>
      <c r="F233" s="28">
        <f>+F234+F235</f>
        <v>213</v>
      </c>
    </row>
    <row r="234" spans="1:7" s="17" customFormat="1" x14ac:dyDescent="0.2">
      <c r="A234" s="39"/>
      <c r="B234" s="20" t="s">
        <v>1</v>
      </c>
      <c r="C234" s="19">
        <v>456.6</v>
      </c>
      <c r="D234" s="19">
        <v>213</v>
      </c>
      <c r="E234" s="19"/>
      <c r="F234" s="19">
        <v>213</v>
      </c>
      <c r="G234" s="18"/>
    </row>
    <row r="235" spans="1:7" s="17" customFormat="1" x14ac:dyDescent="0.2">
      <c r="A235" s="39"/>
      <c r="B235" s="20" t="s">
        <v>0</v>
      </c>
      <c r="C235" s="19">
        <v>0</v>
      </c>
      <c r="D235" s="19">
        <v>0</v>
      </c>
      <c r="E235" s="19"/>
      <c r="F235" s="19">
        <v>0</v>
      </c>
      <c r="G235" s="18"/>
    </row>
    <row r="236" spans="1:7" s="17" customFormat="1" x14ac:dyDescent="0.2">
      <c r="A236" s="38"/>
      <c r="B236" s="29" t="s">
        <v>127</v>
      </c>
      <c r="C236" s="28">
        <f>+C237+C238</f>
        <v>18360.3</v>
      </c>
      <c r="D236" s="28">
        <f>+D237+D238</f>
        <v>5405</v>
      </c>
      <c r="E236" s="28"/>
      <c r="F236" s="28">
        <f>+F237+F238</f>
        <v>4457</v>
      </c>
    </row>
    <row r="237" spans="1:7" s="17" customFormat="1" x14ac:dyDescent="0.2">
      <c r="A237" s="39"/>
      <c r="B237" s="20" t="s">
        <v>1</v>
      </c>
      <c r="C237" s="19">
        <v>18360.3</v>
      </c>
      <c r="D237" s="19">
        <v>5405</v>
      </c>
      <c r="E237" s="19"/>
      <c r="F237" s="19">
        <v>4457</v>
      </c>
      <c r="G237" s="18"/>
    </row>
    <row r="238" spans="1:7" s="17" customFormat="1" x14ac:dyDescent="0.2">
      <c r="A238" s="39"/>
      <c r="B238" s="20" t="s">
        <v>0</v>
      </c>
      <c r="C238" s="19">
        <v>0</v>
      </c>
      <c r="D238" s="19">
        <v>0</v>
      </c>
      <c r="E238" s="19"/>
      <c r="F238" s="19">
        <v>0</v>
      </c>
      <c r="G238" s="18"/>
    </row>
    <row r="239" spans="1:7" s="17" customFormat="1" x14ac:dyDescent="0.2">
      <c r="A239" s="38"/>
      <c r="B239" s="29" t="s">
        <v>126</v>
      </c>
      <c r="C239" s="28">
        <f>+C240+C241</f>
        <v>1410759</v>
      </c>
      <c r="D239" s="28">
        <f>+D240+D241</f>
        <v>352706</v>
      </c>
      <c r="E239" s="28"/>
      <c r="F239" s="28">
        <f>+F240+F241</f>
        <v>122407</v>
      </c>
    </row>
    <row r="240" spans="1:7" s="17" customFormat="1" x14ac:dyDescent="0.2">
      <c r="A240" s="39"/>
      <c r="B240" s="20" t="s">
        <v>1</v>
      </c>
      <c r="C240" s="19">
        <v>53892.1</v>
      </c>
      <c r="D240" s="19">
        <v>13489</v>
      </c>
      <c r="E240" s="19"/>
      <c r="F240" s="19">
        <v>13116</v>
      </c>
      <c r="G240" s="18"/>
    </row>
    <row r="241" spans="1:7" s="17" customFormat="1" x14ac:dyDescent="0.2">
      <c r="A241" s="39"/>
      <c r="B241" s="20" t="s">
        <v>0</v>
      </c>
      <c r="C241" s="19">
        <v>1356866.9</v>
      </c>
      <c r="D241" s="19">
        <v>339217</v>
      </c>
      <c r="E241" s="19"/>
      <c r="F241" s="19">
        <v>109291</v>
      </c>
      <c r="G241" s="18"/>
    </row>
    <row r="242" spans="1:7" s="17" customFormat="1" ht="14.25" customHeight="1" x14ac:dyDescent="0.2">
      <c r="A242" s="38"/>
      <c r="B242" s="29" t="s">
        <v>125</v>
      </c>
      <c r="C242" s="28">
        <f>+C243+C244</f>
        <v>967.9</v>
      </c>
      <c r="D242" s="28">
        <f>+D243+D244</f>
        <v>0</v>
      </c>
      <c r="E242" s="28"/>
      <c r="F242" s="28">
        <f>+F243+F244</f>
        <v>0</v>
      </c>
    </row>
    <row r="243" spans="1:7" s="17" customFormat="1" x14ac:dyDescent="0.2">
      <c r="A243" s="39"/>
      <c r="B243" s="20" t="s">
        <v>1</v>
      </c>
      <c r="C243" s="19">
        <v>967.9</v>
      </c>
      <c r="D243" s="19">
        <v>0</v>
      </c>
      <c r="E243" s="19"/>
      <c r="F243" s="19">
        <v>0</v>
      </c>
      <c r="G243" s="18"/>
    </row>
    <row r="244" spans="1:7" s="17" customFormat="1" x14ac:dyDescent="0.2">
      <c r="A244" s="39"/>
      <c r="B244" s="20" t="s">
        <v>0</v>
      </c>
      <c r="C244" s="19">
        <v>0</v>
      </c>
      <c r="D244" s="19">
        <v>0</v>
      </c>
      <c r="E244" s="19"/>
      <c r="F244" s="19">
        <v>0</v>
      </c>
      <c r="G244" s="18"/>
    </row>
    <row r="245" spans="1:7" s="17" customFormat="1" x14ac:dyDescent="0.2">
      <c r="A245" s="38"/>
      <c r="B245" s="29" t="s">
        <v>124</v>
      </c>
      <c r="C245" s="28">
        <f>+C246+C247</f>
        <v>7479.6</v>
      </c>
      <c r="D245" s="28">
        <f>+D246+D247</f>
        <v>1967</v>
      </c>
      <c r="E245" s="28"/>
      <c r="F245" s="28">
        <f>+F246+F247</f>
        <v>1967</v>
      </c>
    </row>
    <row r="246" spans="1:7" s="17" customFormat="1" x14ac:dyDescent="0.2">
      <c r="A246" s="39"/>
      <c r="B246" s="20" t="s">
        <v>1</v>
      </c>
      <c r="C246" s="19">
        <v>7479.6</v>
      </c>
      <c r="D246" s="19">
        <v>1967</v>
      </c>
      <c r="E246" s="19"/>
      <c r="F246" s="19">
        <v>1967</v>
      </c>
      <c r="G246" s="18"/>
    </row>
    <row r="247" spans="1:7" s="17" customFormat="1" x14ac:dyDescent="0.2">
      <c r="A247" s="39"/>
      <c r="B247" s="20" t="s">
        <v>0</v>
      </c>
      <c r="C247" s="19">
        <v>0</v>
      </c>
      <c r="D247" s="19">
        <v>0</v>
      </c>
      <c r="E247" s="19"/>
      <c r="F247" s="19">
        <v>0</v>
      </c>
      <c r="G247" s="18"/>
    </row>
    <row r="248" spans="1:7" s="17" customFormat="1" x14ac:dyDescent="0.2">
      <c r="A248" s="38"/>
      <c r="B248" s="29" t="s">
        <v>123</v>
      </c>
      <c r="C248" s="28">
        <f>+C249+C250</f>
        <v>284349</v>
      </c>
      <c r="D248" s="28">
        <f>+D249+D250</f>
        <v>71087</v>
      </c>
      <c r="E248" s="28"/>
      <c r="F248" s="28">
        <f>+F249+F250</f>
        <v>29931</v>
      </c>
    </row>
    <row r="249" spans="1:7" s="17" customFormat="1" x14ac:dyDescent="0.2">
      <c r="A249" s="39"/>
      <c r="B249" s="20" t="s">
        <v>1</v>
      </c>
      <c r="C249" s="19">
        <v>284349</v>
      </c>
      <c r="D249" s="19">
        <v>71087</v>
      </c>
      <c r="E249" s="19"/>
      <c r="F249" s="19">
        <v>29931</v>
      </c>
      <c r="G249" s="18"/>
    </row>
    <row r="250" spans="1:7" s="17" customFormat="1" ht="14.25" customHeight="1" x14ac:dyDescent="0.2">
      <c r="A250" s="39"/>
      <c r="B250" s="20" t="s">
        <v>0</v>
      </c>
      <c r="C250" s="19">
        <v>0</v>
      </c>
      <c r="D250" s="19">
        <v>0</v>
      </c>
      <c r="E250" s="19"/>
      <c r="F250" s="19">
        <v>0</v>
      </c>
      <c r="G250" s="18"/>
    </row>
    <row r="251" spans="1:7" s="17" customFormat="1" ht="14.25" customHeight="1" x14ac:dyDescent="0.2">
      <c r="A251" s="38"/>
      <c r="B251" s="29" t="s">
        <v>122</v>
      </c>
      <c r="C251" s="28">
        <f>+C252+C253</f>
        <v>24232.9</v>
      </c>
      <c r="D251" s="28">
        <f>+D252+D253</f>
        <v>10706</v>
      </c>
      <c r="E251" s="28"/>
      <c r="F251" s="28">
        <f>+F252+F253</f>
        <v>9095</v>
      </c>
    </row>
    <row r="252" spans="1:7" s="17" customFormat="1" ht="14.25" customHeight="1" x14ac:dyDescent="0.2">
      <c r="A252" s="39"/>
      <c r="B252" s="20" t="s">
        <v>1</v>
      </c>
      <c r="C252" s="19">
        <v>24232.9</v>
      </c>
      <c r="D252" s="19">
        <v>10706</v>
      </c>
      <c r="E252" s="19"/>
      <c r="F252" s="19">
        <v>9095</v>
      </c>
      <c r="G252" s="18"/>
    </row>
    <row r="253" spans="1:7" s="17" customFormat="1" ht="14.25" customHeight="1" x14ac:dyDescent="0.2">
      <c r="A253" s="39"/>
      <c r="B253" s="20" t="s">
        <v>0</v>
      </c>
      <c r="C253" s="19">
        <v>0</v>
      </c>
      <c r="D253" s="19">
        <v>0</v>
      </c>
      <c r="E253" s="19"/>
      <c r="F253" s="19">
        <v>0</v>
      </c>
      <c r="G253" s="18"/>
    </row>
    <row r="254" spans="1:7" s="17" customFormat="1" ht="14.25" customHeight="1" x14ac:dyDescent="0.2">
      <c r="A254" s="38"/>
      <c r="B254" s="29" t="s">
        <v>121</v>
      </c>
      <c r="C254" s="28">
        <f>+C255+C256</f>
        <v>97248.8</v>
      </c>
      <c r="D254" s="28">
        <f>+D255+D256</f>
        <v>27834</v>
      </c>
      <c r="E254" s="28"/>
      <c r="F254" s="28">
        <f>+F255+F256</f>
        <v>27709</v>
      </c>
    </row>
    <row r="255" spans="1:7" s="17" customFormat="1" ht="14.25" customHeight="1" x14ac:dyDescent="0.2">
      <c r="A255" s="39"/>
      <c r="B255" s="20" t="s">
        <v>1</v>
      </c>
      <c r="C255" s="19">
        <v>67040.5</v>
      </c>
      <c r="D255" s="19">
        <v>22698</v>
      </c>
      <c r="E255" s="19"/>
      <c r="F255" s="19">
        <v>22573</v>
      </c>
      <c r="G255" s="18"/>
    </row>
    <row r="256" spans="1:7" s="17" customFormat="1" ht="14.25" customHeight="1" x14ac:dyDescent="0.2">
      <c r="A256" s="39"/>
      <c r="B256" s="20" t="s">
        <v>0</v>
      </c>
      <c r="C256" s="19">
        <v>30208.3</v>
      </c>
      <c r="D256" s="19">
        <v>5136</v>
      </c>
      <c r="E256" s="19"/>
      <c r="F256" s="19">
        <v>5136</v>
      </c>
      <c r="G256" s="18"/>
    </row>
    <row r="257" spans="1:7" ht="14.25" customHeight="1" x14ac:dyDescent="0.2">
      <c r="A257" s="54" t="s">
        <v>217</v>
      </c>
      <c r="B257" s="55"/>
      <c r="C257" s="57">
        <f>+C258+C261+C264+C267+C270+C273</f>
        <v>964834.99970000004</v>
      </c>
      <c r="D257" s="57">
        <f>+D258+D261+D264+D267+D270+D273</f>
        <v>473129.32745999994</v>
      </c>
      <c r="E257" s="57"/>
      <c r="F257" s="57">
        <f>+F258+F261+F264+F267+F270+F273</f>
        <v>55263.953320000001</v>
      </c>
      <c r="G257" s="1"/>
    </row>
    <row r="258" spans="1:7" s="17" customFormat="1" x14ac:dyDescent="0.2">
      <c r="A258" s="38"/>
      <c r="B258" s="29" t="s">
        <v>33</v>
      </c>
      <c r="C258" s="28">
        <f>+C259+C260</f>
        <v>546969.59970000002</v>
      </c>
      <c r="D258" s="28">
        <f>+D259+D260</f>
        <v>55263.953320000001</v>
      </c>
      <c r="E258" s="28"/>
      <c r="F258" s="28">
        <f>+F259+F260</f>
        <v>55263.953320000001</v>
      </c>
    </row>
    <row r="259" spans="1:7" s="17" customFormat="1" x14ac:dyDescent="0.2">
      <c r="A259" s="39"/>
      <c r="B259" s="20" t="s">
        <v>1</v>
      </c>
      <c r="C259" s="19">
        <v>419371.89970000001</v>
      </c>
      <c r="D259" s="19">
        <v>55263.953320000001</v>
      </c>
      <c r="E259" s="19"/>
      <c r="F259" s="19">
        <v>55263.953320000001</v>
      </c>
      <c r="G259" s="18"/>
    </row>
    <row r="260" spans="1:7" s="17" customFormat="1" x14ac:dyDescent="0.2">
      <c r="A260" s="39"/>
      <c r="B260" s="20" t="s">
        <v>0</v>
      </c>
      <c r="C260" s="19">
        <v>127597.7</v>
      </c>
      <c r="D260" s="19">
        <v>0</v>
      </c>
      <c r="E260" s="19"/>
      <c r="F260" s="19">
        <v>0</v>
      </c>
      <c r="G260" s="18"/>
    </row>
    <row r="261" spans="1:7" s="17" customFormat="1" x14ac:dyDescent="0.2">
      <c r="A261" s="38"/>
      <c r="B261" s="29" t="s">
        <v>120</v>
      </c>
      <c r="C261" s="28">
        <f>+C262+C263</f>
        <v>17359.099999999999</v>
      </c>
      <c r="D261" s="28">
        <f>+D262+D263</f>
        <v>17359.099999999999</v>
      </c>
      <c r="E261" s="28"/>
      <c r="F261" s="28">
        <f>+F262+F263</f>
        <v>0</v>
      </c>
    </row>
    <row r="262" spans="1:7" s="17" customFormat="1" x14ac:dyDescent="0.2">
      <c r="A262" s="39"/>
      <c r="B262" s="20" t="s">
        <v>1</v>
      </c>
      <c r="C262" s="19">
        <v>17359.099999999999</v>
      </c>
      <c r="D262" s="19">
        <v>17359.099999999999</v>
      </c>
      <c r="E262" s="19"/>
      <c r="F262" s="19">
        <v>0</v>
      </c>
      <c r="G262" s="18"/>
    </row>
    <row r="263" spans="1:7" s="17" customFormat="1" x14ac:dyDescent="0.2">
      <c r="A263" s="59"/>
      <c r="B263" s="52" t="s">
        <v>0</v>
      </c>
      <c r="C263" s="53">
        <v>0</v>
      </c>
      <c r="D263" s="53">
        <v>0</v>
      </c>
      <c r="E263" s="53"/>
      <c r="F263" s="53">
        <v>0</v>
      </c>
      <c r="G263" s="18"/>
    </row>
    <row r="264" spans="1:7" s="17" customFormat="1" x14ac:dyDescent="0.2">
      <c r="A264" s="38"/>
      <c r="B264" s="29" t="s">
        <v>119</v>
      </c>
      <c r="C264" s="28">
        <f>+C265+C266</f>
        <v>8383.7999999999993</v>
      </c>
      <c r="D264" s="28">
        <f>+D265+D266</f>
        <v>8383.7589599999992</v>
      </c>
      <c r="E264" s="28"/>
      <c r="F264" s="28">
        <f>+F265+F266</f>
        <v>0</v>
      </c>
    </row>
    <row r="265" spans="1:7" s="17" customFormat="1" x14ac:dyDescent="0.2">
      <c r="A265" s="39"/>
      <c r="B265" s="20" t="s">
        <v>1</v>
      </c>
      <c r="C265" s="19">
        <v>8383.7999999999993</v>
      </c>
      <c r="D265" s="19">
        <v>8383.7589599999992</v>
      </c>
      <c r="E265" s="19"/>
      <c r="F265" s="19">
        <v>0</v>
      </c>
      <c r="G265" s="18"/>
    </row>
    <row r="266" spans="1:7" s="17" customFormat="1" x14ac:dyDescent="0.2">
      <c r="A266" s="39"/>
      <c r="B266" s="20" t="s">
        <v>0</v>
      </c>
      <c r="C266" s="19">
        <v>0</v>
      </c>
      <c r="D266" s="19">
        <v>0</v>
      </c>
      <c r="E266" s="19"/>
      <c r="F266" s="19">
        <v>0</v>
      </c>
      <c r="G266" s="18"/>
    </row>
    <row r="267" spans="1:7" s="17" customFormat="1" x14ac:dyDescent="0.2">
      <c r="A267" s="38"/>
      <c r="B267" s="29" t="s">
        <v>118</v>
      </c>
      <c r="C267" s="28">
        <f>+C268+C269</f>
        <v>288232.09999999998</v>
      </c>
      <c r="D267" s="28">
        <f>+D268+D269</f>
        <v>288232.09999999998</v>
      </c>
      <c r="E267" s="28"/>
      <c r="F267" s="28">
        <f>+F268+F269</f>
        <v>0</v>
      </c>
    </row>
    <row r="268" spans="1:7" s="17" customFormat="1" x14ac:dyDescent="0.2">
      <c r="A268" s="39"/>
      <c r="B268" s="20" t="s">
        <v>1</v>
      </c>
      <c r="C268" s="19">
        <v>288232.09999999998</v>
      </c>
      <c r="D268" s="19">
        <v>288232.09999999998</v>
      </c>
      <c r="E268" s="19"/>
      <c r="F268" s="19">
        <v>0</v>
      </c>
      <c r="G268" s="18"/>
    </row>
    <row r="269" spans="1:7" s="17" customFormat="1" x14ac:dyDescent="0.2">
      <c r="A269" s="39"/>
      <c r="B269" s="20" t="s">
        <v>0</v>
      </c>
      <c r="C269" s="19">
        <v>0</v>
      </c>
      <c r="D269" s="19">
        <v>0</v>
      </c>
      <c r="E269" s="19"/>
      <c r="F269" s="19">
        <v>0</v>
      </c>
      <c r="G269" s="18"/>
    </row>
    <row r="270" spans="1:7" s="17" customFormat="1" x14ac:dyDescent="0.2">
      <c r="A270" s="38"/>
      <c r="B270" s="29" t="s">
        <v>117</v>
      </c>
      <c r="C270" s="28">
        <f>+C271+C272</f>
        <v>17653.599999999999</v>
      </c>
      <c r="D270" s="28">
        <f>+D271+D272</f>
        <v>17653.599999999999</v>
      </c>
      <c r="E270" s="28"/>
      <c r="F270" s="28">
        <f>+F271+F272</f>
        <v>0</v>
      </c>
    </row>
    <row r="271" spans="1:7" s="17" customFormat="1" x14ac:dyDescent="0.2">
      <c r="A271" s="39"/>
      <c r="B271" s="20" t="s">
        <v>1</v>
      </c>
      <c r="C271" s="19">
        <v>17653.599999999999</v>
      </c>
      <c r="D271" s="19">
        <v>17653.599999999999</v>
      </c>
      <c r="E271" s="19"/>
      <c r="F271" s="19">
        <v>0</v>
      </c>
      <c r="G271" s="18"/>
    </row>
    <row r="272" spans="1:7" s="17" customFormat="1" x14ac:dyDescent="0.2">
      <c r="A272" s="39"/>
      <c r="B272" s="20" t="s">
        <v>0</v>
      </c>
      <c r="C272" s="19">
        <v>0</v>
      </c>
      <c r="D272" s="19">
        <v>0</v>
      </c>
      <c r="E272" s="19"/>
      <c r="F272" s="19">
        <v>0</v>
      </c>
      <c r="G272" s="18"/>
    </row>
    <row r="273" spans="1:7" s="17" customFormat="1" x14ac:dyDescent="0.2">
      <c r="A273" s="38"/>
      <c r="B273" s="29" t="s">
        <v>116</v>
      </c>
      <c r="C273" s="28">
        <f>+C274+C275</f>
        <v>86236.800000000003</v>
      </c>
      <c r="D273" s="28">
        <f>+D274+D275</f>
        <v>86236.815180000005</v>
      </c>
      <c r="E273" s="28"/>
      <c r="F273" s="28">
        <f>+F274+F275</f>
        <v>0</v>
      </c>
    </row>
    <row r="274" spans="1:7" s="17" customFormat="1" x14ac:dyDescent="0.2">
      <c r="A274" s="39"/>
      <c r="B274" s="20" t="s">
        <v>1</v>
      </c>
      <c r="C274" s="19">
        <v>86236.800000000003</v>
      </c>
      <c r="D274" s="19">
        <v>86236.815180000005</v>
      </c>
      <c r="E274" s="19"/>
      <c r="F274" s="19">
        <v>0</v>
      </c>
      <c r="G274" s="18"/>
    </row>
    <row r="275" spans="1:7" s="17" customFormat="1" x14ac:dyDescent="0.2">
      <c r="A275" s="39"/>
      <c r="B275" s="20" t="s">
        <v>0</v>
      </c>
      <c r="C275" s="19">
        <v>0</v>
      </c>
      <c r="D275" s="19">
        <v>0</v>
      </c>
      <c r="E275" s="19"/>
      <c r="F275" s="19">
        <v>0</v>
      </c>
      <c r="G275" s="18"/>
    </row>
    <row r="276" spans="1:7" x14ac:dyDescent="0.2">
      <c r="A276" s="54" t="s">
        <v>218</v>
      </c>
      <c r="B276" s="55"/>
      <c r="C276" s="57">
        <f>+C277+C280+C283+C286+C289+C292+C295+C298+C301+C304+C310+C313+C316+C319+C322+C325+C328+C331+C334+C337+C340+C343</f>
        <v>2655764.1529323985</v>
      </c>
      <c r="D276" s="57">
        <f>+D277+D280+D283+D286+D289+D292+D295+D298+D301+D304+D310+D313+D316+D319+D322+D325+D328+D331+D334+D337+D340+D343</f>
        <v>195872.18605498603</v>
      </c>
      <c r="E276" s="57"/>
      <c r="F276" s="57">
        <f>+F277+F280+F283+F286+F289+F292+F295+F298+F301+F304+F310+F313+F316+F319+F322+F325+F328+F331+F334+F337+F340+F343</f>
        <v>90329.586558400013</v>
      </c>
      <c r="G276" s="1"/>
    </row>
    <row r="277" spans="1:7" s="17" customFormat="1" x14ac:dyDescent="0.2">
      <c r="A277" s="38"/>
      <c r="B277" s="29" t="s">
        <v>33</v>
      </c>
      <c r="C277" s="28">
        <f>+C278+C279</f>
        <v>2077048.9</v>
      </c>
      <c r="D277" s="28">
        <f>+D278+D279</f>
        <v>51277.539454386002</v>
      </c>
      <c r="E277" s="28"/>
      <c r="F277" s="28">
        <f>+F278+F279</f>
        <v>4167.5991800000002</v>
      </c>
    </row>
    <row r="278" spans="1:7" s="17" customFormat="1" x14ac:dyDescent="0.2">
      <c r="A278" s="39"/>
      <c r="B278" s="20" t="s">
        <v>1</v>
      </c>
      <c r="C278" s="37">
        <v>2077048.9</v>
      </c>
      <c r="D278" s="37">
        <v>51277.539454386002</v>
      </c>
      <c r="E278" s="37"/>
      <c r="F278" s="37">
        <v>4167.5991800000002</v>
      </c>
      <c r="G278" s="18"/>
    </row>
    <row r="279" spans="1:7" s="17" customFormat="1" x14ac:dyDescent="0.2">
      <c r="A279" s="39"/>
      <c r="B279" s="20" t="s">
        <v>0</v>
      </c>
      <c r="C279" s="37">
        <v>0</v>
      </c>
      <c r="D279" s="37">
        <v>0</v>
      </c>
      <c r="E279" s="37"/>
      <c r="F279" s="37">
        <v>0</v>
      </c>
      <c r="G279" s="18"/>
    </row>
    <row r="280" spans="1:7" s="17" customFormat="1" x14ac:dyDescent="0.2">
      <c r="A280" s="38"/>
      <c r="B280" s="29" t="s">
        <v>115</v>
      </c>
      <c r="C280" s="28">
        <f>+C281+C282</f>
        <v>4394.5</v>
      </c>
      <c r="D280" s="28">
        <f>+D281+D282</f>
        <v>366.2</v>
      </c>
      <c r="E280" s="28"/>
      <c r="F280" s="28">
        <f>+F281+F282</f>
        <v>366.2</v>
      </c>
    </row>
    <row r="281" spans="1:7" s="17" customFormat="1" x14ac:dyDescent="0.2">
      <c r="A281" s="39"/>
      <c r="B281" s="20" t="s">
        <v>1</v>
      </c>
      <c r="C281" s="37">
        <v>4394.5</v>
      </c>
      <c r="D281" s="37">
        <v>366.2</v>
      </c>
      <c r="E281" s="37"/>
      <c r="F281" s="37">
        <v>366.2</v>
      </c>
      <c r="G281" s="18"/>
    </row>
    <row r="282" spans="1:7" s="17" customFormat="1" x14ac:dyDescent="0.2">
      <c r="A282" s="39"/>
      <c r="B282" s="20" t="s">
        <v>0</v>
      </c>
      <c r="C282" s="37">
        <v>0</v>
      </c>
      <c r="D282" s="37">
        <v>0</v>
      </c>
      <c r="E282" s="37"/>
      <c r="F282" s="37">
        <v>0</v>
      </c>
      <c r="G282" s="18"/>
    </row>
    <row r="283" spans="1:7" s="17" customFormat="1" x14ac:dyDescent="0.2">
      <c r="A283" s="38"/>
      <c r="B283" s="29" t="s">
        <v>114</v>
      </c>
      <c r="C283" s="28">
        <f>+C284+C285</f>
        <v>756</v>
      </c>
      <c r="D283" s="28">
        <f>+D284+D285</f>
        <v>0</v>
      </c>
      <c r="E283" s="28"/>
      <c r="F283" s="28">
        <f>+F284+F285</f>
        <v>0</v>
      </c>
    </row>
    <row r="284" spans="1:7" s="17" customFormat="1" x14ac:dyDescent="0.2">
      <c r="A284" s="39"/>
      <c r="B284" s="20" t="s">
        <v>1</v>
      </c>
      <c r="C284" s="37">
        <v>756</v>
      </c>
      <c r="D284" s="37">
        <v>0</v>
      </c>
      <c r="E284" s="37"/>
      <c r="F284" s="37">
        <v>0</v>
      </c>
      <c r="G284" s="18"/>
    </row>
    <row r="285" spans="1:7" s="17" customFormat="1" x14ac:dyDescent="0.2">
      <c r="A285" s="39"/>
      <c r="B285" s="20" t="s">
        <v>0</v>
      </c>
      <c r="C285" s="37">
        <v>0</v>
      </c>
      <c r="D285" s="37">
        <v>0</v>
      </c>
      <c r="E285" s="37"/>
      <c r="F285" s="37">
        <v>0</v>
      </c>
      <c r="G285" s="18"/>
    </row>
    <row r="286" spans="1:7" s="17" customFormat="1" x14ac:dyDescent="0.2">
      <c r="A286" s="38"/>
      <c r="B286" s="29" t="s">
        <v>113</v>
      </c>
      <c r="C286" s="28">
        <f>+C287+C288</f>
        <v>8273.4</v>
      </c>
      <c r="D286" s="28">
        <f>+D287+D288</f>
        <v>900</v>
      </c>
      <c r="E286" s="28"/>
      <c r="F286" s="28">
        <f>+F287+F288</f>
        <v>505.30250999999998</v>
      </c>
    </row>
    <row r="287" spans="1:7" s="17" customFormat="1" x14ac:dyDescent="0.2">
      <c r="A287" s="39"/>
      <c r="B287" s="20" t="s">
        <v>1</v>
      </c>
      <c r="C287" s="37">
        <f>+C288+C289</f>
        <v>8273.4</v>
      </c>
      <c r="D287" s="37">
        <v>900</v>
      </c>
      <c r="E287" s="37"/>
      <c r="F287" s="37">
        <v>505.30250999999998</v>
      </c>
      <c r="G287" s="18"/>
    </row>
    <row r="288" spans="1:7" s="17" customFormat="1" x14ac:dyDescent="0.2">
      <c r="A288" s="39"/>
      <c r="B288" s="20" t="s">
        <v>0</v>
      </c>
      <c r="C288" s="37">
        <v>0</v>
      </c>
      <c r="D288" s="37">
        <v>0</v>
      </c>
      <c r="E288" s="37"/>
      <c r="F288" s="37">
        <v>0</v>
      </c>
      <c r="G288" s="18"/>
    </row>
    <row r="289" spans="1:7" s="17" customFormat="1" x14ac:dyDescent="0.2">
      <c r="A289" s="38"/>
      <c r="B289" s="29" t="s">
        <v>112</v>
      </c>
      <c r="C289" s="28">
        <f>+C290+C291</f>
        <v>8273.4</v>
      </c>
      <c r="D289" s="28">
        <f>+D290+D291</f>
        <v>8273.4410000000007</v>
      </c>
      <c r="E289" s="28"/>
      <c r="F289" s="28">
        <f>+F290+F291</f>
        <v>8273.4410000000007</v>
      </c>
    </row>
    <row r="290" spans="1:7" s="17" customFormat="1" x14ac:dyDescent="0.2">
      <c r="A290" s="39"/>
      <c r="B290" s="20" t="s">
        <v>1</v>
      </c>
      <c r="C290" s="37">
        <v>8273.4</v>
      </c>
      <c r="D290" s="37">
        <v>8273.4410000000007</v>
      </c>
      <c r="E290" s="37"/>
      <c r="F290" s="37">
        <v>8273.4410000000007</v>
      </c>
      <c r="G290" s="18"/>
    </row>
    <row r="291" spans="1:7" s="17" customFormat="1" x14ac:dyDescent="0.2">
      <c r="A291" s="39"/>
      <c r="B291" s="20" t="s">
        <v>0</v>
      </c>
      <c r="C291" s="37">
        <v>0</v>
      </c>
      <c r="D291" s="37">
        <v>0</v>
      </c>
      <c r="E291" s="37"/>
      <c r="F291" s="37">
        <v>0</v>
      </c>
      <c r="G291" s="18"/>
    </row>
    <row r="292" spans="1:7" s="17" customFormat="1" x14ac:dyDescent="0.2">
      <c r="A292" s="38"/>
      <c r="B292" s="29" t="s">
        <v>111</v>
      </c>
      <c r="C292" s="28">
        <f>+C293+C294</f>
        <v>73592.503949999998</v>
      </c>
      <c r="D292" s="28">
        <f>+D293+D294</f>
        <v>13076.3</v>
      </c>
      <c r="E292" s="28"/>
      <c r="F292" s="28">
        <f>+F293+F294</f>
        <v>12872.6</v>
      </c>
    </row>
    <row r="293" spans="1:7" s="17" customFormat="1" x14ac:dyDescent="0.2">
      <c r="A293" s="39"/>
      <c r="B293" s="20" t="s">
        <v>1</v>
      </c>
      <c r="C293" s="19">
        <v>73592.503949999998</v>
      </c>
      <c r="D293" s="19">
        <v>13076.3</v>
      </c>
      <c r="E293" s="19"/>
      <c r="F293" s="19">
        <v>12872.6</v>
      </c>
      <c r="G293" s="18"/>
    </row>
    <row r="294" spans="1:7" s="17" customFormat="1" x14ac:dyDescent="0.2">
      <c r="A294" s="39"/>
      <c r="B294" s="20" t="s">
        <v>0</v>
      </c>
      <c r="C294" s="19">
        <v>0</v>
      </c>
      <c r="D294" s="19">
        <v>0</v>
      </c>
      <c r="E294" s="19"/>
      <c r="F294" s="19">
        <v>0</v>
      </c>
      <c r="G294" s="18"/>
    </row>
    <row r="295" spans="1:7" s="17" customFormat="1" x14ac:dyDescent="0.2">
      <c r="A295" s="38"/>
      <c r="B295" s="29" t="s">
        <v>110</v>
      </c>
      <c r="C295" s="28">
        <f>+C296+C297</f>
        <v>171.8</v>
      </c>
      <c r="D295" s="28">
        <f>+D296+D297</f>
        <v>42.9</v>
      </c>
      <c r="E295" s="28"/>
      <c r="F295" s="28">
        <f>+F296+F297</f>
        <v>42.9</v>
      </c>
    </row>
    <row r="296" spans="1:7" s="17" customFormat="1" x14ac:dyDescent="0.2">
      <c r="A296" s="21"/>
      <c r="B296" s="20" t="s">
        <v>1</v>
      </c>
      <c r="C296" s="37">
        <v>171.8</v>
      </c>
      <c r="D296" s="37">
        <v>42.9</v>
      </c>
      <c r="E296" s="37"/>
      <c r="F296" s="37">
        <v>42.9</v>
      </c>
      <c r="G296" s="18"/>
    </row>
    <row r="297" spans="1:7" s="17" customFormat="1" x14ac:dyDescent="0.2">
      <c r="A297" s="21"/>
      <c r="B297" s="20" t="s">
        <v>0</v>
      </c>
      <c r="C297" s="37">
        <v>0</v>
      </c>
      <c r="D297" s="37">
        <v>0</v>
      </c>
      <c r="E297" s="37"/>
      <c r="F297" s="37">
        <v>0</v>
      </c>
      <c r="G297" s="18"/>
    </row>
    <row r="298" spans="1:7" s="17" customFormat="1" x14ac:dyDescent="0.2">
      <c r="A298" s="33"/>
      <c r="B298" s="32" t="s">
        <v>109</v>
      </c>
      <c r="C298" s="31">
        <f>+C299+C300</f>
        <v>87828.5</v>
      </c>
      <c r="D298" s="31">
        <f>+D299+D300</f>
        <v>20888.628000000001</v>
      </c>
      <c r="E298" s="31"/>
      <c r="F298" s="31">
        <f>+F299+F300</f>
        <v>19940.628000000001</v>
      </c>
    </row>
    <row r="299" spans="1:7" s="17" customFormat="1" x14ac:dyDescent="0.2">
      <c r="A299" s="27"/>
      <c r="B299" s="26" t="s">
        <v>1</v>
      </c>
      <c r="C299" s="25">
        <v>87828.5</v>
      </c>
      <c r="D299" s="25">
        <v>20888.628000000001</v>
      </c>
      <c r="E299" s="25"/>
      <c r="F299" s="25">
        <v>19940.628000000001</v>
      </c>
      <c r="G299" s="18"/>
    </row>
    <row r="300" spans="1:7" s="17" customFormat="1" ht="12.75" customHeight="1" x14ac:dyDescent="0.2">
      <c r="A300" s="27"/>
      <c r="B300" s="26" t="s">
        <v>0</v>
      </c>
      <c r="C300" s="25">
        <v>0</v>
      </c>
      <c r="D300" s="25">
        <v>0</v>
      </c>
      <c r="E300" s="25"/>
      <c r="F300" s="25">
        <v>0</v>
      </c>
      <c r="G300" s="18"/>
    </row>
    <row r="301" spans="1:7" s="17" customFormat="1" x14ac:dyDescent="0.2">
      <c r="A301" s="30"/>
      <c r="B301" s="29" t="s">
        <v>108</v>
      </c>
      <c r="C301" s="28">
        <f>+C302+C303</f>
        <v>1801.8</v>
      </c>
      <c r="D301" s="28">
        <f>+D302+D303</f>
        <v>1380.0160000000001</v>
      </c>
      <c r="E301" s="28"/>
      <c r="F301" s="28">
        <f>+F302+F303</f>
        <v>138.0016</v>
      </c>
    </row>
    <row r="302" spans="1:7" s="17" customFormat="1" x14ac:dyDescent="0.2">
      <c r="A302" s="21"/>
      <c r="B302" s="20" t="s">
        <v>1</v>
      </c>
      <c r="C302" s="19">
        <v>1801.8</v>
      </c>
      <c r="D302" s="19">
        <v>1380.0160000000001</v>
      </c>
      <c r="E302" s="19"/>
      <c r="F302" s="19">
        <v>138.0016</v>
      </c>
      <c r="G302" s="18"/>
    </row>
    <row r="303" spans="1:7" s="17" customFormat="1" x14ac:dyDescent="0.2">
      <c r="A303" s="21"/>
      <c r="B303" s="20" t="s">
        <v>0</v>
      </c>
      <c r="C303" s="19">
        <v>0</v>
      </c>
      <c r="D303" s="19">
        <v>0</v>
      </c>
      <c r="E303" s="19"/>
      <c r="F303" s="19">
        <v>0</v>
      </c>
      <c r="G303" s="18"/>
    </row>
    <row r="304" spans="1:7" s="17" customFormat="1" ht="13.5" customHeight="1" x14ac:dyDescent="0.2">
      <c r="A304" s="30"/>
      <c r="B304" s="29" t="s">
        <v>107</v>
      </c>
      <c r="C304" s="28">
        <f>+C305+C306</f>
        <v>21527.3</v>
      </c>
      <c r="D304" s="28">
        <f>+D305+D306</f>
        <v>5381.8310000000001</v>
      </c>
      <c r="E304" s="28"/>
      <c r="F304" s="28">
        <f>+F305+F306</f>
        <v>5381.8310000000001</v>
      </c>
    </row>
    <row r="305" spans="1:7" s="17" customFormat="1" ht="13.5" customHeight="1" x14ac:dyDescent="0.2">
      <c r="A305" s="21"/>
      <c r="B305" s="20" t="s">
        <v>1</v>
      </c>
      <c r="C305" s="19">
        <v>21527.3</v>
      </c>
      <c r="D305" s="19">
        <v>5381.8310000000001</v>
      </c>
      <c r="E305" s="19"/>
      <c r="F305" s="19">
        <v>5381.8310000000001</v>
      </c>
      <c r="G305" s="18"/>
    </row>
    <row r="306" spans="1:7" s="17" customFormat="1" ht="13.5" customHeight="1" x14ac:dyDescent="0.2">
      <c r="A306" s="21"/>
      <c r="B306" s="20" t="s">
        <v>0</v>
      </c>
      <c r="C306" s="19">
        <v>0</v>
      </c>
      <c r="D306" s="19">
        <v>0</v>
      </c>
      <c r="E306" s="19"/>
      <c r="F306" s="19">
        <v>0</v>
      </c>
      <c r="G306" s="18"/>
    </row>
    <row r="307" spans="1:7" s="17" customFormat="1" ht="13.5" customHeight="1" x14ac:dyDescent="0.2">
      <c r="A307" s="30"/>
      <c r="B307" s="29" t="s">
        <v>106</v>
      </c>
      <c r="C307" s="28">
        <v>7436.13</v>
      </c>
      <c r="D307" s="28">
        <v>1929.704</v>
      </c>
      <c r="E307" s="28"/>
      <c r="F307" s="28">
        <v>1845.7139999999999</v>
      </c>
    </row>
    <row r="308" spans="1:7" s="17" customFormat="1" ht="13.5" customHeight="1" x14ac:dyDescent="0.2">
      <c r="A308" s="21"/>
      <c r="B308" s="20" t="s">
        <v>1</v>
      </c>
      <c r="C308" s="19">
        <v>7436.13</v>
      </c>
      <c r="D308" s="19">
        <v>1929.704</v>
      </c>
      <c r="E308" s="19"/>
      <c r="F308" s="19">
        <v>1845.7139999999999</v>
      </c>
      <c r="G308" s="18"/>
    </row>
    <row r="309" spans="1:7" s="17" customFormat="1" ht="13.5" customHeight="1" x14ac:dyDescent="0.2">
      <c r="A309" s="21"/>
      <c r="B309" s="20" t="s">
        <v>0</v>
      </c>
      <c r="C309" s="19"/>
      <c r="D309" s="19"/>
      <c r="E309" s="19"/>
      <c r="F309" s="19"/>
      <c r="G309" s="18"/>
    </row>
    <row r="310" spans="1:7" s="17" customFormat="1" ht="13.5" customHeight="1" x14ac:dyDescent="0.2">
      <c r="A310" s="30"/>
      <c r="B310" s="29" t="s">
        <v>105</v>
      </c>
      <c r="C310" s="28">
        <f>+C311+C312</f>
        <v>51623.8</v>
      </c>
      <c r="D310" s="28">
        <f>+D311+D312</f>
        <v>13170.300000000001</v>
      </c>
      <c r="E310" s="28"/>
      <c r="F310" s="28">
        <f>+F311+F312</f>
        <v>13170.300000000001</v>
      </c>
    </row>
    <row r="311" spans="1:7" s="17" customFormat="1" ht="13.5" customHeight="1" x14ac:dyDescent="0.2">
      <c r="A311" s="21"/>
      <c r="B311" s="20" t="s">
        <v>1</v>
      </c>
      <c r="C311" s="19">
        <v>172.8</v>
      </c>
      <c r="D311" s="19">
        <v>57.6</v>
      </c>
      <c r="E311" s="19"/>
      <c r="F311" s="19">
        <v>57.6</v>
      </c>
      <c r="G311" s="18"/>
    </row>
    <row r="312" spans="1:7" s="17" customFormat="1" ht="13.5" customHeight="1" x14ac:dyDescent="0.2">
      <c r="A312" s="21"/>
      <c r="B312" s="20" t="s">
        <v>0</v>
      </c>
      <c r="C312" s="19">
        <v>51451</v>
      </c>
      <c r="D312" s="19">
        <v>13112.7</v>
      </c>
      <c r="E312" s="19"/>
      <c r="F312" s="19">
        <v>13112.7</v>
      </c>
      <c r="G312" s="18"/>
    </row>
    <row r="313" spans="1:7" s="17" customFormat="1" ht="13.5" customHeight="1" x14ac:dyDescent="0.2">
      <c r="A313" s="30"/>
      <c r="B313" s="29" t="s">
        <v>104</v>
      </c>
      <c r="C313" s="28">
        <f>+C314+C315</f>
        <v>716</v>
      </c>
      <c r="D313" s="28">
        <f>+D314+D315</f>
        <v>197</v>
      </c>
      <c r="E313" s="28"/>
      <c r="F313" s="28">
        <f>+F314+F315</f>
        <v>197</v>
      </c>
    </row>
    <row r="314" spans="1:7" s="17" customFormat="1" ht="13.5" customHeight="1" x14ac:dyDescent="0.2">
      <c r="A314" s="21"/>
      <c r="B314" s="20" t="s">
        <v>1</v>
      </c>
      <c r="C314" s="19">
        <v>716</v>
      </c>
      <c r="D314" s="19">
        <v>197</v>
      </c>
      <c r="E314" s="19"/>
      <c r="F314" s="19">
        <v>197</v>
      </c>
      <c r="G314" s="18"/>
    </row>
    <row r="315" spans="1:7" s="17" customFormat="1" ht="13.5" customHeight="1" x14ac:dyDescent="0.2">
      <c r="A315" s="21"/>
      <c r="B315" s="20" t="s">
        <v>0</v>
      </c>
      <c r="C315" s="19">
        <v>0</v>
      </c>
      <c r="D315" s="19">
        <v>0</v>
      </c>
      <c r="E315" s="19"/>
      <c r="F315" s="19">
        <v>0</v>
      </c>
      <c r="G315" s="18"/>
    </row>
    <row r="316" spans="1:7" s="17" customFormat="1" ht="13.5" customHeight="1" x14ac:dyDescent="0.2">
      <c r="A316" s="30"/>
      <c r="B316" s="29" t="s">
        <v>103</v>
      </c>
      <c r="C316" s="28">
        <f>+C317+C318</f>
        <v>16891.8</v>
      </c>
      <c r="D316" s="28">
        <f>+D317+D318</f>
        <v>3581</v>
      </c>
      <c r="E316" s="28"/>
      <c r="F316" s="28">
        <f>+F317+F318</f>
        <v>1790</v>
      </c>
    </row>
    <row r="317" spans="1:7" s="17" customFormat="1" ht="13.5" customHeight="1" x14ac:dyDescent="0.2">
      <c r="A317" s="21"/>
      <c r="B317" s="20" t="s">
        <v>1</v>
      </c>
      <c r="C317" s="19">
        <v>16891.8</v>
      </c>
      <c r="D317" s="19">
        <v>3581</v>
      </c>
      <c r="E317" s="19"/>
      <c r="F317" s="19">
        <v>1790</v>
      </c>
      <c r="G317" s="18"/>
    </row>
    <row r="318" spans="1:7" s="17" customFormat="1" ht="13.5" customHeight="1" x14ac:dyDescent="0.2">
      <c r="A318" s="21"/>
      <c r="B318" s="20" t="s">
        <v>0</v>
      </c>
      <c r="C318" s="19">
        <v>0</v>
      </c>
      <c r="D318" s="19">
        <v>0</v>
      </c>
      <c r="E318" s="19"/>
      <c r="F318" s="19">
        <v>0</v>
      </c>
      <c r="G318" s="18"/>
    </row>
    <row r="319" spans="1:7" s="17" customFormat="1" ht="13.5" customHeight="1" x14ac:dyDescent="0.2">
      <c r="A319" s="30"/>
      <c r="B319" s="29" t="s">
        <v>102</v>
      </c>
      <c r="C319" s="28">
        <f>+C320+C321</f>
        <v>2345.1580423999999</v>
      </c>
      <c r="D319" s="28">
        <f>+D320+D321</f>
        <v>580.29484060000004</v>
      </c>
      <c r="E319" s="28"/>
      <c r="F319" s="28">
        <f>+F320+F321</f>
        <v>348.3203484</v>
      </c>
    </row>
    <row r="320" spans="1:7" s="17" customFormat="1" ht="13.5" customHeight="1" x14ac:dyDescent="0.2">
      <c r="A320" s="21"/>
      <c r="B320" s="20" t="s">
        <v>1</v>
      </c>
      <c r="C320" s="19">
        <v>2345.1580423999999</v>
      </c>
      <c r="D320" s="19">
        <v>580.29484060000004</v>
      </c>
      <c r="E320" s="19"/>
      <c r="F320" s="19">
        <v>348.3203484</v>
      </c>
      <c r="G320" s="18"/>
    </row>
    <row r="321" spans="1:7" s="17" customFormat="1" ht="13.5" customHeight="1" x14ac:dyDescent="0.2">
      <c r="A321" s="21"/>
      <c r="B321" s="20" t="s">
        <v>0</v>
      </c>
      <c r="C321" s="19">
        <v>0</v>
      </c>
      <c r="D321" s="19">
        <v>0</v>
      </c>
      <c r="E321" s="19"/>
      <c r="F321" s="19">
        <v>0</v>
      </c>
      <c r="G321" s="18"/>
    </row>
    <row r="322" spans="1:7" s="17" customFormat="1" ht="13.5" customHeight="1" x14ac:dyDescent="0.2">
      <c r="A322" s="33"/>
      <c r="B322" s="32" t="s">
        <v>101</v>
      </c>
      <c r="C322" s="31">
        <f>+C323+C324</f>
        <v>2374.8000000000002</v>
      </c>
      <c r="D322" s="31">
        <f>+D323+D324</f>
        <v>500</v>
      </c>
      <c r="E322" s="31"/>
      <c r="F322" s="31">
        <f>+F323+F324</f>
        <v>0</v>
      </c>
    </row>
    <row r="323" spans="1:7" s="17" customFormat="1" ht="13.5" customHeight="1" x14ac:dyDescent="0.2">
      <c r="A323" s="27"/>
      <c r="B323" s="26" t="s">
        <v>1</v>
      </c>
      <c r="C323" s="25">
        <v>2374.8000000000002</v>
      </c>
      <c r="D323" s="25">
        <v>500</v>
      </c>
      <c r="E323" s="25"/>
      <c r="F323" s="25">
        <v>0</v>
      </c>
      <c r="G323" s="18"/>
    </row>
    <row r="324" spans="1:7" s="17" customFormat="1" ht="13.5" customHeight="1" x14ac:dyDescent="0.2">
      <c r="A324" s="27"/>
      <c r="B324" s="26" t="s">
        <v>0</v>
      </c>
      <c r="C324" s="25">
        <v>0</v>
      </c>
      <c r="D324" s="25">
        <v>0</v>
      </c>
      <c r="E324" s="25"/>
      <c r="F324" s="25">
        <v>0</v>
      </c>
      <c r="G324" s="18"/>
    </row>
    <row r="325" spans="1:7" s="17" customFormat="1" ht="13.5" customHeight="1" x14ac:dyDescent="0.2">
      <c r="A325" s="33"/>
      <c r="B325" s="32" t="s">
        <v>100</v>
      </c>
      <c r="C325" s="31">
        <f>+C326+C327</f>
        <v>278309</v>
      </c>
      <c r="D325" s="31">
        <f>+D326+D327</f>
        <v>69577</v>
      </c>
      <c r="E325" s="31"/>
      <c r="F325" s="31">
        <f>+F326+F327</f>
        <v>17447</v>
      </c>
    </row>
    <row r="326" spans="1:7" s="17" customFormat="1" x14ac:dyDescent="0.2">
      <c r="A326" s="27"/>
      <c r="B326" s="26" t="s">
        <v>1</v>
      </c>
      <c r="C326" s="25">
        <v>278309</v>
      </c>
      <c r="D326" s="25">
        <v>69577</v>
      </c>
      <c r="E326" s="25"/>
      <c r="F326" s="25">
        <v>17447</v>
      </c>
      <c r="G326" s="18"/>
    </row>
    <row r="327" spans="1:7" s="17" customFormat="1" x14ac:dyDescent="0.2">
      <c r="A327" s="61"/>
      <c r="B327" s="62" t="s">
        <v>0</v>
      </c>
      <c r="C327" s="63">
        <v>0</v>
      </c>
      <c r="D327" s="63">
        <v>0</v>
      </c>
      <c r="E327" s="63"/>
      <c r="F327" s="63">
        <v>0</v>
      </c>
      <c r="G327" s="18"/>
    </row>
    <row r="328" spans="1:7" s="17" customFormat="1" x14ac:dyDescent="0.2">
      <c r="A328" s="33"/>
      <c r="B328" s="32" t="s">
        <v>99</v>
      </c>
      <c r="C328" s="31">
        <f>+C329+C330</f>
        <v>4588.1000000000004</v>
      </c>
      <c r="D328" s="31">
        <f>+D329+D330</f>
        <v>988.06542000000002</v>
      </c>
      <c r="E328" s="31"/>
      <c r="F328" s="31">
        <f>+F329+F330</f>
        <v>707.99257999999998</v>
      </c>
    </row>
    <row r="329" spans="1:7" s="17" customFormat="1" x14ac:dyDescent="0.2">
      <c r="A329" s="27"/>
      <c r="B329" s="26" t="s">
        <v>1</v>
      </c>
      <c r="C329" s="25">
        <v>4588.1000000000004</v>
      </c>
      <c r="D329" s="25">
        <v>988.06542000000002</v>
      </c>
      <c r="E329" s="25"/>
      <c r="F329" s="25">
        <v>707.99257999999998</v>
      </c>
      <c r="G329" s="18"/>
    </row>
    <row r="330" spans="1:7" s="17" customFormat="1" x14ac:dyDescent="0.2">
      <c r="A330" s="27"/>
      <c r="B330" s="26" t="s">
        <v>0</v>
      </c>
      <c r="C330" s="25">
        <v>0</v>
      </c>
      <c r="D330" s="25">
        <v>0</v>
      </c>
      <c r="E330" s="25"/>
      <c r="F330" s="25">
        <v>0</v>
      </c>
      <c r="G330" s="18"/>
    </row>
    <row r="331" spans="1:7" s="17" customFormat="1" x14ac:dyDescent="0.2">
      <c r="A331" s="33"/>
      <c r="B331" s="32" t="s">
        <v>98</v>
      </c>
      <c r="C331" s="31">
        <f>+C332+C333</f>
        <v>5587.9909400000006</v>
      </c>
      <c r="D331" s="31">
        <f>+D332+D333</f>
        <v>2209.8703399999999</v>
      </c>
      <c r="E331" s="31"/>
      <c r="F331" s="31">
        <f>+F332+F333</f>
        <v>2209.8703399999999</v>
      </c>
    </row>
    <row r="332" spans="1:7" s="17" customFormat="1" x14ac:dyDescent="0.2">
      <c r="A332" s="21"/>
      <c r="B332" s="20" t="s">
        <v>1</v>
      </c>
      <c r="C332" s="19">
        <v>5587.9909400000006</v>
      </c>
      <c r="D332" s="19">
        <v>2209.8703399999999</v>
      </c>
      <c r="E332" s="19"/>
      <c r="F332" s="19">
        <v>2209.8703399999999</v>
      </c>
      <c r="G332" s="18"/>
    </row>
    <row r="333" spans="1:7" s="17" customFormat="1" x14ac:dyDescent="0.2">
      <c r="A333" s="21"/>
      <c r="B333" s="20" t="s">
        <v>0</v>
      </c>
      <c r="C333" s="19">
        <v>0</v>
      </c>
      <c r="D333" s="19">
        <v>0</v>
      </c>
      <c r="E333" s="19"/>
      <c r="F333" s="19">
        <v>0</v>
      </c>
      <c r="G333" s="18"/>
    </row>
    <row r="334" spans="1:7" s="17" customFormat="1" x14ac:dyDescent="0.2">
      <c r="A334" s="30"/>
      <c r="B334" s="29" t="s">
        <v>97</v>
      </c>
      <c r="C334" s="28">
        <f>+C335+C336</f>
        <v>999</v>
      </c>
      <c r="D334" s="28">
        <f>+D335+D336</f>
        <v>246</v>
      </c>
      <c r="E334" s="28"/>
      <c r="F334" s="28">
        <f>+F335+F336</f>
        <v>246</v>
      </c>
    </row>
    <row r="335" spans="1:7" s="17" customFormat="1" x14ac:dyDescent="0.2">
      <c r="A335" s="21"/>
      <c r="B335" s="20" t="s">
        <v>1</v>
      </c>
      <c r="C335" s="19">
        <v>999</v>
      </c>
      <c r="D335" s="19">
        <v>246</v>
      </c>
      <c r="E335" s="19"/>
      <c r="F335" s="19">
        <v>246</v>
      </c>
      <c r="G335" s="18"/>
    </row>
    <row r="336" spans="1:7" s="17" customFormat="1" ht="15.75" customHeight="1" x14ac:dyDescent="0.2">
      <c r="A336" s="21"/>
      <c r="B336" s="20" t="s">
        <v>0</v>
      </c>
      <c r="C336" s="19">
        <v>0</v>
      </c>
      <c r="D336" s="19">
        <v>0</v>
      </c>
      <c r="E336" s="19"/>
      <c r="F336" s="19">
        <v>0</v>
      </c>
      <c r="G336" s="18"/>
    </row>
    <row r="337" spans="1:7" s="17" customFormat="1" x14ac:dyDescent="0.2">
      <c r="A337" s="30"/>
      <c r="B337" s="29" t="s">
        <v>96</v>
      </c>
      <c r="C337" s="28">
        <f>+C338+C339</f>
        <v>3587.9</v>
      </c>
      <c r="D337" s="28">
        <f>+D338+D339</f>
        <v>507</v>
      </c>
      <c r="E337" s="28"/>
      <c r="F337" s="28">
        <f>+F338+F339</f>
        <v>263</v>
      </c>
    </row>
    <row r="338" spans="1:7" s="17" customFormat="1" x14ac:dyDescent="0.2">
      <c r="A338" s="21"/>
      <c r="B338" s="20" t="s">
        <v>1</v>
      </c>
      <c r="C338" s="19">
        <v>3587.9</v>
      </c>
      <c r="D338" s="19">
        <v>507</v>
      </c>
      <c r="E338" s="19"/>
      <c r="F338" s="19">
        <v>263</v>
      </c>
      <c r="G338" s="18"/>
    </row>
    <row r="339" spans="1:7" s="17" customFormat="1" x14ac:dyDescent="0.2">
      <c r="A339" s="21"/>
      <c r="B339" s="20" t="s">
        <v>0</v>
      </c>
      <c r="C339" s="19">
        <v>0</v>
      </c>
      <c r="D339" s="19">
        <v>0</v>
      </c>
      <c r="E339" s="19"/>
      <c r="F339" s="19">
        <v>0</v>
      </c>
      <c r="G339" s="18"/>
    </row>
    <row r="340" spans="1:7" s="17" customFormat="1" x14ac:dyDescent="0.2">
      <c r="A340" s="30"/>
      <c r="B340" s="29" t="s">
        <v>95</v>
      </c>
      <c r="C340" s="28">
        <f>+C341+C342</f>
        <v>165.8</v>
      </c>
      <c r="D340" s="28">
        <f>+D341+D342</f>
        <v>53.1</v>
      </c>
      <c r="E340" s="28"/>
      <c r="F340" s="28">
        <f>+F341+F342</f>
        <v>53.1</v>
      </c>
    </row>
    <row r="341" spans="1:7" s="17" customFormat="1" x14ac:dyDescent="0.2">
      <c r="A341" s="21"/>
      <c r="B341" s="20" t="s">
        <v>1</v>
      </c>
      <c r="C341" s="19">
        <v>165.8</v>
      </c>
      <c r="D341" s="19">
        <v>53.1</v>
      </c>
      <c r="E341" s="19"/>
      <c r="F341" s="19">
        <v>53.1</v>
      </c>
      <c r="G341" s="18"/>
    </row>
    <row r="342" spans="1:7" s="17" customFormat="1" x14ac:dyDescent="0.2">
      <c r="A342" s="21"/>
      <c r="B342" s="20" t="s">
        <v>0</v>
      </c>
      <c r="C342" s="19">
        <v>0</v>
      </c>
      <c r="D342" s="19">
        <v>0</v>
      </c>
      <c r="E342" s="19"/>
      <c r="F342" s="19">
        <v>0</v>
      </c>
      <c r="G342" s="18"/>
    </row>
    <row r="343" spans="1:7" s="17" customFormat="1" x14ac:dyDescent="0.2">
      <c r="A343" s="30"/>
      <c r="B343" s="29" t="s">
        <v>94</v>
      </c>
      <c r="C343" s="28">
        <f>+C344+C345</f>
        <v>4906.7</v>
      </c>
      <c r="D343" s="28">
        <f>+D344+D345</f>
        <v>2675.7</v>
      </c>
      <c r="E343" s="28"/>
      <c r="F343" s="28">
        <f>+F344+F345</f>
        <v>2208.5</v>
      </c>
    </row>
    <row r="344" spans="1:7" s="17" customFormat="1" x14ac:dyDescent="0.2">
      <c r="A344" s="21"/>
      <c r="B344" s="20" t="s">
        <v>1</v>
      </c>
      <c r="C344" s="19">
        <v>4906.7</v>
      </c>
      <c r="D344" s="19">
        <v>2675.7</v>
      </c>
      <c r="E344" s="19"/>
      <c r="F344" s="19">
        <v>2208.5</v>
      </c>
      <c r="G344" s="18"/>
    </row>
    <row r="345" spans="1:7" s="17" customFormat="1" x14ac:dyDescent="0.2">
      <c r="A345" s="21"/>
      <c r="B345" s="20" t="s">
        <v>0</v>
      </c>
      <c r="C345" s="19">
        <v>0</v>
      </c>
      <c r="D345" s="19">
        <v>0</v>
      </c>
      <c r="E345" s="19"/>
      <c r="F345" s="19">
        <v>0</v>
      </c>
      <c r="G345" s="18"/>
    </row>
    <row r="346" spans="1:7" x14ac:dyDescent="0.2">
      <c r="A346" s="58" t="s">
        <v>219</v>
      </c>
      <c r="B346" s="55"/>
      <c r="C346" s="57">
        <f>+C347+C350+C353+C356+C359+C362+C365+C368+C371+C374+C377+C380+C383+C386+C389+C392+C395+C398+C401+C404+C407+C410+C413+C416+C419</f>
        <v>4081093.2200000011</v>
      </c>
      <c r="D346" s="57">
        <f>+D347+D350+D353+D356+D359+D362+D365+D368+D371+D374+D377+D380+D383+D386+D389+D392+D395+D398+D401+D404+D407+D410+D413+D416+D419</f>
        <v>783797.75</v>
      </c>
      <c r="E346" s="57"/>
      <c r="F346" s="57">
        <f>+F347+F350+F353+F356+F359+F362+F365+F368+F371+F374+F377+F380+F383+F386+F389+F392+F395+F398+F401+F404+F407+F410+F413+F416+F419</f>
        <v>744475.97000000009</v>
      </c>
      <c r="G346" s="1"/>
    </row>
    <row r="347" spans="1:7" s="17" customFormat="1" x14ac:dyDescent="0.2">
      <c r="A347" s="30"/>
      <c r="B347" s="29" t="s">
        <v>33</v>
      </c>
      <c r="C347" s="28">
        <f>+C348+C349</f>
        <v>943096.3</v>
      </c>
      <c r="D347" s="28">
        <f>+D348+D349</f>
        <v>58595</v>
      </c>
      <c r="E347" s="28"/>
      <c r="F347" s="28">
        <f>+F348+F349</f>
        <v>43349</v>
      </c>
    </row>
    <row r="348" spans="1:7" s="17" customFormat="1" x14ac:dyDescent="0.2">
      <c r="A348" s="21"/>
      <c r="B348" s="20" t="s">
        <v>1</v>
      </c>
      <c r="C348" s="19">
        <v>873366.3</v>
      </c>
      <c r="D348" s="19">
        <v>41500</v>
      </c>
      <c r="E348" s="19"/>
      <c r="F348" s="19">
        <v>39296</v>
      </c>
      <c r="G348" s="18"/>
    </row>
    <row r="349" spans="1:7" s="17" customFormat="1" x14ac:dyDescent="0.2">
      <c r="A349" s="21"/>
      <c r="B349" s="20" t="s">
        <v>0</v>
      </c>
      <c r="C349" s="19">
        <v>69730</v>
      </c>
      <c r="D349" s="19">
        <v>17095</v>
      </c>
      <c r="E349" s="19"/>
      <c r="F349" s="19">
        <v>4053</v>
      </c>
      <c r="G349" s="18"/>
    </row>
    <row r="350" spans="1:7" s="17" customFormat="1" x14ac:dyDescent="0.2">
      <c r="A350" s="30"/>
      <c r="B350" s="29" t="s">
        <v>93</v>
      </c>
      <c r="C350" s="28">
        <f>+C351+C352</f>
        <v>363.7</v>
      </c>
      <c r="D350" s="28">
        <f>+D351+D352</f>
        <v>92.98</v>
      </c>
      <c r="E350" s="28"/>
      <c r="F350" s="28">
        <f>+F351+F352</f>
        <v>92.98</v>
      </c>
    </row>
    <row r="351" spans="1:7" s="17" customFormat="1" x14ac:dyDescent="0.2">
      <c r="A351" s="21"/>
      <c r="B351" s="20" t="s">
        <v>1</v>
      </c>
      <c r="C351" s="19">
        <v>363.7</v>
      </c>
      <c r="D351" s="19">
        <v>92.98</v>
      </c>
      <c r="E351" s="19"/>
      <c r="F351" s="19">
        <v>92.98</v>
      </c>
      <c r="G351" s="18"/>
    </row>
    <row r="352" spans="1:7" s="17" customFormat="1" x14ac:dyDescent="0.2">
      <c r="A352" s="21"/>
      <c r="B352" s="20" t="s">
        <v>0</v>
      </c>
      <c r="C352" s="19">
        <v>0</v>
      </c>
      <c r="D352" s="19">
        <v>0</v>
      </c>
      <c r="E352" s="19"/>
      <c r="F352" s="19">
        <v>0</v>
      </c>
      <c r="G352" s="18"/>
    </row>
    <row r="353" spans="1:7" s="17" customFormat="1" x14ac:dyDescent="0.2">
      <c r="A353" s="30"/>
      <c r="B353" s="29" t="s">
        <v>92</v>
      </c>
      <c r="C353" s="28">
        <f>+C354+C355</f>
        <v>11854.3</v>
      </c>
      <c r="D353" s="28">
        <f>+D354+D355</f>
        <v>7505</v>
      </c>
      <c r="E353" s="28"/>
      <c r="F353" s="28">
        <f>+F354+F355</f>
        <v>4721</v>
      </c>
    </row>
    <row r="354" spans="1:7" s="17" customFormat="1" x14ac:dyDescent="0.2">
      <c r="A354" s="21"/>
      <c r="B354" s="20" t="s">
        <v>1</v>
      </c>
      <c r="C354" s="19">
        <v>11854.3</v>
      </c>
      <c r="D354" s="19">
        <v>7505</v>
      </c>
      <c r="E354" s="19"/>
      <c r="F354" s="19">
        <v>4721</v>
      </c>
      <c r="G354" s="18"/>
    </row>
    <row r="355" spans="1:7" s="17" customFormat="1" x14ac:dyDescent="0.2">
      <c r="A355" s="21"/>
      <c r="B355" s="20" t="s">
        <v>0</v>
      </c>
      <c r="C355" s="19">
        <v>0</v>
      </c>
      <c r="D355" s="19">
        <v>0</v>
      </c>
      <c r="E355" s="19"/>
      <c r="F355" s="19">
        <v>0</v>
      </c>
      <c r="G355" s="18"/>
    </row>
    <row r="356" spans="1:7" s="17" customFormat="1" x14ac:dyDescent="0.2">
      <c r="A356" s="30"/>
      <c r="B356" s="29" t="s">
        <v>91</v>
      </c>
      <c r="C356" s="28">
        <f>+C357+C358</f>
        <v>3122.5</v>
      </c>
      <c r="D356" s="28">
        <f>+D357+D358</f>
        <v>1201</v>
      </c>
      <c r="E356" s="28"/>
      <c r="F356" s="28">
        <f>+F357+F358</f>
        <v>545</v>
      </c>
    </row>
    <row r="357" spans="1:7" s="17" customFormat="1" x14ac:dyDescent="0.2">
      <c r="A357" s="21"/>
      <c r="B357" s="20" t="s">
        <v>1</v>
      </c>
      <c r="C357" s="19">
        <v>3122.5</v>
      </c>
      <c r="D357" s="19">
        <v>1201</v>
      </c>
      <c r="E357" s="19"/>
      <c r="F357" s="19">
        <v>545</v>
      </c>
      <c r="G357" s="18"/>
    </row>
    <row r="358" spans="1:7" s="17" customFormat="1" x14ac:dyDescent="0.2">
      <c r="A358" s="21"/>
      <c r="B358" s="20" t="s">
        <v>0</v>
      </c>
      <c r="C358" s="19">
        <v>0</v>
      </c>
      <c r="D358" s="19">
        <v>0</v>
      </c>
      <c r="E358" s="19"/>
      <c r="F358" s="19">
        <v>0</v>
      </c>
      <c r="G358" s="18"/>
    </row>
    <row r="359" spans="1:7" s="17" customFormat="1" x14ac:dyDescent="0.2">
      <c r="A359" s="30"/>
      <c r="B359" s="29" t="s">
        <v>90</v>
      </c>
      <c r="C359" s="28">
        <f>+C360+C361</f>
        <v>236913.9</v>
      </c>
      <c r="D359" s="28">
        <f>+D360+D361</f>
        <v>39662.620000000003</v>
      </c>
      <c r="E359" s="28"/>
      <c r="F359" s="28">
        <f>+F360+F361</f>
        <v>39662.620000000003</v>
      </c>
    </row>
    <row r="360" spans="1:7" s="17" customFormat="1" x14ac:dyDescent="0.2">
      <c r="A360" s="21"/>
      <c r="B360" s="20" t="s">
        <v>1</v>
      </c>
      <c r="C360" s="19">
        <v>236913.9</v>
      </c>
      <c r="D360" s="19">
        <v>39662.620000000003</v>
      </c>
      <c r="E360" s="19"/>
      <c r="F360" s="19">
        <v>39662.620000000003</v>
      </c>
      <c r="G360" s="18"/>
    </row>
    <row r="361" spans="1:7" s="17" customFormat="1" x14ac:dyDescent="0.2">
      <c r="A361" s="21"/>
      <c r="B361" s="20" t="s">
        <v>0</v>
      </c>
      <c r="C361" s="19">
        <v>0</v>
      </c>
      <c r="D361" s="19">
        <v>0</v>
      </c>
      <c r="E361" s="19"/>
      <c r="F361" s="19">
        <v>0</v>
      </c>
      <c r="G361" s="18"/>
    </row>
    <row r="362" spans="1:7" s="17" customFormat="1" ht="13.5" customHeight="1" x14ac:dyDescent="0.2">
      <c r="A362" s="30"/>
      <c r="B362" s="29" t="s">
        <v>89</v>
      </c>
      <c r="C362" s="28">
        <f>+C363+C364</f>
        <v>79062.2</v>
      </c>
      <c r="D362" s="28">
        <f>+D363+D364</f>
        <v>18520</v>
      </c>
      <c r="E362" s="28"/>
      <c r="F362" s="28">
        <f>+F363+F364</f>
        <v>16320</v>
      </c>
    </row>
    <row r="363" spans="1:7" s="17" customFormat="1" ht="13.5" customHeight="1" x14ac:dyDescent="0.2">
      <c r="A363" s="21"/>
      <c r="B363" s="20" t="s">
        <v>1</v>
      </c>
      <c r="C363" s="19">
        <v>79062.2</v>
      </c>
      <c r="D363" s="19">
        <v>18520</v>
      </c>
      <c r="E363" s="19"/>
      <c r="F363" s="19">
        <v>16320</v>
      </c>
      <c r="G363" s="18"/>
    </row>
    <row r="364" spans="1:7" s="17" customFormat="1" ht="13.5" customHeight="1" x14ac:dyDescent="0.2">
      <c r="A364" s="21"/>
      <c r="B364" s="20" t="s">
        <v>0</v>
      </c>
      <c r="C364" s="19">
        <v>0</v>
      </c>
      <c r="D364" s="19">
        <v>0</v>
      </c>
      <c r="E364" s="19"/>
      <c r="F364" s="19">
        <v>0</v>
      </c>
      <c r="G364" s="18"/>
    </row>
    <row r="365" spans="1:7" s="17" customFormat="1" ht="13.5" customHeight="1" x14ac:dyDescent="0.2">
      <c r="A365" s="30"/>
      <c r="B365" s="29" t="s">
        <v>88</v>
      </c>
      <c r="C365" s="28">
        <f>+C366+C367</f>
        <v>450400.9</v>
      </c>
      <c r="D365" s="28">
        <f>+D366+D367</f>
        <v>147584</v>
      </c>
      <c r="E365" s="28"/>
      <c r="F365" s="28">
        <f>+F366+F367</f>
        <v>137440</v>
      </c>
    </row>
    <row r="366" spans="1:7" s="17" customFormat="1" ht="13.5" customHeight="1" x14ac:dyDescent="0.2">
      <c r="A366" s="21"/>
      <c r="B366" s="20" t="s">
        <v>1</v>
      </c>
      <c r="C366" s="19">
        <v>287645.2</v>
      </c>
      <c r="D366" s="19">
        <v>88300</v>
      </c>
      <c r="E366" s="19"/>
      <c r="F366" s="19">
        <v>78160</v>
      </c>
      <c r="G366" s="18"/>
    </row>
    <row r="367" spans="1:7" s="17" customFormat="1" ht="13.5" customHeight="1" x14ac:dyDescent="0.2">
      <c r="A367" s="21"/>
      <c r="B367" s="20" t="s">
        <v>0</v>
      </c>
      <c r="C367" s="19">
        <v>162755.70000000001</v>
      </c>
      <c r="D367" s="19">
        <v>59284</v>
      </c>
      <c r="E367" s="19"/>
      <c r="F367" s="19">
        <v>59280</v>
      </c>
      <c r="G367" s="18"/>
    </row>
    <row r="368" spans="1:7" s="17" customFormat="1" ht="13.5" customHeight="1" x14ac:dyDescent="0.2">
      <c r="A368" s="30"/>
      <c r="B368" s="29" t="s">
        <v>87</v>
      </c>
      <c r="C368" s="28">
        <f>+C369+C370</f>
        <v>4870.6000000000004</v>
      </c>
      <c r="D368" s="28">
        <f>+D369+D370</f>
        <v>1143.3599999999999</v>
      </c>
      <c r="E368" s="28"/>
      <c r="F368" s="28">
        <f>+F369+F370</f>
        <v>1143.3599999999999</v>
      </c>
    </row>
    <row r="369" spans="1:7" s="17" customFormat="1" ht="13.5" customHeight="1" x14ac:dyDescent="0.2">
      <c r="A369" s="21"/>
      <c r="B369" s="20" t="s">
        <v>1</v>
      </c>
      <c r="C369" s="19">
        <v>4870.6000000000004</v>
      </c>
      <c r="D369" s="19">
        <v>1143.3599999999999</v>
      </c>
      <c r="E369" s="19"/>
      <c r="F369" s="19">
        <v>1143.3599999999999</v>
      </c>
      <c r="G369" s="18"/>
    </row>
    <row r="370" spans="1:7" s="17" customFormat="1" ht="13.5" customHeight="1" x14ac:dyDescent="0.2">
      <c r="A370" s="21"/>
      <c r="B370" s="20" t="s">
        <v>0</v>
      </c>
      <c r="C370" s="19">
        <v>0</v>
      </c>
      <c r="D370" s="19">
        <v>0</v>
      </c>
      <c r="E370" s="19"/>
      <c r="F370" s="19">
        <v>0</v>
      </c>
      <c r="G370" s="18"/>
    </row>
    <row r="371" spans="1:7" s="17" customFormat="1" ht="13.5" customHeight="1" x14ac:dyDescent="0.2">
      <c r="A371" s="30"/>
      <c r="B371" s="29" t="s">
        <v>86</v>
      </c>
      <c r="C371" s="28">
        <f>+C372+C373</f>
        <v>342261.8</v>
      </c>
      <c r="D371" s="28">
        <f>+D372+D373</f>
        <v>91799.93</v>
      </c>
      <c r="E371" s="28"/>
      <c r="F371" s="28">
        <f>+F372+F373</f>
        <v>91799.93</v>
      </c>
    </row>
    <row r="372" spans="1:7" s="17" customFormat="1" ht="13.5" customHeight="1" x14ac:dyDescent="0.2">
      <c r="A372" s="21"/>
      <c r="B372" s="20" t="s">
        <v>1</v>
      </c>
      <c r="C372" s="19">
        <v>42115.8</v>
      </c>
      <c r="D372" s="19">
        <v>25686.71</v>
      </c>
      <c r="E372" s="19"/>
      <c r="F372" s="19">
        <v>25686.71</v>
      </c>
      <c r="G372" s="18"/>
    </row>
    <row r="373" spans="1:7" s="17" customFormat="1" ht="13.5" customHeight="1" x14ac:dyDescent="0.2">
      <c r="A373" s="21"/>
      <c r="B373" s="20" t="s">
        <v>0</v>
      </c>
      <c r="C373" s="19">
        <v>300146</v>
      </c>
      <c r="D373" s="19">
        <v>66113.22</v>
      </c>
      <c r="E373" s="19"/>
      <c r="F373" s="19">
        <v>66113.22</v>
      </c>
      <c r="G373" s="18"/>
    </row>
    <row r="374" spans="1:7" s="17" customFormat="1" ht="13.5" customHeight="1" x14ac:dyDescent="0.2">
      <c r="A374" s="30"/>
      <c r="B374" s="29" t="s">
        <v>85</v>
      </c>
      <c r="C374" s="28">
        <f>+C375+C376</f>
        <v>84989.9</v>
      </c>
      <c r="D374" s="28">
        <f>+D375+D376</f>
        <v>0</v>
      </c>
      <c r="E374" s="28"/>
      <c r="F374" s="28">
        <f>+F375+F376</f>
        <v>0</v>
      </c>
    </row>
    <row r="375" spans="1:7" s="17" customFormat="1" ht="13.5" customHeight="1" x14ac:dyDescent="0.2">
      <c r="A375" s="21"/>
      <c r="B375" s="20" t="s">
        <v>1</v>
      </c>
      <c r="C375" s="19">
        <v>84989.9</v>
      </c>
      <c r="D375" s="19">
        <v>0</v>
      </c>
      <c r="E375" s="19"/>
      <c r="F375" s="19">
        <v>0</v>
      </c>
      <c r="G375" s="18"/>
    </row>
    <row r="376" spans="1:7" s="17" customFormat="1" ht="13.5" customHeight="1" x14ac:dyDescent="0.2">
      <c r="A376" s="21"/>
      <c r="B376" s="20" t="s">
        <v>0</v>
      </c>
      <c r="C376" s="19">
        <v>0</v>
      </c>
      <c r="D376" s="19">
        <v>0</v>
      </c>
      <c r="E376" s="19"/>
      <c r="F376" s="19">
        <v>0</v>
      </c>
      <c r="G376" s="18"/>
    </row>
    <row r="377" spans="1:7" s="17" customFormat="1" ht="13.5" customHeight="1" x14ac:dyDescent="0.2">
      <c r="A377" s="30"/>
      <c r="B377" s="29" t="s">
        <v>84</v>
      </c>
      <c r="C377" s="28">
        <f>+C378+C379</f>
        <v>377.2</v>
      </c>
      <c r="D377" s="28">
        <f>+D378+D379</f>
        <v>0</v>
      </c>
      <c r="E377" s="28"/>
      <c r="F377" s="28">
        <f>+F378+F379</f>
        <v>0</v>
      </c>
    </row>
    <row r="378" spans="1:7" s="17" customFormat="1" ht="13.5" customHeight="1" x14ac:dyDescent="0.2">
      <c r="A378" s="21"/>
      <c r="B378" s="20" t="s">
        <v>1</v>
      </c>
      <c r="C378" s="19">
        <v>377.2</v>
      </c>
      <c r="D378" s="19">
        <v>0</v>
      </c>
      <c r="E378" s="19"/>
      <c r="F378" s="19">
        <v>0</v>
      </c>
      <c r="G378" s="18"/>
    </row>
    <row r="379" spans="1:7" s="17" customFormat="1" ht="13.5" customHeight="1" x14ac:dyDescent="0.2">
      <c r="A379" s="21"/>
      <c r="B379" s="20" t="s">
        <v>0</v>
      </c>
      <c r="C379" s="19">
        <v>0</v>
      </c>
      <c r="D379" s="19">
        <v>0</v>
      </c>
      <c r="E379" s="19"/>
      <c r="F379" s="19">
        <v>0</v>
      </c>
      <c r="G379" s="18"/>
    </row>
    <row r="380" spans="1:7" s="17" customFormat="1" ht="13.5" customHeight="1" x14ac:dyDescent="0.2">
      <c r="A380" s="30"/>
      <c r="B380" s="29" t="s">
        <v>83</v>
      </c>
      <c r="C380" s="28">
        <f>+C381+C382</f>
        <v>349069.5</v>
      </c>
      <c r="D380" s="28">
        <f>+D381+D382</f>
        <v>63107.49</v>
      </c>
      <c r="E380" s="28"/>
      <c r="F380" s="28">
        <f>+F381+F382</f>
        <v>63107.49</v>
      </c>
    </row>
    <row r="381" spans="1:7" s="17" customFormat="1" ht="13.5" customHeight="1" x14ac:dyDescent="0.2">
      <c r="A381" s="21"/>
      <c r="B381" s="20" t="s">
        <v>1</v>
      </c>
      <c r="C381" s="19">
        <v>1464.5</v>
      </c>
      <c r="D381" s="19">
        <v>365.38</v>
      </c>
      <c r="E381" s="19"/>
      <c r="F381" s="19">
        <v>365.38</v>
      </c>
      <c r="G381" s="18"/>
    </row>
    <row r="382" spans="1:7" s="17" customFormat="1" ht="13.5" customHeight="1" x14ac:dyDescent="0.2">
      <c r="A382" s="21"/>
      <c r="B382" s="20" t="s">
        <v>0</v>
      </c>
      <c r="C382" s="19">
        <v>347605</v>
      </c>
      <c r="D382" s="19">
        <v>62742.11</v>
      </c>
      <c r="E382" s="19"/>
      <c r="F382" s="19">
        <v>62742.11</v>
      </c>
      <c r="G382" s="18"/>
    </row>
    <row r="383" spans="1:7" s="17" customFormat="1" ht="13.5" customHeight="1" x14ac:dyDescent="0.2">
      <c r="A383" s="30"/>
      <c r="B383" s="29" t="s">
        <v>82</v>
      </c>
      <c r="C383" s="28">
        <f>+C384+C385</f>
        <v>698607.6</v>
      </c>
      <c r="D383" s="28">
        <f>+D384+D385</f>
        <v>175303.91</v>
      </c>
      <c r="E383" s="28"/>
      <c r="F383" s="28">
        <f>+F384+F385</f>
        <v>175149.51</v>
      </c>
    </row>
    <row r="384" spans="1:7" s="17" customFormat="1" ht="13.5" customHeight="1" x14ac:dyDescent="0.2">
      <c r="A384" s="21"/>
      <c r="B384" s="20" t="s">
        <v>1</v>
      </c>
      <c r="C384" s="19">
        <v>221607.6</v>
      </c>
      <c r="D384" s="19">
        <v>107922.95</v>
      </c>
      <c r="E384" s="19"/>
      <c r="F384" s="19">
        <v>107768.55</v>
      </c>
      <c r="G384" s="18"/>
    </row>
    <row r="385" spans="1:7" s="17" customFormat="1" ht="13.5" customHeight="1" x14ac:dyDescent="0.2">
      <c r="A385" s="21"/>
      <c r="B385" s="20" t="s">
        <v>0</v>
      </c>
      <c r="C385" s="19">
        <v>477000</v>
      </c>
      <c r="D385" s="19">
        <v>67380.960000000006</v>
      </c>
      <c r="E385" s="19"/>
      <c r="F385" s="19">
        <v>67380.960000000006</v>
      </c>
      <c r="G385" s="18"/>
    </row>
    <row r="386" spans="1:7" s="17" customFormat="1" x14ac:dyDescent="0.2">
      <c r="A386" s="30"/>
      <c r="B386" s="29" t="s">
        <v>81</v>
      </c>
      <c r="C386" s="28">
        <f>+C387+C388</f>
        <v>273097</v>
      </c>
      <c r="D386" s="28">
        <f>+D387+D388</f>
        <v>11709</v>
      </c>
      <c r="E386" s="28"/>
      <c r="F386" s="28">
        <f>+F387+F388</f>
        <v>8987</v>
      </c>
    </row>
    <row r="387" spans="1:7" s="17" customFormat="1" x14ac:dyDescent="0.2">
      <c r="A387" s="21"/>
      <c r="B387" s="20" t="s">
        <v>1</v>
      </c>
      <c r="C387" s="19">
        <v>253627</v>
      </c>
      <c r="D387" s="19">
        <v>11709</v>
      </c>
      <c r="E387" s="19"/>
      <c r="F387" s="19">
        <v>8987</v>
      </c>
      <c r="G387" s="18"/>
    </row>
    <row r="388" spans="1:7" s="17" customFormat="1" x14ac:dyDescent="0.2">
      <c r="A388" s="21"/>
      <c r="B388" s="20" t="s">
        <v>0</v>
      </c>
      <c r="C388" s="19">
        <v>19470</v>
      </c>
      <c r="D388" s="19">
        <v>0</v>
      </c>
      <c r="E388" s="19"/>
      <c r="F388" s="19">
        <v>0</v>
      </c>
      <c r="G388" s="18"/>
    </row>
    <row r="389" spans="1:7" s="17" customFormat="1" x14ac:dyDescent="0.2">
      <c r="A389" s="30"/>
      <c r="B389" s="29" t="s">
        <v>80</v>
      </c>
      <c r="C389" s="28">
        <f>+C390+C391</f>
        <v>4354</v>
      </c>
      <c r="D389" s="28">
        <f>+D390+D391</f>
        <v>948</v>
      </c>
      <c r="E389" s="28"/>
      <c r="F389" s="28">
        <f>+F390+F391</f>
        <v>948</v>
      </c>
    </row>
    <row r="390" spans="1:7" s="17" customFormat="1" x14ac:dyDescent="0.2">
      <c r="A390" s="21"/>
      <c r="B390" s="20" t="s">
        <v>1</v>
      </c>
      <c r="C390" s="19">
        <v>4354</v>
      </c>
      <c r="D390" s="19">
        <v>948</v>
      </c>
      <c r="E390" s="19"/>
      <c r="F390" s="19">
        <v>948</v>
      </c>
      <c r="G390" s="18"/>
    </row>
    <row r="391" spans="1:7" s="17" customFormat="1" x14ac:dyDescent="0.2">
      <c r="A391" s="51"/>
      <c r="B391" s="52" t="s">
        <v>0</v>
      </c>
      <c r="C391" s="53">
        <v>0</v>
      </c>
      <c r="D391" s="53">
        <v>0</v>
      </c>
      <c r="E391" s="53"/>
      <c r="F391" s="53">
        <v>0</v>
      </c>
      <c r="G391" s="18"/>
    </row>
    <row r="392" spans="1:7" s="17" customFormat="1" x14ac:dyDescent="0.2">
      <c r="A392" s="30"/>
      <c r="B392" s="29" t="s">
        <v>79</v>
      </c>
      <c r="C392" s="28">
        <f>+C393+C394</f>
        <v>4256.68</v>
      </c>
      <c r="D392" s="28">
        <f>+D393+D394</f>
        <v>1015.92</v>
      </c>
      <c r="E392" s="28"/>
      <c r="F392" s="28">
        <f>+F393+F394</f>
        <v>1015.92</v>
      </c>
    </row>
    <row r="393" spans="1:7" s="17" customFormat="1" x14ac:dyDescent="0.2">
      <c r="A393" s="21"/>
      <c r="B393" s="20" t="s">
        <v>1</v>
      </c>
      <c r="C393" s="19">
        <v>4256.68</v>
      </c>
      <c r="D393" s="19">
        <v>1015.92</v>
      </c>
      <c r="E393" s="19"/>
      <c r="F393" s="19">
        <v>1015.92</v>
      </c>
      <c r="G393" s="18"/>
    </row>
    <row r="394" spans="1:7" s="17" customFormat="1" x14ac:dyDescent="0.2">
      <c r="A394" s="21"/>
      <c r="B394" s="20" t="s">
        <v>0</v>
      </c>
      <c r="C394" s="19">
        <v>0</v>
      </c>
      <c r="D394" s="19">
        <v>0</v>
      </c>
      <c r="E394" s="19"/>
      <c r="F394" s="19">
        <v>0</v>
      </c>
      <c r="G394" s="18"/>
    </row>
    <row r="395" spans="1:7" s="17" customFormat="1" x14ac:dyDescent="0.2">
      <c r="A395" s="30"/>
      <c r="B395" s="29" t="s">
        <v>78</v>
      </c>
      <c r="C395" s="28">
        <f>+C396+C397</f>
        <v>2834.4</v>
      </c>
      <c r="D395" s="28">
        <f>+D396+D397</f>
        <v>376.61</v>
      </c>
      <c r="E395" s="28"/>
      <c r="F395" s="28">
        <f>+F396+F397</f>
        <v>168.23</v>
      </c>
    </row>
    <row r="396" spans="1:7" s="17" customFormat="1" x14ac:dyDescent="0.2">
      <c r="A396" s="21"/>
      <c r="B396" s="20" t="s">
        <v>1</v>
      </c>
      <c r="C396" s="19">
        <v>2834.4</v>
      </c>
      <c r="D396" s="19">
        <v>376.61</v>
      </c>
      <c r="E396" s="19"/>
      <c r="F396" s="19">
        <v>168.23</v>
      </c>
      <c r="G396" s="18"/>
    </row>
    <row r="397" spans="1:7" s="17" customFormat="1" x14ac:dyDescent="0.2">
      <c r="A397" s="21"/>
      <c r="B397" s="20" t="s">
        <v>0</v>
      </c>
      <c r="C397" s="19">
        <v>0</v>
      </c>
      <c r="D397" s="19">
        <v>0</v>
      </c>
      <c r="E397" s="19"/>
      <c r="F397" s="19">
        <v>0</v>
      </c>
      <c r="G397" s="18"/>
    </row>
    <row r="398" spans="1:7" s="17" customFormat="1" x14ac:dyDescent="0.2">
      <c r="A398" s="30"/>
      <c r="B398" s="29" t="s">
        <v>77</v>
      </c>
      <c r="C398" s="28">
        <f>+C399+C400</f>
        <v>52432</v>
      </c>
      <c r="D398" s="28">
        <f>+D399+D400</f>
        <v>15397</v>
      </c>
      <c r="E398" s="28"/>
      <c r="F398" s="28">
        <f>+F399+F400</f>
        <v>10216</v>
      </c>
    </row>
    <row r="399" spans="1:7" s="17" customFormat="1" x14ac:dyDescent="0.2">
      <c r="A399" s="21"/>
      <c r="B399" s="20" t="s">
        <v>1</v>
      </c>
      <c r="C399" s="36">
        <v>52432</v>
      </c>
      <c r="D399" s="36">
        <v>15397</v>
      </c>
      <c r="E399" s="35"/>
      <c r="F399" s="36">
        <v>10216</v>
      </c>
      <c r="G399" s="18"/>
    </row>
    <row r="400" spans="1:7" s="17" customFormat="1" x14ac:dyDescent="0.2">
      <c r="A400" s="21"/>
      <c r="B400" s="20" t="s">
        <v>0</v>
      </c>
      <c r="C400" s="35">
        <v>0</v>
      </c>
      <c r="D400" s="35">
        <v>0</v>
      </c>
      <c r="E400" s="35"/>
      <c r="F400" s="35">
        <v>0</v>
      </c>
      <c r="G400" s="18"/>
    </row>
    <row r="401" spans="1:7" s="17" customFormat="1" x14ac:dyDescent="0.2">
      <c r="A401" s="30"/>
      <c r="B401" s="29" t="s">
        <v>76</v>
      </c>
      <c r="C401" s="28">
        <f>+C402+C403</f>
        <v>3787.6</v>
      </c>
      <c r="D401" s="28">
        <f>+D402+D403</f>
        <v>350.29</v>
      </c>
      <c r="E401" s="28"/>
      <c r="F401" s="28">
        <f>+F402+F403</f>
        <v>350.29</v>
      </c>
    </row>
    <row r="402" spans="1:7" s="17" customFormat="1" x14ac:dyDescent="0.2">
      <c r="A402" s="21"/>
      <c r="B402" s="20" t="s">
        <v>1</v>
      </c>
      <c r="C402" s="19">
        <v>3787.6</v>
      </c>
      <c r="D402" s="19">
        <v>350.29</v>
      </c>
      <c r="E402" s="19"/>
      <c r="F402" s="19">
        <v>350.29</v>
      </c>
      <c r="G402" s="18"/>
    </row>
    <row r="403" spans="1:7" s="17" customFormat="1" x14ac:dyDescent="0.2">
      <c r="A403" s="21"/>
      <c r="B403" s="20" t="s">
        <v>0</v>
      </c>
      <c r="C403" s="19">
        <v>0</v>
      </c>
      <c r="D403" s="19">
        <v>0</v>
      </c>
      <c r="E403" s="19"/>
      <c r="F403" s="19">
        <v>0</v>
      </c>
      <c r="G403" s="18"/>
    </row>
    <row r="404" spans="1:7" s="17" customFormat="1" x14ac:dyDescent="0.2">
      <c r="A404" s="30"/>
      <c r="B404" s="29" t="s">
        <v>75</v>
      </c>
      <c r="C404" s="28">
        <f>+C405+C406</f>
        <v>2973.66</v>
      </c>
      <c r="D404" s="28">
        <f>+D405+D406</f>
        <v>649.49</v>
      </c>
      <c r="E404" s="28"/>
      <c r="F404" s="28">
        <f>+F405+F406</f>
        <v>649.49</v>
      </c>
    </row>
    <row r="405" spans="1:7" s="17" customFormat="1" x14ac:dyDescent="0.2">
      <c r="A405" s="21"/>
      <c r="B405" s="20" t="s">
        <v>1</v>
      </c>
      <c r="C405" s="19">
        <v>2973.66</v>
      </c>
      <c r="D405" s="19">
        <v>649.49</v>
      </c>
      <c r="E405" s="19"/>
      <c r="F405" s="19">
        <v>649.49</v>
      </c>
      <c r="G405" s="18"/>
    </row>
    <row r="406" spans="1:7" s="17" customFormat="1" x14ac:dyDescent="0.2">
      <c r="A406" s="21"/>
      <c r="B406" s="20" t="s">
        <v>0</v>
      </c>
      <c r="C406" s="19">
        <v>0</v>
      </c>
      <c r="D406" s="19">
        <v>0</v>
      </c>
      <c r="E406" s="19"/>
      <c r="F406" s="19">
        <v>0</v>
      </c>
      <c r="G406" s="18"/>
    </row>
    <row r="407" spans="1:7" s="17" customFormat="1" x14ac:dyDescent="0.2">
      <c r="A407" s="30"/>
      <c r="B407" s="29" t="s">
        <v>74</v>
      </c>
      <c r="C407" s="28">
        <f>+C408+C409</f>
        <v>124142.98</v>
      </c>
      <c r="D407" s="28">
        <f>+D408+D409</f>
        <v>50396.54</v>
      </c>
      <c r="E407" s="28"/>
      <c r="F407" s="28">
        <f>+F408+F409</f>
        <v>50396.54</v>
      </c>
    </row>
    <row r="408" spans="1:7" s="17" customFormat="1" x14ac:dyDescent="0.2">
      <c r="A408" s="21"/>
      <c r="B408" s="20" t="s">
        <v>1</v>
      </c>
      <c r="C408" s="19">
        <v>124142.98</v>
      </c>
      <c r="D408" s="19">
        <v>50396.54</v>
      </c>
      <c r="E408" s="19"/>
      <c r="F408" s="19">
        <v>50396.54</v>
      </c>
      <c r="G408" s="18"/>
    </row>
    <row r="409" spans="1:7" s="17" customFormat="1" x14ac:dyDescent="0.2">
      <c r="A409" s="21"/>
      <c r="B409" s="20" t="s">
        <v>0</v>
      </c>
      <c r="C409" s="19">
        <v>0</v>
      </c>
      <c r="D409" s="19">
        <v>0</v>
      </c>
      <c r="E409" s="19"/>
      <c r="F409" s="19">
        <v>0</v>
      </c>
      <c r="G409" s="18"/>
    </row>
    <row r="410" spans="1:7" s="17" customFormat="1" x14ac:dyDescent="0.2">
      <c r="A410" s="30"/>
      <c r="B410" s="29" t="s">
        <v>73</v>
      </c>
      <c r="C410" s="28">
        <f>+C411+C412</f>
        <v>3246.6</v>
      </c>
      <c r="D410" s="28">
        <f>+D411+D412</f>
        <v>670.61</v>
      </c>
      <c r="E410" s="28"/>
      <c r="F410" s="28">
        <f>+F411+F412</f>
        <v>670.61</v>
      </c>
    </row>
    <row r="411" spans="1:7" s="17" customFormat="1" x14ac:dyDescent="0.2">
      <c r="A411" s="21"/>
      <c r="B411" s="20" t="s">
        <v>1</v>
      </c>
      <c r="C411" s="19">
        <v>3246.6</v>
      </c>
      <c r="D411" s="19">
        <v>670.61</v>
      </c>
      <c r="E411" s="19"/>
      <c r="F411" s="19">
        <v>670.61</v>
      </c>
      <c r="G411" s="18"/>
    </row>
    <row r="412" spans="1:7" s="17" customFormat="1" x14ac:dyDescent="0.2">
      <c r="A412" s="21"/>
      <c r="B412" s="20" t="s">
        <v>0</v>
      </c>
      <c r="C412" s="19">
        <v>0</v>
      </c>
      <c r="D412" s="19">
        <v>0</v>
      </c>
      <c r="E412" s="19"/>
      <c r="F412" s="19">
        <v>0</v>
      </c>
      <c r="G412" s="18"/>
    </row>
    <row r="413" spans="1:7" s="17" customFormat="1" x14ac:dyDescent="0.2">
      <c r="A413" s="30"/>
      <c r="B413" s="29" t="s">
        <v>72</v>
      </c>
      <c r="C413" s="28">
        <f>+C414+C415</f>
        <v>253550.2</v>
      </c>
      <c r="D413" s="28">
        <f>+D414+D415</f>
        <v>79350</v>
      </c>
      <c r="E413" s="28"/>
      <c r="F413" s="28">
        <f>+F414+F415</f>
        <v>79350</v>
      </c>
    </row>
    <row r="414" spans="1:7" s="17" customFormat="1" x14ac:dyDescent="0.2">
      <c r="A414" s="21"/>
      <c r="B414" s="20" t="s">
        <v>1</v>
      </c>
      <c r="C414" s="19">
        <v>253550.2</v>
      </c>
      <c r="D414" s="19">
        <v>79350</v>
      </c>
      <c r="E414" s="19"/>
      <c r="F414" s="19">
        <v>79350</v>
      </c>
      <c r="G414" s="18"/>
    </row>
    <row r="415" spans="1:7" s="17" customFormat="1" x14ac:dyDescent="0.2">
      <c r="A415" s="21"/>
      <c r="B415" s="20" t="s">
        <v>0</v>
      </c>
      <c r="C415" s="19">
        <v>0</v>
      </c>
      <c r="D415" s="19">
        <v>0</v>
      </c>
      <c r="E415" s="19"/>
      <c r="F415" s="19">
        <v>0</v>
      </c>
      <c r="G415" s="18"/>
    </row>
    <row r="416" spans="1:7" s="17" customFormat="1" x14ac:dyDescent="0.2">
      <c r="A416" s="30"/>
      <c r="B416" s="29" t="s">
        <v>71</v>
      </c>
      <c r="C416" s="28">
        <f>+C417+C418</f>
        <v>29804.1</v>
      </c>
      <c r="D416" s="28">
        <f>+D417+D418</f>
        <v>4919</v>
      </c>
      <c r="E416" s="28"/>
      <c r="F416" s="28">
        <f>+F417+F418</f>
        <v>4893</v>
      </c>
    </row>
    <row r="417" spans="1:7" s="17" customFormat="1" x14ac:dyDescent="0.2">
      <c r="A417" s="21"/>
      <c r="B417" s="20" t="s">
        <v>1</v>
      </c>
      <c r="C417" s="19">
        <v>29804.1</v>
      </c>
      <c r="D417" s="19">
        <v>4919</v>
      </c>
      <c r="E417" s="19"/>
      <c r="F417" s="19">
        <v>4893</v>
      </c>
      <c r="G417" s="18"/>
    </row>
    <row r="418" spans="1:7" s="17" customFormat="1" x14ac:dyDescent="0.2">
      <c r="A418" s="21"/>
      <c r="B418" s="20" t="s">
        <v>0</v>
      </c>
      <c r="C418" s="19">
        <v>0</v>
      </c>
      <c r="D418" s="19">
        <v>0</v>
      </c>
      <c r="E418" s="19"/>
      <c r="F418" s="19">
        <v>0</v>
      </c>
      <c r="G418" s="18"/>
    </row>
    <row r="419" spans="1:7" s="17" customFormat="1" x14ac:dyDescent="0.2">
      <c r="A419" s="30"/>
      <c r="B419" s="29" t="s">
        <v>70</v>
      </c>
      <c r="C419" s="28">
        <f>+C420+C421</f>
        <v>121623.6</v>
      </c>
      <c r="D419" s="28">
        <f>+D420+D421</f>
        <v>13500</v>
      </c>
      <c r="E419" s="28"/>
      <c r="F419" s="28">
        <f>+F420+F421</f>
        <v>13500</v>
      </c>
    </row>
    <row r="420" spans="1:7" s="17" customFormat="1" x14ac:dyDescent="0.2">
      <c r="A420" s="21"/>
      <c r="B420" s="20" t="s">
        <v>1</v>
      </c>
      <c r="C420" s="19">
        <v>121623.6</v>
      </c>
      <c r="D420" s="19">
        <v>13500</v>
      </c>
      <c r="E420" s="19"/>
      <c r="F420" s="19">
        <v>13500</v>
      </c>
      <c r="G420" s="18"/>
    </row>
    <row r="421" spans="1:7" s="17" customFormat="1" x14ac:dyDescent="0.2">
      <c r="A421" s="21"/>
      <c r="B421" s="20" t="s">
        <v>0</v>
      </c>
      <c r="C421" s="19">
        <v>0</v>
      </c>
      <c r="D421" s="19">
        <v>0</v>
      </c>
      <c r="E421" s="19"/>
      <c r="F421" s="19">
        <v>0</v>
      </c>
      <c r="G421" s="18"/>
    </row>
    <row r="422" spans="1:7" s="17" customFormat="1" x14ac:dyDescent="0.2">
      <c r="A422" s="24" t="s">
        <v>220</v>
      </c>
      <c r="B422" s="23"/>
      <c r="C422" s="22">
        <f>+C423+C424</f>
        <v>2391207.8000000003</v>
      </c>
      <c r="D422" s="22">
        <f>+D423+D424</f>
        <v>520066.8</v>
      </c>
      <c r="E422" s="22"/>
      <c r="F422" s="22">
        <f>+F423+F424</f>
        <v>520066.8</v>
      </c>
    </row>
    <row r="423" spans="1:7" s="17" customFormat="1" x14ac:dyDescent="0.2">
      <c r="A423" s="21"/>
      <c r="B423" s="20" t="s">
        <v>1</v>
      </c>
      <c r="C423" s="19">
        <v>5478.2</v>
      </c>
      <c r="D423" s="19">
        <v>545.79999999999995</v>
      </c>
      <c r="E423" s="19"/>
      <c r="F423" s="19">
        <v>545.79999999999995</v>
      </c>
      <c r="G423" s="34"/>
    </row>
    <row r="424" spans="1:7" s="17" customFormat="1" x14ac:dyDescent="0.2">
      <c r="A424" s="21"/>
      <c r="B424" s="20" t="s">
        <v>0</v>
      </c>
      <c r="C424" s="19">
        <v>2385729.6</v>
      </c>
      <c r="D424" s="19">
        <v>519521</v>
      </c>
      <c r="E424" s="19"/>
      <c r="F424" s="19">
        <v>519521</v>
      </c>
      <c r="G424" s="34"/>
    </row>
    <row r="425" spans="1:7" ht="13.5" customHeight="1" x14ac:dyDescent="0.2">
      <c r="A425" s="58" t="s">
        <v>221</v>
      </c>
      <c r="B425" s="55"/>
      <c r="C425" s="57">
        <f>+C426+C429+C432</f>
        <v>704494</v>
      </c>
      <c r="D425" s="57">
        <f>+D426+D429+D432</f>
        <v>250497.1</v>
      </c>
      <c r="E425" s="57"/>
      <c r="F425" s="57">
        <f>+F426+F429+F432</f>
        <v>230689.40000000002</v>
      </c>
      <c r="G425" s="1"/>
    </row>
    <row r="426" spans="1:7" s="17" customFormat="1" ht="13.5" customHeight="1" x14ac:dyDescent="0.2">
      <c r="A426" s="30"/>
      <c r="B426" s="29" t="s">
        <v>33</v>
      </c>
      <c r="C426" s="28">
        <f>+C427+C428</f>
        <v>448088.7</v>
      </c>
      <c r="D426" s="28">
        <f>+D427+D428</f>
        <v>95078.700000000012</v>
      </c>
      <c r="E426" s="28"/>
      <c r="F426" s="28">
        <f>+F427+F428</f>
        <v>95078.700000000012</v>
      </c>
    </row>
    <row r="427" spans="1:7" s="17" customFormat="1" ht="13.5" customHeight="1" x14ac:dyDescent="0.2">
      <c r="A427" s="21"/>
      <c r="B427" s="20" t="s">
        <v>1</v>
      </c>
      <c r="C427" s="19">
        <v>424138.5</v>
      </c>
      <c r="D427" s="19">
        <v>93151.6</v>
      </c>
      <c r="E427" s="19"/>
      <c r="F427" s="19">
        <v>93151.6</v>
      </c>
      <c r="G427" s="18"/>
    </row>
    <row r="428" spans="1:7" s="17" customFormat="1" ht="13.5" customHeight="1" x14ac:dyDescent="0.2">
      <c r="A428" s="21"/>
      <c r="B428" s="20" t="s">
        <v>0</v>
      </c>
      <c r="C428" s="19">
        <v>23950.2</v>
      </c>
      <c r="D428" s="19">
        <v>1927.1</v>
      </c>
      <c r="E428" s="19"/>
      <c r="F428" s="19">
        <v>1927.1</v>
      </c>
      <c r="G428" s="18"/>
    </row>
    <row r="429" spans="1:7" s="17" customFormat="1" ht="13.5" customHeight="1" x14ac:dyDescent="0.2">
      <c r="A429" s="30"/>
      <c r="B429" s="29" t="s">
        <v>69</v>
      </c>
      <c r="C429" s="28">
        <f>+C430+C431</f>
        <v>3837.3</v>
      </c>
      <c r="D429" s="28">
        <f>+D430+D431</f>
        <v>837.5</v>
      </c>
      <c r="E429" s="28"/>
      <c r="F429" s="28">
        <f>+F430+F431</f>
        <v>837.5</v>
      </c>
    </row>
    <row r="430" spans="1:7" s="17" customFormat="1" ht="13.5" customHeight="1" x14ac:dyDescent="0.2">
      <c r="A430" s="21"/>
      <c r="B430" s="20" t="s">
        <v>1</v>
      </c>
      <c r="C430" s="19">
        <v>3837.3</v>
      </c>
      <c r="D430" s="19">
        <v>837.5</v>
      </c>
      <c r="E430" s="19"/>
      <c r="F430" s="19">
        <v>837.5</v>
      </c>
      <c r="G430" s="18"/>
    </row>
    <row r="431" spans="1:7" s="17" customFormat="1" ht="13.5" customHeight="1" x14ac:dyDescent="0.2">
      <c r="A431" s="21"/>
      <c r="B431" s="20" t="s">
        <v>0</v>
      </c>
      <c r="C431" s="19">
        <v>0</v>
      </c>
      <c r="D431" s="19">
        <v>0</v>
      </c>
      <c r="E431" s="19"/>
      <c r="F431" s="19">
        <v>0</v>
      </c>
      <c r="G431" s="18"/>
    </row>
    <row r="432" spans="1:7" s="17" customFormat="1" ht="13.5" customHeight="1" x14ac:dyDescent="0.2">
      <c r="A432" s="30"/>
      <c r="B432" s="29" t="s">
        <v>68</v>
      </c>
      <c r="C432" s="28">
        <f>+C433+C434</f>
        <v>252568</v>
      </c>
      <c r="D432" s="28">
        <f>+D433+D434</f>
        <v>154580.9</v>
      </c>
      <c r="E432" s="28"/>
      <c r="F432" s="28">
        <f>+F433+F434</f>
        <v>134773.20000000001</v>
      </c>
    </row>
    <row r="433" spans="1:7" s="17" customFormat="1" ht="13.5" customHeight="1" x14ac:dyDescent="0.2">
      <c r="A433" s="21"/>
      <c r="B433" s="20" t="s">
        <v>1</v>
      </c>
      <c r="C433" s="19">
        <v>252568</v>
      </c>
      <c r="D433" s="19">
        <v>154580.9</v>
      </c>
      <c r="E433" s="19"/>
      <c r="F433" s="19">
        <v>134773.20000000001</v>
      </c>
      <c r="G433" s="18"/>
    </row>
    <row r="434" spans="1:7" s="17" customFormat="1" ht="13.5" customHeight="1" x14ac:dyDescent="0.2">
      <c r="A434" s="21"/>
      <c r="B434" s="20" t="s">
        <v>0</v>
      </c>
      <c r="C434" s="19">
        <v>0</v>
      </c>
      <c r="D434" s="19">
        <v>0</v>
      </c>
      <c r="E434" s="19"/>
      <c r="F434" s="19">
        <v>0</v>
      </c>
      <c r="G434" s="18"/>
    </row>
    <row r="435" spans="1:7" ht="13.5" customHeight="1" x14ac:dyDescent="0.2">
      <c r="A435" s="58" t="s">
        <v>222</v>
      </c>
      <c r="B435" s="55"/>
      <c r="C435" s="57">
        <f>+C436+C442+C445+C448</f>
        <v>283102.58150999999</v>
      </c>
      <c r="D435" s="57">
        <f>+D436+D442+D445+D448</f>
        <v>92539.761710000006</v>
      </c>
      <c r="E435" s="57"/>
      <c r="F435" s="57">
        <f>+F436+F442+F445+F448</f>
        <v>64541.675640000001</v>
      </c>
      <c r="G435" s="1"/>
    </row>
    <row r="436" spans="1:7" s="17" customFormat="1" ht="13.5" customHeight="1" x14ac:dyDescent="0.2">
      <c r="A436" s="30"/>
      <c r="B436" s="29" t="s">
        <v>33</v>
      </c>
      <c r="C436" s="28">
        <f>+C437+C438</f>
        <v>34670.780839999999</v>
      </c>
      <c r="D436" s="28">
        <f>+D437+D438</f>
        <v>13395.68757</v>
      </c>
      <c r="E436" s="28"/>
      <c r="F436" s="28">
        <f>+F437+F438</f>
        <v>13395.68757</v>
      </c>
    </row>
    <row r="437" spans="1:7" s="17" customFormat="1" ht="13.5" customHeight="1" x14ac:dyDescent="0.2">
      <c r="A437" s="21"/>
      <c r="B437" s="20" t="s">
        <v>1</v>
      </c>
      <c r="C437" s="19">
        <v>34670.780839999999</v>
      </c>
      <c r="D437" s="19">
        <v>13395.68757</v>
      </c>
      <c r="E437" s="19"/>
      <c r="F437" s="19">
        <v>13395.68757</v>
      </c>
      <c r="G437" s="18"/>
    </row>
    <row r="438" spans="1:7" s="17" customFormat="1" ht="13.5" customHeight="1" x14ac:dyDescent="0.2">
      <c r="A438" s="21"/>
      <c r="B438" s="20" t="s">
        <v>0</v>
      </c>
      <c r="C438" s="19">
        <v>0</v>
      </c>
      <c r="D438" s="19">
        <v>0</v>
      </c>
      <c r="E438" s="19"/>
      <c r="F438" s="19">
        <v>0</v>
      </c>
      <c r="G438" s="18"/>
    </row>
    <row r="439" spans="1:7" s="17" customFormat="1" ht="13.5" customHeight="1" x14ac:dyDescent="0.2">
      <c r="A439" s="30"/>
      <c r="B439" s="29" t="s">
        <v>67</v>
      </c>
      <c r="C439" s="28">
        <f>+C440+C441</f>
        <v>41411.147969999998</v>
      </c>
      <c r="D439" s="28">
        <f>+D440+D441</f>
        <v>6901.7582300000004</v>
      </c>
      <c r="E439" s="28"/>
      <c r="F439" s="28">
        <f>+F440+F441</f>
        <v>6901.7582300000004</v>
      </c>
    </row>
    <row r="440" spans="1:7" s="17" customFormat="1" ht="13.5" customHeight="1" x14ac:dyDescent="0.2">
      <c r="A440" s="21"/>
      <c r="B440" s="20" t="s">
        <v>1</v>
      </c>
      <c r="C440" s="19">
        <v>41411.147969999998</v>
      </c>
      <c r="D440" s="19">
        <v>6901.7582300000004</v>
      </c>
      <c r="E440" s="19"/>
      <c r="F440" s="19">
        <v>6901.7582300000004</v>
      </c>
      <c r="G440" s="18"/>
    </row>
    <row r="441" spans="1:7" s="17" customFormat="1" ht="13.5" customHeight="1" x14ac:dyDescent="0.2">
      <c r="A441" s="21"/>
      <c r="B441" s="20" t="s">
        <v>0</v>
      </c>
      <c r="C441" s="19">
        <v>0</v>
      </c>
      <c r="D441" s="19">
        <v>0</v>
      </c>
      <c r="E441" s="19"/>
      <c r="F441" s="19">
        <v>0</v>
      </c>
      <c r="G441" s="18"/>
    </row>
    <row r="442" spans="1:7" s="17" customFormat="1" ht="13.5" customHeight="1" x14ac:dyDescent="0.2">
      <c r="A442" s="30"/>
      <c r="B442" s="29" t="s">
        <v>66</v>
      </c>
      <c r="C442" s="28">
        <f>+C443+C444</f>
        <v>121268.78068</v>
      </c>
      <c r="D442" s="28">
        <f>+D443+D444</f>
        <v>46278.95074</v>
      </c>
      <c r="E442" s="28"/>
      <c r="F442" s="28">
        <f>+F443+F444</f>
        <v>19483.106489999998</v>
      </c>
    </row>
    <row r="443" spans="1:7" s="17" customFormat="1" ht="13.5" customHeight="1" x14ac:dyDescent="0.2">
      <c r="A443" s="21"/>
      <c r="B443" s="20" t="s">
        <v>1</v>
      </c>
      <c r="C443" s="19">
        <v>121268.78068</v>
      </c>
      <c r="D443" s="19">
        <v>46278.95074</v>
      </c>
      <c r="E443" s="19"/>
      <c r="F443" s="19">
        <v>19483.106489999998</v>
      </c>
      <c r="G443" s="18"/>
    </row>
    <row r="444" spans="1:7" s="17" customFormat="1" ht="13.5" customHeight="1" x14ac:dyDescent="0.2">
      <c r="A444" s="21"/>
      <c r="B444" s="20" t="s">
        <v>0</v>
      </c>
      <c r="C444" s="19">
        <v>0</v>
      </c>
      <c r="D444" s="19">
        <v>0</v>
      </c>
      <c r="E444" s="19"/>
      <c r="F444" s="19">
        <v>0</v>
      </c>
      <c r="G444" s="18"/>
    </row>
    <row r="445" spans="1:7" s="17" customFormat="1" ht="13.5" customHeight="1" x14ac:dyDescent="0.2">
      <c r="A445" s="30"/>
      <c r="B445" s="29" t="s">
        <v>65</v>
      </c>
      <c r="C445" s="28">
        <f>+C446+C447</f>
        <v>107097.71679000001</v>
      </c>
      <c r="D445" s="28">
        <f>+D446+D447</f>
        <v>28145.117389999999</v>
      </c>
      <c r="E445" s="28"/>
      <c r="F445" s="28">
        <f>+F446+F447</f>
        <v>28145.117389999999</v>
      </c>
    </row>
    <row r="446" spans="1:7" s="17" customFormat="1" ht="13.5" customHeight="1" x14ac:dyDescent="0.2">
      <c r="A446" s="21"/>
      <c r="B446" s="20" t="s">
        <v>1</v>
      </c>
      <c r="C446" s="19">
        <v>107097.71679000001</v>
      </c>
      <c r="D446" s="19">
        <v>28145.117389999999</v>
      </c>
      <c r="E446" s="19"/>
      <c r="F446" s="19">
        <v>28145.117389999999</v>
      </c>
      <c r="G446" s="18"/>
    </row>
    <row r="447" spans="1:7" s="17" customFormat="1" ht="13.5" customHeight="1" x14ac:dyDescent="0.2">
      <c r="A447" s="21"/>
      <c r="B447" s="20" t="s">
        <v>0</v>
      </c>
      <c r="C447" s="19">
        <v>0</v>
      </c>
      <c r="D447" s="19">
        <v>0</v>
      </c>
      <c r="E447" s="19"/>
      <c r="F447" s="19">
        <v>0</v>
      </c>
      <c r="G447" s="18"/>
    </row>
    <row r="448" spans="1:7" s="17" customFormat="1" ht="13.5" customHeight="1" x14ac:dyDescent="0.2">
      <c r="A448" s="30"/>
      <c r="B448" s="29" t="s">
        <v>64</v>
      </c>
      <c r="C448" s="28">
        <f>+C449+C450</f>
        <v>20065.303199999998</v>
      </c>
      <c r="D448" s="28">
        <f>+D449+D450</f>
        <v>4720.0060100000001</v>
      </c>
      <c r="E448" s="28"/>
      <c r="F448" s="28">
        <f>+F449+F450</f>
        <v>3517.7641899999999</v>
      </c>
    </row>
    <row r="449" spans="1:7" s="17" customFormat="1" ht="13.5" customHeight="1" x14ac:dyDescent="0.2">
      <c r="A449" s="21"/>
      <c r="B449" s="20" t="s">
        <v>1</v>
      </c>
      <c r="C449" s="19">
        <v>20065.303199999998</v>
      </c>
      <c r="D449" s="19">
        <v>4720.0060100000001</v>
      </c>
      <c r="E449" s="19"/>
      <c r="F449" s="19">
        <v>3517.7641899999999</v>
      </c>
      <c r="G449" s="18"/>
    </row>
    <row r="450" spans="1:7" s="17" customFormat="1" ht="13.5" customHeight="1" x14ac:dyDescent="0.2">
      <c r="A450" s="21"/>
      <c r="B450" s="20" t="s">
        <v>0</v>
      </c>
      <c r="C450" s="19">
        <v>0</v>
      </c>
      <c r="D450" s="19">
        <v>0</v>
      </c>
      <c r="E450" s="19"/>
      <c r="F450" s="19">
        <v>0</v>
      </c>
      <c r="G450" s="18"/>
    </row>
    <row r="451" spans="1:7" ht="14.25" customHeight="1" x14ac:dyDescent="0.2">
      <c r="A451" s="58" t="s">
        <v>223</v>
      </c>
      <c r="B451" s="55"/>
      <c r="C451" s="57">
        <f>+C452+C455+C458+C461</f>
        <v>10589248.5857</v>
      </c>
      <c r="D451" s="57">
        <f>+D452+D455+D458+D461</f>
        <v>2325752.3802300002</v>
      </c>
      <c r="E451" s="57"/>
      <c r="F451" s="57">
        <f>+F452+F455+F458+F461</f>
        <v>2181654.5199199999</v>
      </c>
      <c r="G451" s="1"/>
    </row>
    <row r="452" spans="1:7" s="17" customFormat="1" ht="14.25" customHeight="1" x14ac:dyDescent="0.2">
      <c r="A452" s="30"/>
      <c r="B452" s="29" t="s">
        <v>33</v>
      </c>
      <c r="C452" s="28">
        <f>+C453+C454</f>
        <v>378383.74099999998</v>
      </c>
      <c r="D452" s="28">
        <f>+D453+D454</f>
        <v>82607.575790000003</v>
      </c>
      <c r="E452" s="28"/>
      <c r="F452" s="28">
        <f>+F453+F454</f>
        <v>82586.684370000003</v>
      </c>
    </row>
    <row r="453" spans="1:7" s="17" customFormat="1" ht="14.25" customHeight="1" x14ac:dyDescent="0.2">
      <c r="A453" s="21"/>
      <c r="B453" s="20" t="s">
        <v>2</v>
      </c>
      <c r="C453" s="19">
        <v>168958.49799999999</v>
      </c>
      <c r="D453" s="19">
        <v>23843.285980000001</v>
      </c>
      <c r="E453" s="19"/>
      <c r="F453" s="19">
        <v>23822.394560000001</v>
      </c>
      <c r="G453" s="18"/>
    </row>
    <row r="454" spans="1:7" s="17" customFormat="1" ht="14.25" customHeight="1" x14ac:dyDescent="0.2">
      <c r="A454" s="51"/>
      <c r="B454" s="52" t="s">
        <v>0</v>
      </c>
      <c r="C454" s="53">
        <v>209425.24299999999</v>
      </c>
      <c r="D454" s="53">
        <v>58764.289810000002</v>
      </c>
      <c r="E454" s="53"/>
      <c r="F454" s="53">
        <v>58764.289810000002</v>
      </c>
      <c r="G454" s="18"/>
    </row>
    <row r="455" spans="1:7" s="17" customFormat="1" x14ac:dyDescent="0.2">
      <c r="A455" s="30"/>
      <c r="B455" s="29" t="s">
        <v>63</v>
      </c>
      <c r="C455" s="28">
        <f>+C456+C457</f>
        <v>10032825.793</v>
      </c>
      <c r="D455" s="28">
        <f>+D456+D457</f>
        <v>2201988.5019999999</v>
      </c>
      <c r="E455" s="28"/>
      <c r="F455" s="28">
        <f>+F456+F457</f>
        <v>2058542.088</v>
      </c>
    </row>
    <row r="456" spans="1:7" s="17" customFormat="1" ht="14.25" customHeight="1" x14ac:dyDescent="0.2">
      <c r="A456" s="21"/>
      <c r="B456" s="20" t="s">
        <v>2</v>
      </c>
      <c r="C456" s="19">
        <v>2681757.8879999998</v>
      </c>
      <c r="D456" s="19">
        <v>518083.505</v>
      </c>
      <c r="E456" s="19"/>
      <c r="F456" s="19">
        <v>438909.565</v>
      </c>
      <c r="G456" s="18"/>
    </row>
    <row r="457" spans="1:7" s="17" customFormat="1" x14ac:dyDescent="0.2">
      <c r="A457" s="21"/>
      <c r="B457" s="20" t="s">
        <v>0</v>
      </c>
      <c r="C457" s="19">
        <v>7351067.9050000003</v>
      </c>
      <c r="D457" s="19">
        <v>1683904.997</v>
      </c>
      <c r="E457" s="19"/>
      <c r="F457" s="19">
        <v>1619632.523</v>
      </c>
      <c r="G457" s="18"/>
    </row>
    <row r="458" spans="1:7" s="17" customFormat="1" x14ac:dyDescent="0.2">
      <c r="A458" s="30"/>
      <c r="B458" s="29" t="s">
        <v>62</v>
      </c>
      <c r="C458" s="28">
        <f>+C459+C460</f>
        <v>39008.699999999997</v>
      </c>
      <c r="D458" s="28">
        <f>+D459+D460</f>
        <v>2275.89129</v>
      </c>
      <c r="E458" s="28"/>
      <c r="F458" s="28">
        <f>+F459+F460</f>
        <v>2275.89129</v>
      </c>
    </row>
    <row r="459" spans="1:7" s="17" customFormat="1" x14ac:dyDescent="0.2">
      <c r="A459" s="21"/>
      <c r="B459" s="20" t="s">
        <v>2</v>
      </c>
      <c r="C459" s="19">
        <v>39008.699999999997</v>
      </c>
      <c r="D459" s="19">
        <v>2275.89129</v>
      </c>
      <c r="E459" s="19"/>
      <c r="F459" s="19">
        <v>2275.89129</v>
      </c>
      <c r="G459" s="18"/>
    </row>
    <row r="460" spans="1:7" s="17" customFormat="1" x14ac:dyDescent="0.2">
      <c r="A460" s="21"/>
      <c r="B460" s="20" t="s">
        <v>0</v>
      </c>
      <c r="C460" s="19">
        <v>0</v>
      </c>
      <c r="D460" s="19">
        <v>0</v>
      </c>
      <c r="E460" s="19"/>
      <c r="F460" s="19">
        <v>0</v>
      </c>
      <c r="G460" s="18"/>
    </row>
    <row r="461" spans="1:7" s="17" customFormat="1" x14ac:dyDescent="0.2">
      <c r="A461" s="30"/>
      <c r="B461" s="29" t="s">
        <v>61</v>
      </c>
      <c r="C461" s="28">
        <f>+C462+C463</f>
        <v>139030.3517</v>
      </c>
      <c r="D461" s="28">
        <f>+D462+D463</f>
        <v>38880.41115</v>
      </c>
      <c r="E461" s="28"/>
      <c r="F461" s="28">
        <f>+F462+F463</f>
        <v>38249.85626</v>
      </c>
    </row>
    <row r="462" spans="1:7" s="17" customFormat="1" x14ac:dyDescent="0.2">
      <c r="A462" s="21"/>
      <c r="B462" s="20" t="s">
        <v>2</v>
      </c>
      <c r="C462" s="19">
        <v>139030.3517</v>
      </c>
      <c r="D462" s="19">
        <v>38880.41115</v>
      </c>
      <c r="E462" s="19"/>
      <c r="F462" s="19">
        <v>38249.85626</v>
      </c>
      <c r="G462" s="18"/>
    </row>
    <row r="463" spans="1:7" s="17" customFormat="1" x14ac:dyDescent="0.2">
      <c r="A463" s="21"/>
      <c r="B463" s="20" t="s">
        <v>0</v>
      </c>
      <c r="C463" s="19">
        <v>0</v>
      </c>
      <c r="D463" s="19">
        <v>0</v>
      </c>
      <c r="E463" s="19"/>
      <c r="F463" s="19">
        <v>0</v>
      </c>
      <c r="G463" s="18"/>
    </row>
    <row r="464" spans="1:7" s="17" customFormat="1" x14ac:dyDescent="0.2">
      <c r="A464" s="30"/>
      <c r="B464" s="29" t="s">
        <v>60</v>
      </c>
      <c r="C464" s="28">
        <f>+C465+C466</f>
        <v>47387.35009</v>
      </c>
      <c r="D464" s="28">
        <f>+D465+D466</f>
        <v>9338.3507300000001</v>
      </c>
      <c r="E464" s="28"/>
      <c r="F464" s="28">
        <f>+F465+F466</f>
        <v>8869.4879999999994</v>
      </c>
    </row>
    <row r="465" spans="1:7" s="17" customFormat="1" ht="14.25" customHeight="1" x14ac:dyDescent="0.2">
      <c r="A465" s="21"/>
      <c r="B465" s="20" t="s">
        <v>2</v>
      </c>
      <c r="C465" s="19">
        <v>47387.35009</v>
      </c>
      <c r="D465" s="19">
        <v>9338.3507300000001</v>
      </c>
      <c r="E465" s="19"/>
      <c r="F465" s="19">
        <v>8869.4879999999994</v>
      </c>
      <c r="G465" s="18"/>
    </row>
    <row r="466" spans="1:7" s="17" customFormat="1" x14ac:dyDescent="0.2">
      <c r="A466" s="21"/>
      <c r="B466" s="20" t="s">
        <v>0</v>
      </c>
      <c r="C466" s="19">
        <v>0</v>
      </c>
      <c r="D466" s="19">
        <v>0</v>
      </c>
      <c r="E466" s="19"/>
      <c r="F466" s="19">
        <v>0</v>
      </c>
      <c r="G466" s="18"/>
    </row>
    <row r="467" spans="1:7" s="17" customFormat="1" x14ac:dyDescent="0.2">
      <c r="A467" s="30"/>
      <c r="B467" s="29" t="s">
        <v>59</v>
      </c>
      <c r="C467" s="28">
        <f>+C468+C469</f>
        <v>561871.29999999993</v>
      </c>
      <c r="D467" s="28">
        <f>+D468+D469</f>
        <v>79650.564060000004</v>
      </c>
      <c r="E467" s="28"/>
      <c r="F467" s="28">
        <f>+F468+F469</f>
        <v>67414.393759999992</v>
      </c>
    </row>
    <row r="468" spans="1:7" s="17" customFormat="1" x14ac:dyDescent="0.2">
      <c r="A468" s="21"/>
      <c r="B468" s="20" t="s">
        <v>2</v>
      </c>
      <c r="C468" s="19">
        <v>449377.1</v>
      </c>
      <c r="D468" s="19">
        <v>68113.209350000005</v>
      </c>
      <c r="E468" s="19"/>
      <c r="F468" s="19">
        <v>67414.345759999997</v>
      </c>
      <c r="G468" s="18"/>
    </row>
    <row r="469" spans="1:7" s="17" customFormat="1" x14ac:dyDescent="0.2">
      <c r="A469" s="21"/>
      <c r="B469" s="20" t="s">
        <v>0</v>
      </c>
      <c r="C469" s="19">
        <v>112494.2</v>
      </c>
      <c r="D469" s="19">
        <v>11537.35471</v>
      </c>
      <c r="E469" s="19"/>
      <c r="F469" s="19">
        <v>4.8000000000000001E-2</v>
      </c>
      <c r="G469" s="18"/>
    </row>
    <row r="470" spans="1:7" s="17" customFormat="1" x14ac:dyDescent="0.2">
      <c r="A470" s="33"/>
      <c r="B470" s="32" t="s">
        <v>58</v>
      </c>
      <c r="C470" s="31">
        <f>+C471+C472</f>
        <v>38079</v>
      </c>
      <c r="D470" s="31">
        <f>+D471+D472</f>
        <v>7895.55069</v>
      </c>
      <c r="E470" s="31"/>
      <c r="F470" s="31">
        <f>+F471+F472</f>
        <v>0</v>
      </c>
    </row>
    <row r="471" spans="1:7" s="17" customFormat="1" x14ac:dyDescent="0.2">
      <c r="A471" s="27"/>
      <c r="B471" s="26" t="s">
        <v>2</v>
      </c>
      <c r="C471" s="25">
        <v>38079</v>
      </c>
      <c r="D471" s="25">
        <v>7895.55069</v>
      </c>
      <c r="E471" s="25"/>
      <c r="F471" s="25">
        <v>0</v>
      </c>
      <c r="G471" s="18"/>
    </row>
    <row r="472" spans="1:7" s="17" customFormat="1" x14ac:dyDescent="0.2">
      <c r="A472" s="27"/>
      <c r="B472" s="26" t="s">
        <v>0</v>
      </c>
      <c r="C472" s="25">
        <v>0</v>
      </c>
      <c r="D472" s="25">
        <v>0</v>
      </c>
      <c r="E472" s="25"/>
      <c r="F472" s="25">
        <v>0</v>
      </c>
      <c r="G472" s="18"/>
    </row>
    <row r="473" spans="1:7" x14ac:dyDescent="0.2">
      <c r="A473" s="58" t="s">
        <v>224</v>
      </c>
      <c r="B473" s="55"/>
      <c r="C473" s="57">
        <f>+C474+C477</f>
        <v>1790365.2504799997</v>
      </c>
      <c r="D473" s="57">
        <f>+D474+D477</f>
        <v>238819.2173125</v>
      </c>
      <c r="E473" s="57"/>
      <c r="F473" s="57">
        <f>+F474+F477</f>
        <v>177824.02604999999</v>
      </c>
      <c r="G473" s="1"/>
    </row>
    <row r="474" spans="1:7" s="17" customFormat="1" x14ac:dyDescent="0.2">
      <c r="A474" s="30"/>
      <c r="B474" s="29" t="s">
        <v>33</v>
      </c>
      <c r="C474" s="28">
        <f>+C475+C476</f>
        <v>1782009.6546199997</v>
      </c>
      <c r="D474" s="28">
        <f>+D475+D476</f>
        <v>237100.27659249998</v>
      </c>
      <c r="E474" s="28"/>
      <c r="F474" s="28">
        <f>+F475+F476</f>
        <v>176173.90683999998</v>
      </c>
    </row>
    <row r="475" spans="1:7" s="17" customFormat="1" x14ac:dyDescent="0.2">
      <c r="A475" s="21"/>
      <c r="B475" s="20" t="s">
        <v>1</v>
      </c>
      <c r="C475" s="19">
        <v>1695619.3161999998</v>
      </c>
      <c r="D475" s="19">
        <v>224956.37409249999</v>
      </c>
      <c r="E475" s="19"/>
      <c r="F475" s="19">
        <v>164030.00433999998</v>
      </c>
      <c r="G475" s="18"/>
    </row>
    <row r="476" spans="1:7" s="17" customFormat="1" x14ac:dyDescent="0.2">
      <c r="A476" s="21"/>
      <c r="B476" s="20" t="s">
        <v>0</v>
      </c>
      <c r="C476" s="19">
        <v>86390.33842</v>
      </c>
      <c r="D476" s="19">
        <v>12143.9025</v>
      </c>
      <c r="E476" s="19"/>
      <c r="F476" s="19">
        <v>12143.9025</v>
      </c>
      <c r="G476" s="18"/>
    </row>
    <row r="477" spans="1:7" s="17" customFormat="1" x14ac:dyDescent="0.2">
      <c r="A477" s="30"/>
      <c r="B477" s="29" t="s">
        <v>57</v>
      </c>
      <c r="C477" s="28">
        <f>+C478+C479</f>
        <v>8355.5958599999994</v>
      </c>
      <c r="D477" s="28">
        <f>+D478+D479</f>
        <v>1718.9407200000001</v>
      </c>
      <c r="E477" s="28"/>
      <c r="F477" s="28">
        <f>+F478+F479</f>
        <v>1650.1192100000001</v>
      </c>
    </row>
    <row r="478" spans="1:7" s="17" customFormat="1" x14ac:dyDescent="0.2">
      <c r="A478" s="21"/>
      <c r="B478" s="20" t="s">
        <v>1</v>
      </c>
      <c r="C478" s="19">
        <v>8355.5958599999994</v>
      </c>
      <c r="D478" s="19">
        <v>1718.9407200000001</v>
      </c>
      <c r="E478" s="19"/>
      <c r="F478" s="19">
        <v>1650.1192100000001</v>
      </c>
      <c r="G478" s="18"/>
    </row>
    <row r="479" spans="1:7" s="17" customFormat="1" x14ac:dyDescent="0.2">
      <c r="A479" s="21"/>
      <c r="B479" s="20" t="s">
        <v>0</v>
      </c>
      <c r="C479" s="19">
        <v>0</v>
      </c>
      <c r="D479" s="19">
        <v>0</v>
      </c>
      <c r="E479" s="19"/>
      <c r="F479" s="19">
        <v>0</v>
      </c>
      <c r="G479" s="18"/>
    </row>
    <row r="480" spans="1:7" x14ac:dyDescent="0.2">
      <c r="A480" s="58" t="s">
        <v>225</v>
      </c>
      <c r="B480" s="55"/>
      <c r="C480" s="57">
        <f>+C481+C490+C493+C496+C499+C502+C505+C508+C511+C514+C517+C520+C526</f>
        <v>294710502.45019412</v>
      </c>
      <c r="D480" s="57">
        <f>+D481+D490+D493+D496+D499+D502+D505+D508+D511+D514+D517+D520+D526</f>
        <v>68683074.954189077</v>
      </c>
      <c r="E480" s="57"/>
      <c r="F480" s="57">
        <f>+F481+F490+F493+F496+F499+F502+F505+F508+F511+F514+F517+F520+F526</f>
        <v>42074401.461109661</v>
      </c>
      <c r="G480" s="1"/>
    </row>
    <row r="481" spans="1:7" s="17" customFormat="1" x14ac:dyDescent="0.2">
      <c r="A481" s="30"/>
      <c r="B481" s="29" t="s">
        <v>33</v>
      </c>
      <c r="C481" s="28">
        <f>+C482+C483</f>
        <v>154234.41902</v>
      </c>
      <c r="D481" s="28">
        <f>+D482+D483</f>
        <v>19181</v>
      </c>
      <c r="E481" s="28"/>
      <c r="F481" s="28">
        <f>+F482+F483</f>
        <v>16129</v>
      </c>
    </row>
    <row r="482" spans="1:7" s="17" customFormat="1" x14ac:dyDescent="0.2">
      <c r="A482" s="21"/>
      <c r="B482" s="20" t="s">
        <v>1</v>
      </c>
      <c r="C482" s="19">
        <v>154234.41902</v>
      </c>
      <c r="D482" s="19">
        <v>19181</v>
      </c>
      <c r="E482" s="19"/>
      <c r="F482" s="19">
        <v>16129</v>
      </c>
      <c r="G482" s="18"/>
    </row>
    <row r="483" spans="1:7" s="17" customFormat="1" x14ac:dyDescent="0.2">
      <c r="A483" s="21"/>
      <c r="B483" s="20" t="s">
        <v>0</v>
      </c>
      <c r="C483" s="19">
        <v>0</v>
      </c>
      <c r="D483" s="19">
        <v>0</v>
      </c>
      <c r="E483" s="19"/>
      <c r="F483" s="19">
        <v>0</v>
      </c>
      <c r="G483" s="18"/>
    </row>
    <row r="484" spans="1:7" s="17" customFormat="1" x14ac:dyDescent="0.2">
      <c r="A484" s="30"/>
      <c r="B484" s="29" t="s">
        <v>56</v>
      </c>
      <c r="C484" s="28">
        <f>+C485+C486</f>
        <v>10051.339120000001</v>
      </c>
      <c r="D484" s="28">
        <f>+D485+D486</f>
        <v>3162.3</v>
      </c>
      <c r="E484" s="28"/>
      <c r="F484" s="28">
        <f>+F485+F486</f>
        <v>3116.9</v>
      </c>
    </row>
    <row r="485" spans="1:7" s="17" customFormat="1" x14ac:dyDescent="0.2">
      <c r="A485" s="21"/>
      <c r="B485" s="20" t="s">
        <v>1</v>
      </c>
      <c r="C485" s="19">
        <v>10051.339120000001</v>
      </c>
      <c r="D485" s="19">
        <v>3162.3</v>
      </c>
      <c r="E485" s="19"/>
      <c r="F485" s="19">
        <v>3116.9</v>
      </c>
      <c r="G485" s="18"/>
    </row>
    <row r="486" spans="1:7" s="17" customFormat="1" x14ac:dyDescent="0.2">
      <c r="A486" s="21"/>
      <c r="B486" s="20" t="s">
        <v>0</v>
      </c>
      <c r="C486" s="19">
        <v>0</v>
      </c>
      <c r="D486" s="19">
        <v>0</v>
      </c>
      <c r="E486" s="19"/>
      <c r="F486" s="19">
        <v>0</v>
      </c>
      <c r="G486" s="18"/>
    </row>
    <row r="487" spans="1:7" s="17" customFormat="1" x14ac:dyDescent="0.2">
      <c r="A487" s="30"/>
      <c r="B487" s="29" t="s">
        <v>55</v>
      </c>
      <c r="C487" s="28">
        <f>+C488+C489</f>
        <v>14737.589</v>
      </c>
      <c r="D487" s="28">
        <f>+D488+D489</f>
        <v>2478.4929999999999</v>
      </c>
      <c r="E487" s="28"/>
      <c r="F487" s="28">
        <f>+F488+F489</f>
        <v>2272.4603999999999</v>
      </c>
    </row>
    <row r="488" spans="1:7" s="17" customFormat="1" x14ac:dyDescent="0.2">
      <c r="A488" s="21"/>
      <c r="B488" s="20" t="s">
        <v>1</v>
      </c>
      <c r="C488" s="19">
        <v>14737.589</v>
      </c>
      <c r="D488" s="19">
        <v>2478.4929999999999</v>
      </c>
      <c r="E488" s="19"/>
      <c r="F488" s="19">
        <v>2272.4603999999999</v>
      </c>
      <c r="G488" s="18"/>
    </row>
    <row r="489" spans="1:7" s="17" customFormat="1" x14ac:dyDescent="0.2">
      <c r="A489" s="21"/>
      <c r="B489" s="20" t="s">
        <v>0</v>
      </c>
      <c r="C489" s="19">
        <v>0</v>
      </c>
      <c r="D489" s="19">
        <v>0</v>
      </c>
      <c r="E489" s="19"/>
      <c r="F489" s="19">
        <v>0</v>
      </c>
      <c r="G489" s="18"/>
    </row>
    <row r="490" spans="1:7" s="17" customFormat="1" x14ac:dyDescent="0.2">
      <c r="A490" s="30"/>
      <c r="B490" s="29" t="s">
        <v>54</v>
      </c>
      <c r="C490" s="28">
        <f>+C491+C492</f>
        <v>102682140</v>
      </c>
      <c r="D490" s="28">
        <f>+D491+D492</f>
        <v>18199370</v>
      </c>
      <c r="E490" s="28"/>
      <c r="F490" s="28">
        <f>+F491+F492</f>
        <v>5543000</v>
      </c>
    </row>
    <row r="491" spans="1:7" s="17" customFormat="1" x14ac:dyDescent="0.2">
      <c r="A491" s="21"/>
      <c r="B491" s="20" t="s">
        <v>1</v>
      </c>
      <c r="C491" s="19">
        <v>48973140</v>
      </c>
      <c r="D491" s="19">
        <v>13429960</v>
      </c>
      <c r="E491" s="19"/>
      <c r="F491" s="19">
        <v>5148000</v>
      </c>
      <c r="G491" s="18"/>
    </row>
    <row r="492" spans="1:7" s="17" customFormat="1" x14ac:dyDescent="0.2">
      <c r="A492" s="21"/>
      <c r="B492" s="20" t="s">
        <v>0</v>
      </c>
      <c r="C492" s="19">
        <v>53709000</v>
      </c>
      <c r="D492" s="19">
        <v>4769410</v>
      </c>
      <c r="E492" s="19"/>
      <c r="F492" s="19">
        <v>395000</v>
      </c>
      <c r="G492" s="18"/>
    </row>
    <row r="493" spans="1:7" s="17" customFormat="1" x14ac:dyDescent="0.2">
      <c r="A493" s="30"/>
      <c r="B493" s="29" t="s">
        <v>53</v>
      </c>
      <c r="C493" s="28">
        <f>+C494+C495</f>
        <v>664020.19999999995</v>
      </c>
      <c r="D493" s="28">
        <f>+D494+D495</f>
        <v>391563</v>
      </c>
      <c r="E493" s="28"/>
      <c r="F493" s="28">
        <f>+F494+F495</f>
        <v>391537.89863344823</v>
      </c>
    </row>
    <row r="494" spans="1:7" s="17" customFormat="1" x14ac:dyDescent="0.2">
      <c r="A494" s="21"/>
      <c r="B494" s="20" t="s">
        <v>1</v>
      </c>
      <c r="C494" s="19">
        <v>664020.19999999995</v>
      </c>
      <c r="D494" s="19">
        <v>391563</v>
      </c>
      <c r="E494" s="19"/>
      <c r="F494" s="19">
        <v>391537.89863344823</v>
      </c>
      <c r="G494" s="18"/>
    </row>
    <row r="495" spans="1:7" s="17" customFormat="1" x14ac:dyDescent="0.2">
      <c r="A495" s="21"/>
      <c r="B495" s="20" t="s">
        <v>0</v>
      </c>
      <c r="C495" s="19">
        <v>0</v>
      </c>
      <c r="D495" s="19">
        <v>0</v>
      </c>
      <c r="E495" s="19"/>
      <c r="F495" s="19">
        <v>0</v>
      </c>
      <c r="G495" s="18"/>
    </row>
    <row r="496" spans="1:7" s="17" customFormat="1" x14ac:dyDescent="0.2">
      <c r="A496" s="30"/>
      <c r="B496" s="29" t="s">
        <v>52</v>
      </c>
      <c r="C496" s="28">
        <f>+C497+C498</f>
        <v>162702.1</v>
      </c>
      <c r="D496" s="28">
        <f>+D497+D498</f>
        <v>40676</v>
      </c>
      <c r="E496" s="28"/>
      <c r="F496" s="28">
        <f>+F497+F498</f>
        <v>28143.1</v>
      </c>
    </row>
    <row r="497" spans="1:7" s="17" customFormat="1" x14ac:dyDescent="0.2">
      <c r="A497" s="21"/>
      <c r="B497" s="20" t="s">
        <v>1</v>
      </c>
      <c r="C497" s="19">
        <v>162702.1</v>
      </c>
      <c r="D497" s="19">
        <v>40676</v>
      </c>
      <c r="E497" s="19"/>
      <c r="F497" s="19">
        <v>28143.1</v>
      </c>
      <c r="G497" s="18"/>
    </row>
    <row r="498" spans="1:7" s="17" customFormat="1" x14ac:dyDescent="0.2">
      <c r="A498" s="21"/>
      <c r="B498" s="20" t="s">
        <v>0</v>
      </c>
      <c r="C498" s="19">
        <v>0</v>
      </c>
      <c r="D498" s="19">
        <v>0</v>
      </c>
      <c r="E498" s="19"/>
      <c r="F498" s="19">
        <v>0</v>
      </c>
      <c r="G498" s="18"/>
    </row>
    <row r="499" spans="1:7" s="17" customFormat="1" x14ac:dyDescent="0.2">
      <c r="A499" s="30"/>
      <c r="B499" s="29" t="s">
        <v>51</v>
      </c>
      <c r="C499" s="28">
        <f>+C500+C501</f>
        <v>108786.6</v>
      </c>
      <c r="D499" s="28">
        <f>+D500+D501</f>
        <v>27197</v>
      </c>
      <c r="E499" s="28"/>
      <c r="F499" s="28">
        <f>+F500+F501</f>
        <v>15231.4</v>
      </c>
    </row>
    <row r="500" spans="1:7" s="17" customFormat="1" x14ac:dyDescent="0.2">
      <c r="A500" s="21"/>
      <c r="B500" s="20" t="s">
        <v>1</v>
      </c>
      <c r="C500" s="19">
        <v>92536.6</v>
      </c>
      <c r="D500" s="19">
        <v>17990</v>
      </c>
      <c r="E500" s="19"/>
      <c r="F500" s="19">
        <v>7582.2</v>
      </c>
      <c r="G500" s="18"/>
    </row>
    <row r="501" spans="1:7" s="17" customFormat="1" x14ac:dyDescent="0.2">
      <c r="A501" s="21"/>
      <c r="B501" s="20" t="s">
        <v>0</v>
      </c>
      <c r="C501" s="19">
        <v>16250</v>
      </c>
      <c r="D501" s="19">
        <v>9207</v>
      </c>
      <c r="E501" s="19"/>
      <c r="F501" s="19">
        <v>7649.2</v>
      </c>
      <c r="G501" s="18"/>
    </row>
    <row r="502" spans="1:7" s="17" customFormat="1" x14ac:dyDescent="0.2">
      <c r="A502" s="30"/>
      <c r="B502" s="29" t="s">
        <v>50</v>
      </c>
      <c r="C502" s="28">
        <f>+C503+C504</f>
        <v>40960.800000000003</v>
      </c>
      <c r="D502" s="28">
        <f>+D503+D504</f>
        <v>3901.1</v>
      </c>
      <c r="E502" s="28"/>
      <c r="F502" s="28">
        <f>+F503+F504</f>
        <v>3901.1</v>
      </c>
    </row>
    <row r="503" spans="1:7" s="17" customFormat="1" x14ac:dyDescent="0.2">
      <c r="A503" s="21"/>
      <c r="B503" s="20" t="s">
        <v>1</v>
      </c>
      <c r="C503" s="19">
        <v>40960.800000000003</v>
      </c>
      <c r="D503" s="19">
        <v>3901.1</v>
      </c>
      <c r="E503" s="19"/>
      <c r="F503" s="19">
        <v>3901.1</v>
      </c>
      <c r="G503" s="18"/>
    </row>
    <row r="504" spans="1:7" s="17" customFormat="1" x14ac:dyDescent="0.2">
      <c r="A504" s="21"/>
      <c r="B504" s="20" t="s">
        <v>0</v>
      </c>
      <c r="C504" s="19">
        <v>0</v>
      </c>
      <c r="D504" s="19">
        <v>0</v>
      </c>
      <c r="E504" s="19"/>
      <c r="F504" s="19">
        <v>0</v>
      </c>
      <c r="G504" s="18"/>
    </row>
    <row r="505" spans="1:7" s="17" customFormat="1" x14ac:dyDescent="0.2">
      <c r="A505" s="30"/>
      <c r="B505" s="29" t="s">
        <v>49</v>
      </c>
      <c r="C505" s="28">
        <f>+C506+C507</f>
        <v>714769.2</v>
      </c>
      <c r="D505" s="28">
        <f>+D506+D507</f>
        <v>46781</v>
      </c>
      <c r="E505" s="28"/>
      <c r="F505" s="28">
        <f>+F506+F507</f>
        <v>46781</v>
      </c>
    </row>
    <row r="506" spans="1:7" s="17" customFormat="1" x14ac:dyDescent="0.2">
      <c r="A506" s="21"/>
      <c r="B506" s="20" t="s">
        <v>1</v>
      </c>
      <c r="C506" s="19">
        <v>714769.2</v>
      </c>
      <c r="D506" s="19">
        <v>46781</v>
      </c>
      <c r="E506" s="19"/>
      <c r="F506" s="19">
        <v>46781</v>
      </c>
      <c r="G506" s="18"/>
    </row>
    <row r="507" spans="1:7" s="17" customFormat="1" x14ac:dyDescent="0.2">
      <c r="A507" s="21"/>
      <c r="B507" s="20" t="s">
        <v>0</v>
      </c>
      <c r="C507" s="19">
        <v>0</v>
      </c>
      <c r="D507" s="19">
        <v>0</v>
      </c>
      <c r="E507" s="19"/>
      <c r="F507" s="19">
        <v>0</v>
      </c>
      <c r="G507" s="18"/>
    </row>
    <row r="508" spans="1:7" s="17" customFormat="1" x14ac:dyDescent="0.2">
      <c r="A508" s="30"/>
      <c r="B508" s="29" t="s">
        <v>48</v>
      </c>
      <c r="C508" s="28">
        <f>+C509+C510</f>
        <v>8577820.5930000003</v>
      </c>
      <c r="D508" s="28">
        <f>+D509+D510</f>
        <v>3954336.8229999999</v>
      </c>
      <c r="E508" s="28"/>
      <c r="F508" s="28">
        <f>+F509+F510</f>
        <v>463088.93943031039</v>
      </c>
    </row>
    <row r="509" spans="1:7" s="17" customFormat="1" x14ac:dyDescent="0.2">
      <c r="A509" s="21"/>
      <c r="B509" s="20" t="s">
        <v>1</v>
      </c>
      <c r="C509" s="19">
        <v>6920262.7390000001</v>
      </c>
      <c r="D509" s="19">
        <v>3660923.5430000001</v>
      </c>
      <c r="E509" s="19"/>
      <c r="F509" s="19">
        <v>452458.33643031039</v>
      </c>
      <c r="G509" s="18"/>
    </row>
    <row r="510" spans="1:7" s="17" customFormat="1" x14ac:dyDescent="0.2">
      <c r="A510" s="21"/>
      <c r="B510" s="20" t="s">
        <v>0</v>
      </c>
      <c r="C510" s="19">
        <v>1657557.8539999998</v>
      </c>
      <c r="D510" s="19">
        <v>293413.27999999997</v>
      </c>
      <c r="E510" s="19"/>
      <c r="F510" s="19">
        <v>10630.603000000001</v>
      </c>
      <c r="G510" s="18"/>
    </row>
    <row r="511" spans="1:7" s="17" customFormat="1" x14ac:dyDescent="0.2">
      <c r="A511" s="30"/>
      <c r="B511" s="29" t="s">
        <v>47</v>
      </c>
      <c r="C511" s="28">
        <f>+C512+C513</f>
        <v>117671681.37084007</v>
      </c>
      <c r="D511" s="28">
        <f>+D512+D513</f>
        <v>29417920.342710018</v>
      </c>
      <c r="E511" s="28"/>
      <c r="F511" s="28">
        <f>+F512+F513</f>
        <v>23309217.255679995</v>
      </c>
    </row>
    <row r="512" spans="1:7" s="17" customFormat="1" x14ac:dyDescent="0.2">
      <c r="A512" s="21"/>
      <c r="B512" s="20" t="s">
        <v>1</v>
      </c>
      <c r="C512" s="19">
        <v>4588719.9440000001</v>
      </c>
      <c r="D512" s="19">
        <v>1147179.986</v>
      </c>
      <c r="E512" s="19"/>
      <c r="F512" s="19">
        <v>201265.03111999985</v>
      </c>
      <c r="G512" s="18"/>
    </row>
    <row r="513" spans="1:7" s="17" customFormat="1" x14ac:dyDescent="0.2">
      <c r="A513" s="21"/>
      <c r="B513" s="20" t="s">
        <v>0</v>
      </c>
      <c r="C513" s="19">
        <v>113082961.42684007</v>
      </c>
      <c r="D513" s="19">
        <v>28270740.356710017</v>
      </c>
      <c r="E513" s="19"/>
      <c r="F513" s="19">
        <v>23107952.224559996</v>
      </c>
      <c r="G513" s="18"/>
    </row>
    <row r="514" spans="1:7" s="17" customFormat="1" x14ac:dyDescent="0.2">
      <c r="A514" s="30"/>
      <c r="B514" s="29" t="s">
        <v>46</v>
      </c>
      <c r="C514" s="28">
        <f>+C515+C516</f>
        <v>52100622.775999993</v>
      </c>
      <c r="D514" s="28">
        <f>+D515+D516</f>
        <v>13185037.769264301</v>
      </c>
      <c r="E514" s="28"/>
      <c r="F514" s="28">
        <f>+F515+F516</f>
        <v>9790548.4110459089</v>
      </c>
    </row>
    <row r="515" spans="1:7" s="17" customFormat="1" x14ac:dyDescent="0.2">
      <c r="A515" s="21"/>
      <c r="B515" s="20" t="s">
        <v>1</v>
      </c>
      <c r="C515" s="19">
        <v>14779372.048999999</v>
      </c>
      <c r="D515" s="19">
        <v>3309227.9395442996</v>
      </c>
      <c r="E515" s="19"/>
      <c r="F515" s="19">
        <v>3132648.9500459097</v>
      </c>
      <c r="G515" s="18"/>
    </row>
    <row r="516" spans="1:7" s="17" customFormat="1" x14ac:dyDescent="0.2">
      <c r="A516" s="21"/>
      <c r="B516" s="20" t="s">
        <v>0</v>
      </c>
      <c r="C516" s="19">
        <v>37321250.726999998</v>
      </c>
      <c r="D516" s="19">
        <v>9875809.8297200017</v>
      </c>
      <c r="E516" s="19"/>
      <c r="F516" s="19">
        <v>6657899.4610000001</v>
      </c>
      <c r="G516" s="18"/>
    </row>
    <row r="517" spans="1:7" s="17" customFormat="1" x14ac:dyDescent="0.2">
      <c r="A517" s="33"/>
      <c r="B517" s="32" t="s">
        <v>45</v>
      </c>
      <c r="C517" s="31">
        <f>+C518+C519</f>
        <v>6732709.4672340984</v>
      </c>
      <c r="D517" s="31">
        <f>+D518+D519</f>
        <v>2663635.9002147554</v>
      </c>
      <c r="E517" s="31"/>
      <c r="F517" s="31">
        <f>+F518+F519</f>
        <v>1742634.0653200003</v>
      </c>
    </row>
    <row r="518" spans="1:7" s="17" customFormat="1" x14ac:dyDescent="0.2">
      <c r="A518" s="27"/>
      <c r="B518" s="26" t="s">
        <v>1</v>
      </c>
      <c r="C518" s="25">
        <v>3754747.5129540991</v>
      </c>
      <c r="D518" s="25">
        <v>875917.18457475549</v>
      </c>
      <c r="E518" s="25"/>
      <c r="F518" s="25">
        <v>1156934.0806500001</v>
      </c>
      <c r="G518" s="18"/>
    </row>
    <row r="519" spans="1:7" s="17" customFormat="1" x14ac:dyDescent="0.2">
      <c r="A519" s="61"/>
      <c r="B519" s="62" t="s">
        <v>0</v>
      </c>
      <c r="C519" s="63">
        <v>2977961.9542799992</v>
      </c>
      <c r="D519" s="63">
        <v>1787718.7156400001</v>
      </c>
      <c r="E519" s="63"/>
      <c r="F519" s="63">
        <v>585699.98467000015</v>
      </c>
      <c r="G519" s="18"/>
    </row>
    <row r="520" spans="1:7" s="17" customFormat="1" x14ac:dyDescent="0.2">
      <c r="A520" s="30"/>
      <c r="B520" s="29" t="s">
        <v>44</v>
      </c>
      <c r="C520" s="28">
        <f>+C521+C522</f>
        <v>5003894.9240999995</v>
      </c>
      <c r="D520" s="28">
        <f>+D521+D522</f>
        <v>715475.01900000009</v>
      </c>
      <c r="E520" s="28"/>
      <c r="F520" s="28">
        <f>+F521+F522</f>
        <v>711300.29099999997</v>
      </c>
    </row>
    <row r="521" spans="1:7" s="17" customFormat="1" x14ac:dyDescent="0.2">
      <c r="A521" s="21"/>
      <c r="B521" s="20" t="s">
        <v>1</v>
      </c>
      <c r="C521" s="19">
        <v>2037108.4772999999</v>
      </c>
      <c r="D521" s="19">
        <v>363360.02500000002</v>
      </c>
      <c r="E521" s="19"/>
      <c r="F521" s="19">
        <v>361952.45899999997</v>
      </c>
      <c r="G521" s="18"/>
    </row>
    <row r="522" spans="1:7" s="17" customFormat="1" x14ac:dyDescent="0.2">
      <c r="A522" s="21"/>
      <c r="B522" s="20" t="s">
        <v>0</v>
      </c>
      <c r="C522" s="19">
        <v>2966786.4467999996</v>
      </c>
      <c r="D522" s="19">
        <v>352114.99400000001</v>
      </c>
      <c r="E522" s="19"/>
      <c r="F522" s="19">
        <v>349347.83199999999</v>
      </c>
      <c r="G522" s="18"/>
    </row>
    <row r="523" spans="1:7" s="17" customFormat="1" x14ac:dyDescent="0.2">
      <c r="A523" s="30"/>
      <c r="B523" s="29" t="s">
        <v>43</v>
      </c>
      <c r="C523" s="28">
        <f>+C524+C525</f>
        <v>4544.3999999999996</v>
      </c>
      <c r="D523" s="28">
        <f>+D524+D525</f>
        <v>940</v>
      </c>
      <c r="E523" s="28"/>
      <c r="F523" s="28">
        <f>+F524+F525</f>
        <v>120.5</v>
      </c>
    </row>
    <row r="524" spans="1:7" s="17" customFormat="1" x14ac:dyDescent="0.2">
      <c r="A524" s="21"/>
      <c r="B524" s="20" t="s">
        <v>1</v>
      </c>
      <c r="C524" s="19">
        <v>4544.3999999999996</v>
      </c>
      <c r="D524" s="19">
        <v>940</v>
      </c>
      <c r="E524" s="19"/>
      <c r="F524" s="19">
        <v>120.5</v>
      </c>
      <c r="G524" s="18"/>
    </row>
    <row r="525" spans="1:7" s="17" customFormat="1" x14ac:dyDescent="0.2">
      <c r="A525" s="21"/>
      <c r="B525" s="20" t="s">
        <v>0</v>
      </c>
      <c r="C525" s="19">
        <v>0</v>
      </c>
      <c r="D525" s="19">
        <v>0</v>
      </c>
      <c r="E525" s="19"/>
      <c r="F525" s="19">
        <v>0</v>
      </c>
      <c r="G525" s="18"/>
    </row>
    <row r="526" spans="1:7" s="17" customFormat="1" x14ac:dyDescent="0.2">
      <c r="A526" s="30"/>
      <c r="B526" s="29" t="s">
        <v>42</v>
      </c>
      <c r="C526" s="28">
        <f>+C527+C528</f>
        <v>96160</v>
      </c>
      <c r="D526" s="28">
        <f>+D527+D528</f>
        <v>18000</v>
      </c>
      <c r="E526" s="28"/>
      <c r="F526" s="28">
        <f>+F527+F528</f>
        <v>12889</v>
      </c>
    </row>
    <row r="527" spans="1:7" s="17" customFormat="1" x14ac:dyDescent="0.2">
      <c r="A527" s="21"/>
      <c r="B527" s="20" t="s">
        <v>1</v>
      </c>
      <c r="C527" s="19">
        <v>96160</v>
      </c>
      <c r="D527" s="19">
        <v>18000</v>
      </c>
      <c r="E527" s="19"/>
      <c r="F527" s="19">
        <v>12889</v>
      </c>
      <c r="G527" s="18"/>
    </row>
    <row r="528" spans="1:7" s="17" customFormat="1" x14ac:dyDescent="0.2">
      <c r="A528" s="21"/>
      <c r="B528" s="20" t="s">
        <v>0</v>
      </c>
      <c r="C528" s="19">
        <v>0</v>
      </c>
      <c r="D528" s="19">
        <v>0</v>
      </c>
      <c r="E528" s="19"/>
      <c r="F528" s="19">
        <v>0</v>
      </c>
      <c r="G528" s="18"/>
    </row>
    <row r="529" spans="1:7" x14ac:dyDescent="0.2">
      <c r="A529" s="58" t="s">
        <v>226</v>
      </c>
      <c r="B529" s="55"/>
      <c r="C529" s="57">
        <f>+C530+C533+C536+C539+C542+C545</f>
        <v>804423.50000000012</v>
      </c>
      <c r="D529" s="57">
        <f>+D530+D533+D536+D539+D542+D545</f>
        <v>194573.2</v>
      </c>
      <c r="E529" s="57"/>
      <c r="F529" s="57">
        <f>+F530+F533+F536+F539+F542+F545</f>
        <v>134656.69999999998</v>
      </c>
      <c r="G529" s="1"/>
    </row>
    <row r="530" spans="1:7" s="17" customFormat="1" x14ac:dyDescent="0.2">
      <c r="A530" s="30"/>
      <c r="B530" s="29" t="s">
        <v>33</v>
      </c>
      <c r="C530" s="28">
        <f>+C531+C532</f>
        <v>742479.8</v>
      </c>
      <c r="D530" s="28">
        <f>+D531+D532</f>
        <v>66885.600000000006</v>
      </c>
      <c r="E530" s="28"/>
      <c r="F530" s="28">
        <f>+F531+F532</f>
        <v>12226</v>
      </c>
    </row>
    <row r="531" spans="1:7" s="17" customFormat="1" x14ac:dyDescent="0.2">
      <c r="A531" s="21"/>
      <c r="B531" s="20" t="s">
        <v>2</v>
      </c>
      <c r="C531" s="19">
        <v>742479.8</v>
      </c>
      <c r="D531" s="19">
        <v>66885.600000000006</v>
      </c>
      <c r="E531" s="19"/>
      <c r="F531" s="19">
        <v>12226</v>
      </c>
      <c r="G531" s="18"/>
    </row>
    <row r="532" spans="1:7" s="17" customFormat="1" x14ac:dyDescent="0.2">
      <c r="A532" s="21"/>
      <c r="B532" s="20" t="s">
        <v>0</v>
      </c>
      <c r="C532" s="19">
        <v>0</v>
      </c>
      <c r="D532" s="19">
        <v>0</v>
      </c>
      <c r="E532" s="19"/>
      <c r="F532" s="19">
        <v>0</v>
      </c>
      <c r="G532" s="18"/>
    </row>
    <row r="533" spans="1:7" s="17" customFormat="1" x14ac:dyDescent="0.2">
      <c r="A533" s="30"/>
      <c r="B533" s="29" t="s">
        <v>41</v>
      </c>
      <c r="C533" s="28">
        <f>+C534+C535</f>
        <v>15115.3</v>
      </c>
      <c r="D533" s="28">
        <f>+D534+D535</f>
        <v>3778.8</v>
      </c>
      <c r="E533" s="28"/>
      <c r="F533" s="28">
        <f>+F534+F535</f>
        <v>48.8</v>
      </c>
    </row>
    <row r="534" spans="1:7" s="17" customFormat="1" x14ac:dyDescent="0.2">
      <c r="A534" s="21"/>
      <c r="B534" s="20" t="s">
        <v>2</v>
      </c>
      <c r="C534" s="19">
        <v>15115.3</v>
      </c>
      <c r="D534" s="19">
        <v>3778.8</v>
      </c>
      <c r="E534" s="19"/>
      <c r="F534" s="19">
        <v>48.8</v>
      </c>
      <c r="G534" s="18"/>
    </row>
    <row r="535" spans="1:7" s="17" customFormat="1" x14ac:dyDescent="0.2">
      <c r="A535" s="21"/>
      <c r="B535" s="20" t="s">
        <v>0</v>
      </c>
      <c r="C535" s="19">
        <v>0</v>
      </c>
      <c r="D535" s="19">
        <v>0</v>
      </c>
      <c r="E535" s="19"/>
      <c r="F535" s="19">
        <v>0</v>
      </c>
      <c r="G535" s="18"/>
    </row>
    <row r="536" spans="1:7" s="17" customFormat="1" x14ac:dyDescent="0.2">
      <c r="A536" s="33"/>
      <c r="B536" s="32" t="s">
        <v>206</v>
      </c>
      <c r="C536" s="31">
        <f>+C537+C538</f>
        <v>0</v>
      </c>
      <c r="D536" s="31">
        <f>+D537+D538</f>
        <v>105532.5</v>
      </c>
      <c r="E536" s="31"/>
      <c r="F536" s="31">
        <f>+F537+F538</f>
        <v>104547.7</v>
      </c>
    </row>
    <row r="537" spans="1:7" s="17" customFormat="1" x14ac:dyDescent="0.2">
      <c r="A537" s="27"/>
      <c r="B537" s="26" t="s">
        <v>2</v>
      </c>
      <c r="C537" s="25">
        <v>0</v>
      </c>
      <c r="D537" s="25">
        <v>105532.5</v>
      </c>
      <c r="E537" s="25"/>
      <c r="F537" s="25">
        <v>104547.7</v>
      </c>
      <c r="G537" s="18"/>
    </row>
    <row r="538" spans="1:7" s="17" customFormat="1" x14ac:dyDescent="0.2">
      <c r="A538" s="27"/>
      <c r="B538" s="26" t="s">
        <v>0</v>
      </c>
      <c r="C538" s="25">
        <v>0</v>
      </c>
      <c r="D538" s="25">
        <v>0</v>
      </c>
      <c r="E538" s="25"/>
      <c r="F538" s="25">
        <v>0</v>
      </c>
      <c r="G538" s="18"/>
    </row>
    <row r="539" spans="1:7" s="17" customFormat="1" x14ac:dyDescent="0.2">
      <c r="A539" s="30"/>
      <c r="B539" s="29" t="s">
        <v>40</v>
      </c>
      <c r="C539" s="28">
        <f>+C540+C541</f>
        <v>4960.2</v>
      </c>
      <c r="D539" s="28">
        <f>+D540+D541</f>
        <v>1763.3</v>
      </c>
      <c r="E539" s="28"/>
      <c r="F539" s="28">
        <f>+F540+F541</f>
        <v>1330.4</v>
      </c>
    </row>
    <row r="540" spans="1:7" s="17" customFormat="1" x14ac:dyDescent="0.2">
      <c r="A540" s="21"/>
      <c r="B540" s="20" t="s">
        <v>2</v>
      </c>
      <c r="C540" s="19">
        <v>4960.2</v>
      </c>
      <c r="D540" s="19">
        <v>1763.3</v>
      </c>
      <c r="E540" s="19"/>
      <c r="F540" s="19">
        <v>1330.4</v>
      </c>
      <c r="G540" s="18"/>
    </row>
    <row r="541" spans="1:7" s="17" customFormat="1" x14ac:dyDescent="0.2">
      <c r="A541" s="21"/>
      <c r="B541" s="20" t="s">
        <v>0</v>
      </c>
      <c r="C541" s="19">
        <v>0</v>
      </c>
      <c r="D541" s="19">
        <v>0</v>
      </c>
      <c r="E541" s="19"/>
      <c r="F541" s="19">
        <v>0</v>
      </c>
      <c r="G541" s="18"/>
    </row>
    <row r="542" spans="1:7" s="17" customFormat="1" x14ac:dyDescent="0.2">
      <c r="A542" s="30"/>
      <c r="B542" s="29" t="s">
        <v>39</v>
      </c>
      <c r="C542" s="28">
        <f>+C543+C544</f>
        <v>23078.3</v>
      </c>
      <c r="D542" s="28">
        <f>+D543+D544</f>
        <v>8453.5</v>
      </c>
      <c r="E542" s="28"/>
      <c r="F542" s="28">
        <f>+F543+F544</f>
        <v>8453.5</v>
      </c>
    </row>
    <row r="543" spans="1:7" s="17" customFormat="1" x14ac:dyDescent="0.2">
      <c r="A543" s="21"/>
      <c r="B543" s="20" t="s">
        <v>2</v>
      </c>
      <c r="C543" s="19">
        <v>23078.3</v>
      </c>
      <c r="D543" s="19">
        <v>8453.5</v>
      </c>
      <c r="E543" s="19"/>
      <c r="F543" s="19">
        <v>8453.5</v>
      </c>
      <c r="G543" s="18"/>
    </row>
    <row r="544" spans="1:7" s="17" customFormat="1" x14ac:dyDescent="0.2">
      <c r="A544" s="21"/>
      <c r="B544" s="20" t="s">
        <v>0</v>
      </c>
      <c r="C544" s="19">
        <v>0</v>
      </c>
      <c r="D544" s="19">
        <v>0</v>
      </c>
      <c r="E544" s="19"/>
      <c r="F544" s="19">
        <v>0</v>
      </c>
      <c r="G544" s="18"/>
    </row>
    <row r="545" spans="1:7" s="17" customFormat="1" x14ac:dyDescent="0.2">
      <c r="A545" s="30"/>
      <c r="B545" s="29" t="s">
        <v>38</v>
      </c>
      <c r="C545" s="28">
        <f>+C546+C547</f>
        <v>18789.900000000001</v>
      </c>
      <c r="D545" s="28">
        <f>+D546+D547</f>
        <v>8159.5</v>
      </c>
      <c r="E545" s="28"/>
      <c r="F545" s="28">
        <f>+F546+F547</f>
        <v>8050.3</v>
      </c>
    </row>
    <row r="546" spans="1:7" s="17" customFormat="1" x14ac:dyDescent="0.2">
      <c r="A546" s="21"/>
      <c r="B546" s="20" t="s">
        <v>2</v>
      </c>
      <c r="C546" s="19">
        <v>18789.900000000001</v>
      </c>
      <c r="D546" s="19">
        <v>8159.5</v>
      </c>
      <c r="E546" s="19"/>
      <c r="F546" s="19">
        <v>8050.3</v>
      </c>
      <c r="G546" s="18"/>
    </row>
    <row r="547" spans="1:7" s="17" customFormat="1" x14ac:dyDescent="0.2">
      <c r="A547" s="21"/>
      <c r="B547" s="20" t="s">
        <v>0</v>
      </c>
      <c r="C547" s="19">
        <v>0</v>
      </c>
      <c r="D547" s="19">
        <v>0</v>
      </c>
      <c r="E547" s="19"/>
      <c r="F547" s="19">
        <v>0</v>
      </c>
      <c r="G547" s="18"/>
    </row>
    <row r="548" spans="1:7" s="17" customFormat="1" x14ac:dyDescent="0.2">
      <c r="A548" s="30"/>
      <c r="B548" s="29" t="s">
        <v>37</v>
      </c>
      <c r="C548" s="28">
        <f>+C549+C550</f>
        <v>2652.1</v>
      </c>
      <c r="D548" s="28">
        <f>+D549+D550</f>
        <v>872</v>
      </c>
      <c r="E548" s="28"/>
      <c r="F548" s="28">
        <f>+F549+F550</f>
        <v>659</v>
      </c>
    </row>
    <row r="549" spans="1:7" s="17" customFormat="1" x14ac:dyDescent="0.2">
      <c r="A549" s="21"/>
      <c r="B549" s="20" t="s">
        <v>2</v>
      </c>
      <c r="C549" s="19">
        <v>2652.1</v>
      </c>
      <c r="D549" s="19">
        <v>872</v>
      </c>
      <c r="E549" s="19"/>
      <c r="F549" s="19">
        <v>659</v>
      </c>
      <c r="G549" s="18"/>
    </row>
    <row r="550" spans="1:7" s="17" customFormat="1" x14ac:dyDescent="0.2">
      <c r="A550" s="21"/>
      <c r="B550" s="20" t="s">
        <v>0</v>
      </c>
      <c r="C550" s="19">
        <v>0</v>
      </c>
      <c r="D550" s="19">
        <v>0</v>
      </c>
      <c r="E550" s="19"/>
      <c r="F550" s="19">
        <v>0</v>
      </c>
      <c r="G550" s="18"/>
    </row>
    <row r="551" spans="1:7" s="17" customFormat="1" x14ac:dyDescent="0.2">
      <c r="A551" s="30"/>
      <c r="B551" s="29" t="s">
        <v>36</v>
      </c>
      <c r="C551" s="28">
        <f>+C552+C553</f>
        <v>142278.9</v>
      </c>
      <c r="D551" s="28">
        <f>+D552+D553</f>
        <v>13448.4</v>
      </c>
      <c r="E551" s="28"/>
      <c r="F551" s="28">
        <f>+F552+F553</f>
        <v>5746.8</v>
      </c>
    </row>
    <row r="552" spans="1:7" s="17" customFormat="1" x14ac:dyDescent="0.2">
      <c r="A552" s="21"/>
      <c r="B552" s="20" t="s">
        <v>2</v>
      </c>
      <c r="C552" s="19">
        <v>142278.9</v>
      </c>
      <c r="D552" s="19">
        <v>13448.4</v>
      </c>
      <c r="E552" s="19"/>
      <c r="F552" s="19">
        <v>5746.8</v>
      </c>
      <c r="G552" s="18"/>
    </row>
    <row r="553" spans="1:7" s="17" customFormat="1" x14ac:dyDescent="0.2">
      <c r="A553" s="21"/>
      <c r="B553" s="20" t="s">
        <v>0</v>
      </c>
      <c r="C553" s="19">
        <v>0</v>
      </c>
      <c r="D553" s="19">
        <v>0</v>
      </c>
      <c r="E553" s="19"/>
      <c r="F553" s="19">
        <v>0</v>
      </c>
      <c r="G553" s="18"/>
    </row>
    <row r="554" spans="1:7" s="17" customFormat="1" x14ac:dyDescent="0.2">
      <c r="A554" s="30"/>
      <c r="B554" s="29" t="s">
        <v>35</v>
      </c>
      <c r="C554" s="28">
        <f>+C555+C556</f>
        <v>15707.1</v>
      </c>
      <c r="D554" s="28">
        <f>+D555+D556</f>
        <v>3926.8</v>
      </c>
      <c r="E554" s="28"/>
      <c r="F554" s="28">
        <f>+F555+F556</f>
        <v>2981.5</v>
      </c>
    </row>
    <row r="555" spans="1:7" s="17" customFormat="1" x14ac:dyDescent="0.2">
      <c r="A555" s="21"/>
      <c r="B555" s="20" t="s">
        <v>2</v>
      </c>
      <c r="C555" s="19">
        <v>15707.1</v>
      </c>
      <c r="D555" s="19">
        <v>3926.8</v>
      </c>
      <c r="E555" s="19"/>
      <c r="F555" s="19">
        <v>2981.5</v>
      </c>
      <c r="G555" s="18"/>
    </row>
    <row r="556" spans="1:7" s="17" customFormat="1" x14ac:dyDescent="0.2">
      <c r="A556" s="21"/>
      <c r="B556" s="20" t="s">
        <v>0</v>
      </c>
      <c r="C556" s="19">
        <v>0</v>
      </c>
      <c r="D556" s="19">
        <v>0</v>
      </c>
      <c r="E556" s="19"/>
      <c r="F556" s="19">
        <v>0</v>
      </c>
      <c r="G556" s="18"/>
    </row>
    <row r="557" spans="1:7" s="17" customFormat="1" x14ac:dyDescent="0.2">
      <c r="A557" s="30"/>
      <c r="B557" s="29" t="s">
        <v>34</v>
      </c>
      <c r="C557" s="28">
        <f>+C558+C559</f>
        <v>744.2</v>
      </c>
      <c r="D557" s="28">
        <f>+D558+D559</f>
        <v>372.1</v>
      </c>
      <c r="E557" s="28"/>
      <c r="F557" s="28">
        <f>+F558+F559</f>
        <v>156.4</v>
      </c>
    </row>
    <row r="558" spans="1:7" s="17" customFormat="1" x14ac:dyDescent="0.2">
      <c r="A558" s="21"/>
      <c r="B558" s="20" t="s">
        <v>2</v>
      </c>
      <c r="C558" s="19">
        <v>744.2</v>
      </c>
      <c r="D558" s="19">
        <v>372.1</v>
      </c>
      <c r="E558" s="19"/>
      <c r="F558" s="19">
        <v>156.4</v>
      </c>
      <c r="G558" s="18"/>
    </row>
    <row r="559" spans="1:7" s="17" customFormat="1" x14ac:dyDescent="0.2">
      <c r="A559" s="21"/>
      <c r="B559" s="20" t="s">
        <v>0</v>
      </c>
      <c r="C559" s="19">
        <v>0</v>
      </c>
      <c r="D559" s="19">
        <v>0</v>
      </c>
      <c r="E559" s="19"/>
      <c r="F559" s="19">
        <v>0</v>
      </c>
      <c r="G559" s="18"/>
    </row>
    <row r="560" spans="1:7" x14ac:dyDescent="0.2">
      <c r="A560" s="58" t="s">
        <v>227</v>
      </c>
      <c r="B560" s="55"/>
      <c r="C560" s="57">
        <f>+C561+C564+C567+C570+C573+C576</f>
        <v>2157976.5287100002</v>
      </c>
      <c r="D560" s="57">
        <f>+D561+D564+D567+D570+D573+D576</f>
        <v>913035.24768000003</v>
      </c>
      <c r="E560" s="57"/>
      <c r="F560" s="57">
        <f>+F561+F564+F567+F570+F573+F576</f>
        <v>737658.72913999995</v>
      </c>
      <c r="G560" s="1"/>
    </row>
    <row r="561" spans="1:7" s="17" customFormat="1" x14ac:dyDescent="0.2">
      <c r="A561" s="30"/>
      <c r="B561" s="29" t="s">
        <v>33</v>
      </c>
      <c r="C561" s="28">
        <f>+C562+C563</f>
        <v>68759.128710000005</v>
      </c>
      <c r="D561" s="28">
        <f>+D562+D563</f>
        <v>17714.347679999999</v>
      </c>
      <c r="E561" s="28"/>
      <c r="F561" s="28">
        <f>+F562+F563</f>
        <v>12769.629139999999</v>
      </c>
    </row>
    <row r="562" spans="1:7" s="17" customFormat="1" x14ac:dyDescent="0.2">
      <c r="A562" s="21"/>
      <c r="B562" s="20" t="s">
        <v>1</v>
      </c>
      <c r="C562" s="19">
        <v>68759.128710000005</v>
      </c>
      <c r="D562" s="19">
        <v>17714.347679999999</v>
      </c>
      <c r="E562" s="19"/>
      <c r="F562" s="19">
        <v>12769.629139999999</v>
      </c>
      <c r="G562" s="18"/>
    </row>
    <row r="563" spans="1:7" s="17" customFormat="1" x14ac:dyDescent="0.2">
      <c r="A563" s="21"/>
      <c r="B563" s="20" t="s">
        <v>0</v>
      </c>
      <c r="C563" s="19">
        <v>0</v>
      </c>
      <c r="D563" s="19">
        <v>0</v>
      </c>
      <c r="E563" s="19"/>
      <c r="F563" s="19">
        <v>0</v>
      </c>
      <c r="G563" s="18"/>
    </row>
    <row r="564" spans="1:7" s="17" customFormat="1" x14ac:dyDescent="0.2">
      <c r="A564" s="30"/>
      <c r="B564" s="29" t="s">
        <v>32</v>
      </c>
      <c r="C564" s="28">
        <f>+C565+C566</f>
        <v>7327</v>
      </c>
      <c r="D564" s="28">
        <f>+D565+D566</f>
        <v>2349.3000000000002</v>
      </c>
      <c r="E564" s="28"/>
      <c r="F564" s="28">
        <f>+F565+F566</f>
        <v>943.9</v>
      </c>
    </row>
    <row r="565" spans="1:7" s="17" customFormat="1" x14ac:dyDescent="0.2">
      <c r="A565" s="21"/>
      <c r="B565" s="20" t="s">
        <v>1</v>
      </c>
      <c r="C565" s="19">
        <v>7327</v>
      </c>
      <c r="D565" s="19">
        <v>2349.3000000000002</v>
      </c>
      <c r="E565" s="19"/>
      <c r="F565" s="19">
        <v>943.9</v>
      </c>
      <c r="G565" s="18"/>
    </row>
    <row r="566" spans="1:7" s="17" customFormat="1" x14ac:dyDescent="0.2">
      <c r="A566" s="21"/>
      <c r="B566" s="20" t="s">
        <v>0</v>
      </c>
      <c r="C566" s="19">
        <v>0</v>
      </c>
      <c r="D566" s="19">
        <v>0</v>
      </c>
      <c r="E566" s="19"/>
      <c r="F566" s="19">
        <v>0</v>
      </c>
      <c r="G566" s="18"/>
    </row>
    <row r="567" spans="1:7" s="17" customFormat="1" x14ac:dyDescent="0.2">
      <c r="A567" s="33"/>
      <c r="B567" s="32" t="s">
        <v>31</v>
      </c>
      <c r="C567" s="31">
        <f t="shared" ref="C567:F567" si="0">+C568+C569</f>
        <v>1861400</v>
      </c>
      <c r="D567" s="31">
        <f t="shared" si="0"/>
        <v>813900</v>
      </c>
      <c r="E567" s="31"/>
      <c r="F567" s="31">
        <f t="shared" si="0"/>
        <v>646500</v>
      </c>
    </row>
    <row r="568" spans="1:7" s="17" customFormat="1" x14ac:dyDescent="0.2">
      <c r="A568" s="27"/>
      <c r="B568" s="26" t="s">
        <v>1</v>
      </c>
      <c r="C568" s="25">
        <v>1861400</v>
      </c>
      <c r="D568" s="25">
        <v>813900</v>
      </c>
      <c r="E568" s="25"/>
      <c r="F568" s="25">
        <v>646500</v>
      </c>
      <c r="G568" s="18"/>
    </row>
    <row r="569" spans="1:7" s="17" customFormat="1" x14ac:dyDescent="0.2">
      <c r="A569" s="27"/>
      <c r="B569" s="26" t="s">
        <v>0</v>
      </c>
      <c r="C569" s="25">
        <v>0</v>
      </c>
      <c r="D569" s="25">
        <v>0</v>
      </c>
      <c r="E569" s="25"/>
      <c r="F569" s="25">
        <v>0</v>
      </c>
      <c r="G569" s="18"/>
    </row>
    <row r="570" spans="1:7" s="17" customFormat="1" x14ac:dyDescent="0.2">
      <c r="A570" s="30"/>
      <c r="B570" s="29" t="s">
        <v>30</v>
      </c>
      <c r="C570" s="28">
        <f>+C571+C572</f>
        <v>197355.2</v>
      </c>
      <c r="D570" s="28">
        <f>+D571+D572</f>
        <v>70648.600000000006</v>
      </c>
      <c r="E570" s="28"/>
      <c r="F570" s="28">
        <f>+F571+F572</f>
        <v>70303.100000000006</v>
      </c>
    </row>
    <row r="571" spans="1:7" s="17" customFormat="1" x14ac:dyDescent="0.2">
      <c r="A571" s="21"/>
      <c r="B571" s="20" t="s">
        <v>1</v>
      </c>
      <c r="C571" s="19">
        <v>98925.2</v>
      </c>
      <c r="D571" s="19">
        <v>58948.5</v>
      </c>
      <c r="E571" s="19"/>
      <c r="F571" s="19">
        <v>58603</v>
      </c>
      <c r="G571" s="18"/>
    </row>
    <row r="572" spans="1:7" s="17" customFormat="1" x14ac:dyDescent="0.2">
      <c r="A572" s="21"/>
      <c r="B572" s="20" t="s">
        <v>0</v>
      </c>
      <c r="C572" s="19">
        <v>98430</v>
      </c>
      <c r="D572" s="19">
        <v>11700.1</v>
      </c>
      <c r="E572" s="19"/>
      <c r="F572" s="19">
        <v>11700.1</v>
      </c>
      <c r="G572" s="18"/>
    </row>
    <row r="573" spans="1:7" s="17" customFormat="1" x14ac:dyDescent="0.2">
      <c r="A573" s="30"/>
      <c r="B573" s="29" t="s">
        <v>29</v>
      </c>
      <c r="C573" s="28">
        <f>+C574+C575</f>
        <v>13358.2</v>
      </c>
      <c r="D573" s="28">
        <f>+D574+D575</f>
        <v>6418.1</v>
      </c>
      <c r="E573" s="28"/>
      <c r="F573" s="28">
        <f>+F574+F575</f>
        <v>5146</v>
      </c>
    </row>
    <row r="574" spans="1:7" s="17" customFormat="1" x14ac:dyDescent="0.2">
      <c r="A574" s="21"/>
      <c r="B574" s="20" t="s">
        <v>1</v>
      </c>
      <c r="C574" s="19">
        <v>13358.2</v>
      </c>
      <c r="D574" s="19">
        <v>6418.1</v>
      </c>
      <c r="E574" s="19"/>
      <c r="F574" s="19">
        <v>5146</v>
      </c>
      <c r="G574" s="18"/>
    </row>
    <row r="575" spans="1:7" s="17" customFormat="1" x14ac:dyDescent="0.2">
      <c r="A575" s="21"/>
      <c r="B575" s="20" t="s">
        <v>0</v>
      </c>
      <c r="C575" s="19">
        <v>0</v>
      </c>
      <c r="D575" s="19">
        <v>0</v>
      </c>
      <c r="E575" s="19"/>
      <c r="F575" s="19">
        <v>0</v>
      </c>
      <c r="G575" s="18"/>
    </row>
    <row r="576" spans="1:7" s="17" customFormat="1" x14ac:dyDescent="0.2">
      <c r="A576" s="30"/>
      <c r="B576" s="29" t="s">
        <v>28</v>
      </c>
      <c r="C576" s="28">
        <f>+C577+C578</f>
        <v>9777</v>
      </c>
      <c r="D576" s="28">
        <f>+D577+D578</f>
        <v>2004.9</v>
      </c>
      <c r="E576" s="28"/>
      <c r="F576" s="28">
        <f>+F577+F578</f>
        <v>1996.1</v>
      </c>
    </row>
    <row r="577" spans="1:8" s="17" customFormat="1" x14ac:dyDescent="0.2">
      <c r="A577" s="21"/>
      <c r="B577" s="20" t="s">
        <v>1</v>
      </c>
      <c r="C577" s="19">
        <v>9777</v>
      </c>
      <c r="D577" s="19">
        <v>2004.9</v>
      </c>
      <c r="E577" s="19"/>
      <c r="F577" s="19">
        <v>1996.1</v>
      </c>
      <c r="G577" s="18"/>
    </row>
    <row r="578" spans="1:8" s="17" customFormat="1" ht="18" customHeight="1" x14ac:dyDescent="0.2">
      <c r="A578" s="21"/>
      <c r="B578" s="20" t="s">
        <v>0</v>
      </c>
      <c r="C578" s="19">
        <v>0</v>
      </c>
      <c r="D578" s="19">
        <v>0</v>
      </c>
      <c r="E578" s="19"/>
      <c r="F578" s="19">
        <v>0</v>
      </c>
      <c r="G578" s="18"/>
    </row>
    <row r="579" spans="1:8" s="17" customFormat="1" x14ac:dyDescent="0.2">
      <c r="A579" s="24" t="s">
        <v>228</v>
      </c>
      <c r="B579" s="23"/>
      <c r="C579" s="22">
        <f>+C580+C581</f>
        <v>941470.66313360003</v>
      </c>
      <c r="D579" s="22">
        <f>+D580+D581</f>
        <v>324439.23815359996</v>
      </c>
      <c r="E579" s="22"/>
      <c r="F579" s="22">
        <f>+F580+F581</f>
        <v>134904.34841713839</v>
      </c>
    </row>
    <row r="580" spans="1:8" s="17" customFormat="1" x14ac:dyDescent="0.2">
      <c r="A580" s="21"/>
      <c r="B580" s="20" t="s">
        <v>1</v>
      </c>
      <c r="C580" s="19">
        <v>941470.66313360003</v>
      </c>
      <c r="D580" s="19">
        <v>324439.23815359996</v>
      </c>
      <c r="E580" s="19"/>
      <c r="F580" s="19">
        <v>134904.34841713839</v>
      </c>
      <c r="G580" s="18"/>
      <c r="H580" s="64"/>
    </row>
    <row r="581" spans="1:8" s="17" customFormat="1" x14ac:dyDescent="0.2">
      <c r="A581" s="21"/>
      <c r="B581" s="20" t="s">
        <v>0</v>
      </c>
      <c r="C581" s="19">
        <v>0</v>
      </c>
      <c r="D581" s="19">
        <v>0</v>
      </c>
      <c r="E581" s="19"/>
      <c r="F581" s="19">
        <v>0</v>
      </c>
      <c r="G581" s="18"/>
    </row>
    <row r="582" spans="1:8" s="17" customFormat="1" x14ac:dyDescent="0.2">
      <c r="A582" s="24" t="s">
        <v>229</v>
      </c>
      <c r="B582" s="23"/>
      <c r="C582" s="22">
        <f>+C583+C584</f>
        <v>115570.7</v>
      </c>
      <c r="D582" s="22">
        <f>+D583+D584</f>
        <v>18679.900000000001</v>
      </c>
      <c r="E582" s="22"/>
      <c r="F582" s="22">
        <f>+F583+F584</f>
        <v>15510</v>
      </c>
    </row>
    <row r="583" spans="1:8" s="17" customFormat="1" x14ac:dyDescent="0.2">
      <c r="A583" s="21"/>
      <c r="B583" s="20" t="s">
        <v>1</v>
      </c>
      <c r="C583" s="19">
        <v>115570.7</v>
      </c>
      <c r="D583" s="19">
        <v>18679.900000000001</v>
      </c>
      <c r="E583" s="19"/>
      <c r="F583" s="19">
        <v>15510</v>
      </c>
      <c r="G583" s="18"/>
    </row>
    <row r="584" spans="1:8" s="17" customFormat="1" x14ac:dyDescent="0.2">
      <c r="A584" s="51"/>
      <c r="B584" s="52" t="s">
        <v>0</v>
      </c>
      <c r="C584" s="53">
        <v>0</v>
      </c>
      <c r="D584" s="53">
        <v>0</v>
      </c>
      <c r="E584" s="53"/>
      <c r="F584" s="53">
        <v>0</v>
      </c>
      <c r="G584" s="18"/>
    </row>
    <row r="585" spans="1:8" s="17" customFormat="1" x14ac:dyDescent="0.2">
      <c r="A585" s="24" t="s">
        <v>230</v>
      </c>
      <c r="B585" s="23"/>
      <c r="C585" s="22">
        <f>+C586+C587</f>
        <v>61318.6</v>
      </c>
      <c r="D585" s="22">
        <f>+D586+D587</f>
        <v>15900</v>
      </c>
      <c r="E585" s="22"/>
      <c r="F585" s="22">
        <f>+F586+F587</f>
        <v>14300</v>
      </c>
    </row>
    <row r="586" spans="1:8" s="17" customFormat="1" x14ac:dyDescent="0.2">
      <c r="A586" s="21"/>
      <c r="B586" s="20" t="s">
        <v>1</v>
      </c>
      <c r="C586" s="19">
        <v>61318.6</v>
      </c>
      <c r="D586" s="19">
        <v>15900</v>
      </c>
      <c r="E586" s="19"/>
      <c r="F586" s="19">
        <v>14300</v>
      </c>
      <c r="G586" s="18"/>
    </row>
    <row r="587" spans="1:8" s="17" customFormat="1" x14ac:dyDescent="0.2">
      <c r="A587" s="21"/>
      <c r="B587" s="20" t="s">
        <v>0</v>
      </c>
      <c r="C587" s="19">
        <v>0</v>
      </c>
      <c r="D587" s="19">
        <v>0</v>
      </c>
      <c r="E587" s="19"/>
      <c r="F587" s="19">
        <v>0</v>
      </c>
      <c r="G587" s="18"/>
    </row>
    <row r="588" spans="1:8" s="17" customFormat="1" x14ac:dyDescent="0.2">
      <c r="A588" s="24" t="s">
        <v>231</v>
      </c>
      <c r="B588" s="23"/>
      <c r="C588" s="22">
        <f>+C589+C590</f>
        <v>118853.63005000001</v>
      </c>
      <c r="D588" s="22">
        <f>+D589+D590</f>
        <v>25400</v>
      </c>
      <c r="E588" s="22"/>
      <c r="F588" s="22">
        <f>+F589+F590</f>
        <v>2500</v>
      </c>
    </row>
    <row r="589" spans="1:8" s="17" customFormat="1" x14ac:dyDescent="0.2">
      <c r="A589" s="21"/>
      <c r="B589" s="20" t="s">
        <v>1</v>
      </c>
      <c r="C589" s="19">
        <v>118853.63005000001</v>
      </c>
      <c r="D589" s="19">
        <v>25400</v>
      </c>
      <c r="E589" s="19"/>
      <c r="F589" s="19">
        <v>2500</v>
      </c>
      <c r="G589" s="18"/>
    </row>
    <row r="590" spans="1:8" s="17" customFormat="1" x14ac:dyDescent="0.2">
      <c r="A590" s="21"/>
      <c r="B590" s="20" t="s">
        <v>0</v>
      </c>
      <c r="C590" s="19">
        <v>0</v>
      </c>
      <c r="D590" s="19">
        <v>0</v>
      </c>
      <c r="E590" s="19"/>
      <c r="F590" s="19">
        <v>0</v>
      </c>
      <c r="G590" s="18"/>
    </row>
    <row r="591" spans="1:8" s="17" customFormat="1" x14ac:dyDescent="0.2">
      <c r="A591" s="24" t="s">
        <v>232</v>
      </c>
      <c r="B591" s="23"/>
      <c r="C591" s="22">
        <f>+C592+C593</f>
        <v>10511.063349999999</v>
      </c>
      <c r="D591" s="22">
        <f t="shared" ref="D591:F591" si="1">+D592+D593</f>
        <v>2135.3354012500004</v>
      </c>
      <c r="E591" s="22"/>
      <c r="F591" s="22">
        <f t="shared" si="1"/>
        <v>1309.7249499999998</v>
      </c>
    </row>
    <row r="592" spans="1:8" s="17" customFormat="1" x14ac:dyDescent="0.2">
      <c r="A592" s="27"/>
      <c r="B592" s="26" t="s">
        <v>1</v>
      </c>
      <c r="C592" s="25">
        <v>10511.063349999999</v>
      </c>
      <c r="D592" s="25">
        <v>2135.3354012500004</v>
      </c>
      <c r="E592" s="25"/>
      <c r="F592" s="25">
        <v>1309.7249499999998</v>
      </c>
      <c r="H592" s="18"/>
    </row>
    <row r="593" spans="1:7" s="17" customFormat="1" x14ac:dyDescent="0.2">
      <c r="A593" s="27"/>
      <c r="B593" s="26" t="s">
        <v>0</v>
      </c>
      <c r="C593" s="25">
        <v>0</v>
      </c>
      <c r="D593" s="25">
        <v>0</v>
      </c>
      <c r="E593" s="25"/>
      <c r="F593" s="25">
        <v>0</v>
      </c>
      <c r="G593" s="18"/>
    </row>
    <row r="594" spans="1:7" ht="12.75" customHeight="1" x14ac:dyDescent="0.2">
      <c r="A594" s="58" t="s">
        <v>233</v>
      </c>
      <c r="B594" s="55"/>
      <c r="C594" s="57">
        <f>+C595+C598+C601+C604+C607+C610</f>
        <v>91660.714550000004</v>
      </c>
      <c r="D594" s="57">
        <f>+D595+D598+D601+D604+D607+D610</f>
        <v>24307.000297500002</v>
      </c>
      <c r="E594" s="57"/>
      <c r="F594" s="57">
        <f>+F595+F598+F601+F604+F607+F610</f>
        <v>9088.9775690000006</v>
      </c>
      <c r="G594" s="1"/>
    </row>
    <row r="595" spans="1:7" s="17" customFormat="1" x14ac:dyDescent="0.2">
      <c r="A595" s="30"/>
      <c r="B595" s="29" t="s">
        <v>27</v>
      </c>
      <c r="C595" s="28">
        <f>+C596+C597</f>
        <v>913.69600000000003</v>
      </c>
      <c r="D595" s="28">
        <f>+D596+D597</f>
        <v>252.02277000000001</v>
      </c>
      <c r="E595" s="28"/>
      <c r="F595" s="28">
        <f>+F596+F597</f>
        <v>198.08277000000001</v>
      </c>
    </row>
    <row r="596" spans="1:7" s="17" customFormat="1" x14ac:dyDescent="0.2">
      <c r="A596" s="21"/>
      <c r="B596" s="20" t="s">
        <v>2</v>
      </c>
      <c r="C596" s="19">
        <v>913.69600000000003</v>
      </c>
      <c r="D596" s="19">
        <v>252.02277000000001</v>
      </c>
      <c r="E596" s="19"/>
      <c r="F596" s="19">
        <v>198.08277000000001</v>
      </c>
      <c r="G596" s="18"/>
    </row>
    <row r="597" spans="1:7" s="17" customFormat="1" ht="15.75" customHeight="1" x14ac:dyDescent="0.2">
      <c r="A597" s="21"/>
      <c r="B597" s="20" t="s">
        <v>0</v>
      </c>
      <c r="C597" s="19">
        <v>0</v>
      </c>
      <c r="D597" s="19">
        <v>0</v>
      </c>
      <c r="E597" s="19"/>
      <c r="F597" s="19">
        <v>0</v>
      </c>
      <c r="G597" s="18"/>
    </row>
    <row r="598" spans="1:7" s="17" customFormat="1" x14ac:dyDescent="0.2">
      <c r="A598" s="30"/>
      <c r="B598" s="29" t="s">
        <v>26</v>
      </c>
      <c r="C598" s="28">
        <f>+C599+C600</f>
        <v>6810.23002</v>
      </c>
      <c r="D598" s="28">
        <f>+D599+D600</f>
        <v>2896.8150000000001</v>
      </c>
      <c r="E598" s="28"/>
      <c r="F598" s="28">
        <f>+F599+F600</f>
        <v>2084.7139999999999</v>
      </c>
    </row>
    <row r="599" spans="1:7" s="17" customFormat="1" x14ac:dyDescent="0.2">
      <c r="A599" s="21"/>
      <c r="B599" s="20" t="s">
        <v>2</v>
      </c>
      <c r="C599" s="19">
        <v>6810.23002</v>
      </c>
      <c r="D599" s="19">
        <v>2896.8150000000001</v>
      </c>
      <c r="E599" s="19"/>
      <c r="F599" s="19">
        <v>2084.7139999999999</v>
      </c>
      <c r="G599" s="18"/>
    </row>
    <row r="600" spans="1:7" s="17" customFormat="1" x14ac:dyDescent="0.2">
      <c r="A600" s="21"/>
      <c r="B600" s="20" t="s">
        <v>0</v>
      </c>
      <c r="C600" s="19">
        <v>0</v>
      </c>
      <c r="D600" s="19">
        <v>0</v>
      </c>
      <c r="E600" s="19"/>
      <c r="F600" s="19">
        <v>0</v>
      </c>
      <c r="G600" s="18"/>
    </row>
    <row r="601" spans="1:7" s="17" customFormat="1" x14ac:dyDescent="0.2">
      <c r="A601" s="30"/>
      <c r="B601" s="29" t="s">
        <v>25</v>
      </c>
      <c r="C601" s="28">
        <f>+C602+C603</f>
        <v>50245.259409999999</v>
      </c>
      <c r="D601" s="28">
        <f>+D602+D603</f>
        <v>16221.777727500001</v>
      </c>
      <c r="E601" s="28"/>
      <c r="F601" s="28">
        <f>+F602+F603</f>
        <v>5901.3730999999998</v>
      </c>
    </row>
    <row r="602" spans="1:7" s="17" customFormat="1" x14ac:dyDescent="0.2">
      <c r="A602" s="21"/>
      <c r="B602" s="20" t="s">
        <v>2</v>
      </c>
      <c r="C602" s="19">
        <v>50245.259409999999</v>
      </c>
      <c r="D602" s="19">
        <v>16221.777727500001</v>
      </c>
      <c r="E602" s="19"/>
      <c r="F602" s="19">
        <v>5901.3730999999998</v>
      </c>
      <c r="G602" s="18"/>
    </row>
    <row r="603" spans="1:7" s="17" customFormat="1" x14ac:dyDescent="0.2">
      <c r="A603" s="21"/>
      <c r="B603" s="20" t="s">
        <v>0</v>
      </c>
      <c r="C603" s="19">
        <v>0</v>
      </c>
      <c r="D603" s="19">
        <v>0</v>
      </c>
      <c r="E603" s="19"/>
      <c r="F603" s="19">
        <v>0</v>
      </c>
      <c r="G603" s="18"/>
    </row>
    <row r="604" spans="1:7" s="17" customFormat="1" x14ac:dyDescent="0.2">
      <c r="A604" s="30"/>
      <c r="B604" s="29" t="s">
        <v>24</v>
      </c>
      <c r="C604" s="28">
        <f>+C605+C606</f>
        <v>322.70699999999999</v>
      </c>
      <c r="D604" s="28">
        <f>+D605+D606</f>
        <v>126.15900000000001</v>
      </c>
      <c r="E604" s="28"/>
      <c r="F604" s="28">
        <f>+F605+F606</f>
        <v>126.15900000000001</v>
      </c>
    </row>
    <row r="605" spans="1:7" s="17" customFormat="1" x14ac:dyDescent="0.2">
      <c r="A605" s="21"/>
      <c r="B605" s="20" t="s">
        <v>2</v>
      </c>
      <c r="C605" s="19">
        <v>322.70699999999999</v>
      </c>
      <c r="D605" s="19">
        <v>126.15900000000001</v>
      </c>
      <c r="E605" s="19"/>
      <c r="F605" s="19">
        <v>126.15900000000001</v>
      </c>
      <c r="G605" s="18"/>
    </row>
    <row r="606" spans="1:7" s="17" customFormat="1" x14ac:dyDescent="0.2">
      <c r="A606" s="21"/>
      <c r="B606" s="20" t="s">
        <v>0</v>
      </c>
      <c r="C606" s="19">
        <v>0</v>
      </c>
      <c r="D606" s="19">
        <v>0</v>
      </c>
      <c r="E606" s="19"/>
      <c r="F606" s="19">
        <v>0</v>
      </c>
      <c r="G606" s="18"/>
    </row>
    <row r="607" spans="1:7" s="17" customFormat="1" x14ac:dyDescent="0.2">
      <c r="A607" s="30"/>
      <c r="B607" s="29" t="s">
        <v>23</v>
      </c>
      <c r="C607" s="28">
        <f>+C608+C609</f>
        <v>7946.1051299999999</v>
      </c>
      <c r="D607" s="28">
        <f>+D608+D609</f>
        <v>648.70167000000004</v>
      </c>
      <c r="E607" s="28"/>
      <c r="F607" s="28">
        <f>+F608+F609</f>
        <v>497.90298000000001</v>
      </c>
    </row>
    <row r="608" spans="1:7" s="17" customFormat="1" x14ac:dyDescent="0.2">
      <c r="A608" s="21"/>
      <c r="B608" s="20" t="s">
        <v>2</v>
      </c>
      <c r="C608" s="19">
        <v>7946.1051299999999</v>
      </c>
      <c r="D608" s="19">
        <v>648.70167000000004</v>
      </c>
      <c r="E608" s="19"/>
      <c r="F608" s="19">
        <v>497.90298000000001</v>
      </c>
      <c r="G608" s="18"/>
    </row>
    <row r="609" spans="1:7" s="17" customFormat="1" x14ac:dyDescent="0.2">
      <c r="A609" s="21"/>
      <c r="B609" s="20" t="s">
        <v>0</v>
      </c>
      <c r="C609" s="19">
        <v>0</v>
      </c>
      <c r="D609" s="19">
        <v>0</v>
      </c>
      <c r="E609" s="19"/>
      <c r="F609" s="19">
        <v>0</v>
      </c>
      <c r="G609" s="18"/>
    </row>
    <row r="610" spans="1:7" s="17" customFormat="1" ht="14.25" customHeight="1" x14ac:dyDescent="0.2">
      <c r="A610" s="30"/>
      <c r="B610" s="29" t="s">
        <v>22</v>
      </c>
      <c r="C610" s="28">
        <f>+C611+C612</f>
        <v>25422.716990000001</v>
      </c>
      <c r="D610" s="28">
        <f>+D611+D612</f>
        <v>4161.5241299999998</v>
      </c>
      <c r="E610" s="28"/>
      <c r="F610" s="28">
        <f>+F611+F612</f>
        <v>280.74571900000001</v>
      </c>
    </row>
    <row r="611" spans="1:7" s="17" customFormat="1" ht="14.25" customHeight="1" x14ac:dyDescent="0.2">
      <c r="A611" s="21"/>
      <c r="B611" s="20" t="s">
        <v>2</v>
      </c>
      <c r="C611" s="19">
        <v>25422.716990000001</v>
      </c>
      <c r="D611" s="19">
        <v>4161.5241299999998</v>
      </c>
      <c r="E611" s="19"/>
      <c r="F611" s="19">
        <v>280.74571900000001</v>
      </c>
      <c r="G611" s="18"/>
    </row>
    <row r="612" spans="1:7" s="17" customFormat="1" ht="14.25" customHeight="1" x14ac:dyDescent="0.2">
      <c r="A612" s="21"/>
      <c r="B612" s="20" t="s">
        <v>0</v>
      </c>
      <c r="C612" s="19">
        <v>0</v>
      </c>
      <c r="D612" s="19">
        <v>0</v>
      </c>
      <c r="E612" s="19"/>
      <c r="F612" s="19">
        <v>0</v>
      </c>
      <c r="G612" s="18"/>
    </row>
    <row r="613" spans="1:7" s="17" customFormat="1" ht="14.25" customHeight="1" x14ac:dyDescent="0.2">
      <c r="A613" s="30"/>
      <c r="B613" s="29" t="s">
        <v>21</v>
      </c>
      <c r="C613" s="28">
        <f>+C614+C615</f>
        <v>13163.001115999999</v>
      </c>
      <c r="D613" s="28">
        <f>+D614+D615</f>
        <v>3869.92571</v>
      </c>
      <c r="E613" s="28"/>
      <c r="F613" s="28">
        <f>+F614+F615</f>
        <v>3869.92571</v>
      </c>
    </row>
    <row r="614" spans="1:7" s="17" customFormat="1" ht="14.25" customHeight="1" x14ac:dyDescent="0.2">
      <c r="A614" s="21"/>
      <c r="B614" s="20" t="s">
        <v>2</v>
      </c>
      <c r="C614" s="19">
        <v>13163.001115999999</v>
      </c>
      <c r="D614" s="19">
        <v>3869.92571</v>
      </c>
      <c r="E614" s="19"/>
      <c r="F614" s="19">
        <v>3869.92571</v>
      </c>
      <c r="G614" s="18"/>
    </row>
    <row r="615" spans="1:7" s="17" customFormat="1" x14ac:dyDescent="0.2">
      <c r="A615" s="21"/>
      <c r="B615" s="20" t="s">
        <v>0</v>
      </c>
      <c r="C615" s="19">
        <v>0</v>
      </c>
      <c r="D615" s="19"/>
      <c r="E615" s="19"/>
      <c r="F615" s="19"/>
      <c r="G615" s="18"/>
    </row>
    <row r="616" spans="1:7" s="17" customFormat="1" ht="14.25" customHeight="1" x14ac:dyDescent="0.2">
      <c r="A616" s="30"/>
      <c r="B616" s="29" t="s">
        <v>20</v>
      </c>
      <c r="C616" s="28">
        <f>+C617+C618</f>
        <v>807.35709999999995</v>
      </c>
      <c r="D616" s="28">
        <f>+D617+D618</f>
        <v>675.77273000000002</v>
      </c>
      <c r="E616" s="28"/>
      <c r="F616" s="28">
        <f>+F617+F618</f>
        <v>629.57770000000005</v>
      </c>
    </row>
    <row r="617" spans="1:7" s="17" customFormat="1" ht="14.25" customHeight="1" x14ac:dyDescent="0.2">
      <c r="A617" s="21"/>
      <c r="B617" s="20" t="s">
        <v>2</v>
      </c>
      <c r="C617" s="19">
        <v>807.35709999999995</v>
      </c>
      <c r="D617" s="19">
        <v>675.77273000000002</v>
      </c>
      <c r="E617" s="19"/>
      <c r="F617" s="19">
        <v>629.57770000000005</v>
      </c>
      <c r="G617" s="18"/>
    </row>
    <row r="618" spans="1:7" s="17" customFormat="1" ht="14.25" customHeight="1" x14ac:dyDescent="0.2">
      <c r="A618" s="21"/>
      <c r="B618" s="20" t="s">
        <v>0</v>
      </c>
      <c r="C618" s="19">
        <v>0</v>
      </c>
      <c r="D618" s="19">
        <v>0</v>
      </c>
      <c r="E618" s="19"/>
      <c r="F618" s="19">
        <v>0</v>
      </c>
      <c r="G618" s="18"/>
    </row>
    <row r="619" spans="1:7" s="17" customFormat="1" ht="14.25" customHeight="1" x14ac:dyDescent="0.2">
      <c r="A619" s="30"/>
      <c r="B619" s="29" t="s">
        <v>19</v>
      </c>
      <c r="C619" s="28">
        <f>+C620+C621</f>
        <v>466.06</v>
      </c>
      <c r="D619" s="28">
        <f>+D620+D621</f>
        <v>68.183999999999997</v>
      </c>
      <c r="E619" s="28"/>
      <c r="F619" s="28">
        <f>+F620+F621</f>
        <v>36.25</v>
      </c>
    </row>
    <row r="620" spans="1:7" s="17" customFormat="1" ht="14.25" customHeight="1" x14ac:dyDescent="0.2">
      <c r="A620" s="21"/>
      <c r="B620" s="20" t="s">
        <v>2</v>
      </c>
      <c r="C620" s="19">
        <v>466.06</v>
      </c>
      <c r="D620" s="19">
        <v>68.183999999999997</v>
      </c>
      <c r="E620" s="19"/>
      <c r="F620" s="19">
        <v>36.25</v>
      </c>
      <c r="G620" s="18"/>
    </row>
    <row r="621" spans="1:7" s="17" customFormat="1" ht="14.25" customHeight="1" x14ac:dyDescent="0.2">
      <c r="A621" s="21"/>
      <c r="B621" s="20" t="s">
        <v>0</v>
      </c>
      <c r="C621" s="19">
        <v>0</v>
      </c>
      <c r="D621" s="19">
        <v>0</v>
      </c>
      <c r="E621" s="19"/>
      <c r="F621" s="19">
        <v>0</v>
      </c>
      <c r="G621" s="18"/>
    </row>
    <row r="622" spans="1:7" s="17" customFormat="1" ht="14.25" customHeight="1" x14ac:dyDescent="0.2">
      <c r="A622" s="30"/>
      <c r="B622" s="29" t="s">
        <v>18</v>
      </c>
      <c r="C622" s="28">
        <f>+C623+C624</f>
        <v>3118.6129500000002</v>
      </c>
      <c r="D622" s="28">
        <f>+D623+D624</f>
        <v>701.84186199999999</v>
      </c>
      <c r="E622" s="28"/>
      <c r="F622" s="28">
        <f>+F623+F624</f>
        <v>274.50655999999998</v>
      </c>
    </row>
    <row r="623" spans="1:7" s="17" customFormat="1" ht="14.25" customHeight="1" x14ac:dyDescent="0.2">
      <c r="A623" s="21"/>
      <c r="B623" s="20" t="s">
        <v>2</v>
      </c>
      <c r="C623" s="19">
        <v>3118.6129500000002</v>
      </c>
      <c r="D623" s="19">
        <v>701.84186199999999</v>
      </c>
      <c r="E623" s="19"/>
      <c r="F623" s="19">
        <v>274.50655999999998</v>
      </c>
      <c r="G623" s="18"/>
    </row>
    <row r="624" spans="1:7" s="17" customFormat="1" ht="14.25" customHeight="1" x14ac:dyDescent="0.2">
      <c r="A624" s="21"/>
      <c r="B624" s="20" t="s">
        <v>0</v>
      </c>
      <c r="C624" s="19">
        <v>0</v>
      </c>
      <c r="D624" s="19">
        <v>0</v>
      </c>
      <c r="E624" s="19"/>
      <c r="F624" s="19">
        <v>0</v>
      </c>
      <c r="G624" s="18"/>
    </row>
    <row r="625" spans="1:7" s="17" customFormat="1" x14ac:dyDescent="0.2">
      <c r="A625" s="30"/>
      <c r="B625" s="29" t="s">
        <v>17</v>
      </c>
      <c r="C625" s="28">
        <f>+C626+C627</f>
        <v>614.27926836363599</v>
      </c>
      <c r="D625" s="28">
        <f>+D626+D627</f>
        <v>520.25941636363598</v>
      </c>
      <c r="E625" s="28"/>
      <c r="F625" s="28">
        <f>+F626+F627</f>
        <v>520.25941636363598</v>
      </c>
    </row>
    <row r="626" spans="1:7" s="17" customFormat="1" x14ac:dyDescent="0.2">
      <c r="A626" s="21"/>
      <c r="B626" s="20" t="s">
        <v>2</v>
      </c>
      <c r="C626" s="19">
        <v>614.27926836363599</v>
      </c>
      <c r="D626" s="19">
        <v>520.25941636363598</v>
      </c>
      <c r="E626" s="19"/>
      <c r="F626" s="19">
        <v>520.25941636363598</v>
      </c>
      <c r="G626" s="18"/>
    </row>
    <row r="627" spans="1:7" s="17" customFormat="1" ht="15.75" customHeight="1" x14ac:dyDescent="0.2">
      <c r="A627" s="21"/>
      <c r="B627" s="20" t="s">
        <v>0</v>
      </c>
      <c r="C627" s="19">
        <v>0</v>
      </c>
      <c r="D627" s="19">
        <v>0</v>
      </c>
      <c r="E627" s="19"/>
      <c r="F627" s="19">
        <v>0</v>
      </c>
      <c r="G627" s="18"/>
    </row>
    <row r="628" spans="1:7" s="17" customFormat="1" x14ac:dyDescent="0.2">
      <c r="A628" s="30"/>
      <c r="B628" s="29" t="s">
        <v>16</v>
      </c>
      <c r="C628" s="28">
        <f>+C629+C630</f>
        <v>7672.4714199999999</v>
      </c>
      <c r="D628" s="28">
        <f>+D629+D630</f>
        <v>3048.34548</v>
      </c>
      <c r="E628" s="28"/>
      <c r="F628" s="28">
        <f>+F629+F630</f>
        <v>2724.5598399999999</v>
      </c>
    </row>
    <row r="629" spans="1:7" s="17" customFormat="1" x14ac:dyDescent="0.2">
      <c r="A629" s="21"/>
      <c r="B629" s="20" t="s">
        <v>2</v>
      </c>
      <c r="C629" s="19">
        <v>7672.4714199999999</v>
      </c>
      <c r="D629" s="19">
        <v>3048.34548</v>
      </c>
      <c r="E629" s="19"/>
      <c r="F629" s="19">
        <v>2724.5598399999999</v>
      </c>
      <c r="G629" s="18"/>
    </row>
    <row r="630" spans="1:7" s="17" customFormat="1" x14ac:dyDescent="0.2">
      <c r="A630" s="21"/>
      <c r="B630" s="20" t="s">
        <v>0</v>
      </c>
      <c r="C630" s="19">
        <v>0</v>
      </c>
      <c r="D630" s="19">
        <v>0</v>
      </c>
      <c r="E630" s="19"/>
      <c r="F630" s="19">
        <v>0</v>
      </c>
      <c r="G630" s="18"/>
    </row>
    <row r="631" spans="1:7" s="17" customFormat="1" x14ac:dyDescent="0.2">
      <c r="A631" s="30"/>
      <c r="B631" s="29" t="s">
        <v>15</v>
      </c>
      <c r="C631" s="28">
        <f>+C632+C633</f>
        <v>174.24</v>
      </c>
      <c r="D631" s="28">
        <f>+D632+D633</f>
        <v>69.695999999999998</v>
      </c>
      <c r="E631" s="28"/>
      <c r="F631" s="28">
        <f>+F632+F633</f>
        <v>69.695999999999998</v>
      </c>
    </row>
    <row r="632" spans="1:7" s="17" customFormat="1" x14ac:dyDescent="0.2">
      <c r="A632" s="21"/>
      <c r="B632" s="20" t="s">
        <v>2</v>
      </c>
      <c r="C632" s="19">
        <v>174.24</v>
      </c>
      <c r="D632" s="19">
        <v>69.695999999999998</v>
      </c>
      <c r="E632" s="19"/>
      <c r="F632" s="19">
        <v>69.695999999999998</v>
      </c>
      <c r="G632" s="18"/>
    </row>
    <row r="633" spans="1:7" s="17" customFormat="1" x14ac:dyDescent="0.2">
      <c r="A633" s="21"/>
      <c r="B633" s="20" t="s">
        <v>0</v>
      </c>
      <c r="C633" s="19">
        <v>0</v>
      </c>
      <c r="D633" s="19">
        <v>0</v>
      </c>
      <c r="E633" s="19"/>
      <c r="F633" s="19">
        <v>0</v>
      </c>
      <c r="G633" s="18"/>
    </row>
    <row r="634" spans="1:7" s="17" customFormat="1" ht="15" customHeight="1" x14ac:dyDescent="0.2">
      <c r="A634" s="30"/>
      <c r="B634" s="29" t="s">
        <v>14</v>
      </c>
      <c r="C634" s="28">
        <f>+C635+C636</f>
        <v>10875.326999999999</v>
      </c>
      <c r="D634" s="28">
        <f>+D635+D636</f>
        <v>2175.0650000000001</v>
      </c>
      <c r="E634" s="28"/>
      <c r="F634" s="28">
        <f>+F635+F636</f>
        <v>2049.5372600000001</v>
      </c>
    </row>
    <row r="635" spans="1:7" s="17" customFormat="1" ht="15" customHeight="1" x14ac:dyDescent="0.2">
      <c r="A635" s="21"/>
      <c r="B635" s="20" t="s">
        <v>2</v>
      </c>
      <c r="C635" s="19">
        <v>10875.326999999999</v>
      </c>
      <c r="D635" s="19">
        <v>2175.0650000000001</v>
      </c>
      <c r="E635" s="19"/>
      <c r="F635" s="19">
        <v>2049.5372600000001</v>
      </c>
      <c r="G635" s="18"/>
    </row>
    <row r="636" spans="1:7" s="17" customFormat="1" ht="15" customHeight="1" x14ac:dyDescent="0.2">
      <c r="A636" s="21"/>
      <c r="B636" s="20" t="s">
        <v>0</v>
      </c>
      <c r="C636" s="19">
        <v>0</v>
      </c>
      <c r="D636" s="19">
        <v>0</v>
      </c>
      <c r="E636" s="19"/>
      <c r="F636" s="19">
        <v>0</v>
      </c>
      <c r="G636" s="18"/>
    </row>
    <row r="637" spans="1:7" s="17" customFormat="1" ht="15" customHeight="1" x14ac:dyDescent="0.2">
      <c r="A637" s="30"/>
      <c r="B637" s="29" t="s">
        <v>13</v>
      </c>
      <c r="C637" s="28">
        <f>+C638+C639</f>
        <v>8572.7745599999998</v>
      </c>
      <c r="D637" s="28">
        <f>+D638+D639</f>
        <v>2276.85113</v>
      </c>
      <c r="E637" s="28"/>
      <c r="F637" s="28">
        <f>+F638+F639</f>
        <v>1975.25368</v>
      </c>
    </row>
    <row r="638" spans="1:7" s="17" customFormat="1" ht="15" customHeight="1" x14ac:dyDescent="0.2">
      <c r="A638" s="21"/>
      <c r="B638" s="20" t="s">
        <v>2</v>
      </c>
      <c r="C638" s="19">
        <v>8572.7745599999998</v>
      </c>
      <c r="D638" s="19">
        <v>2276.85113</v>
      </c>
      <c r="E638" s="19"/>
      <c r="F638" s="19">
        <v>1975.25368</v>
      </c>
      <c r="G638" s="18"/>
    </row>
    <row r="639" spans="1:7" s="17" customFormat="1" ht="15" customHeight="1" x14ac:dyDescent="0.2">
      <c r="A639" s="21"/>
      <c r="B639" s="20" t="s">
        <v>0</v>
      </c>
      <c r="C639" s="19">
        <v>0</v>
      </c>
      <c r="D639" s="19">
        <v>0</v>
      </c>
      <c r="E639" s="19"/>
      <c r="F639" s="19">
        <v>0</v>
      </c>
      <c r="G639" s="18"/>
    </row>
    <row r="640" spans="1:7" s="17" customFormat="1" ht="15" customHeight="1" x14ac:dyDescent="0.2">
      <c r="A640" s="30"/>
      <c r="B640" s="29" t="s">
        <v>12</v>
      </c>
      <c r="C640" s="28">
        <f>+C641+C642</f>
        <v>7566.2026400000004</v>
      </c>
      <c r="D640" s="28">
        <f>+D641+D642</f>
        <v>3846.4308066666699</v>
      </c>
      <c r="E640" s="28"/>
      <c r="F640" s="28">
        <f>+F641+F642</f>
        <v>3255.7609600000001</v>
      </c>
    </row>
    <row r="641" spans="1:7" s="17" customFormat="1" ht="15" customHeight="1" x14ac:dyDescent="0.2">
      <c r="A641" s="21"/>
      <c r="B641" s="20" t="s">
        <v>2</v>
      </c>
      <c r="C641" s="19">
        <v>7566.2026400000004</v>
      </c>
      <c r="D641" s="19">
        <v>3846.4308066666699</v>
      </c>
      <c r="E641" s="19"/>
      <c r="F641" s="19">
        <v>3255.7609600000001</v>
      </c>
      <c r="G641" s="18"/>
    </row>
    <row r="642" spans="1:7" s="17" customFormat="1" ht="15" customHeight="1" x14ac:dyDescent="0.2">
      <c r="A642" s="21"/>
      <c r="B642" s="20" t="s">
        <v>0</v>
      </c>
      <c r="C642" s="19">
        <v>0</v>
      </c>
      <c r="D642" s="19">
        <v>0</v>
      </c>
      <c r="E642" s="19"/>
      <c r="F642" s="19">
        <v>0</v>
      </c>
      <c r="G642" s="18"/>
    </row>
    <row r="643" spans="1:7" s="17" customFormat="1" ht="15" customHeight="1" x14ac:dyDescent="0.2">
      <c r="A643" s="30"/>
      <c r="B643" s="29" t="s">
        <v>11</v>
      </c>
      <c r="C643" s="28">
        <f>+C644+C645</f>
        <v>4320.7830000000004</v>
      </c>
      <c r="D643" s="28">
        <f>+D644+D645</f>
        <v>1022.855</v>
      </c>
      <c r="E643" s="28"/>
      <c r="F643" s="28">
        <f>+F644+F645</f>
        <v>375.27787999999998</v>
      </c>
    </row>
    <row r="644" spans="1:7" s="17" customFormat="1" ht="15" customHeight="1" x14ac:dyDescent="0.2">
      <c r="A644" s="21"/>
      <c r="B644" s="20" t="s">
        <v>2</v>
      </c>
      <c r="C644" s="19">
        <v>4320.7830000000004</v>
      </c>
      <c r="D644" s="19">
        <v>1022.855</v>
      </c>
      <c r="E644" s="19"/>
      <c r="F644" s="19">
        <v>375.27787999999998</v>
      </c>
      <c r="G644" s="18"/>
    </row>
    <row r="645" spans="1:7" s="17" customFormat="1" ht="15" customHeight="1" x14ac:dyDescent="0.2">
      <c r="A645" s="51"/>
      <c r="B645" s="52" t="s">
        <v>0</v>
      </c>
      <c r="C645" s="53">
        <v>0</v>
      </c>
      <c r="D645" s="53">
        <v>0</v>
      </c>
      <c r="E645" s="53"/>
      <c r="F645" s="53">
        <v>0</v>
      </c>
      <c r="G645" s="18"/>
    </row>
    <row r="646" spans="1:7" s="17" customFormat="1" ht="14.25" customHeight="1" x14ac:dyDescent="0.2">
      <c r="A646" s="30"/>
      <c r="B646" s="29" t="s">
        <v>10</v>
      </c>
      <c r="C646" s="28">
        <f>+C647+C648</f>
        <v>67227.632641724107</v>
      </c>
      <c r="D646" s="28">
        <f>+D647+D648</f>
        <v>24328.868414521901</v>
      </c>
      <c r="E646" s="28"/>
      <c r="F646" s="28">
        <f>+F647+F648</f>
        <v>14620.2754527586</v>
      </c>
    </row>
    <row r="647" spans="1:7" s="17" customFormat="1" ht="14.25" customHeight="1" x14ac:dyDescent="0.2">
      <c r="A647" s="21"/>
      <c r="B647" s="20" t="s">
        <v>2</v>
      </c>
      <c r="C647" s="19">
        <v>67227.632641724107</v>
      </c>
      <c r="D647" s="19">
        <v>24328.868414521901</v>
      </c>
      <c r="E647" s="19"/>
      <c r="F647" s="19">
        <v>14620.2754527586</v>
      </c>
      <c r="G647" s="18"/>
    </row>
    <row r="648" spans="1:7" s="17" customFormat="1" ht="14.25" customHeight="1" x14ac:dyDescent="0.2">
      <c r="A648" s="21"/>
      <c r="B648" s="20" t="s">
        <v>0</v>
      </c>
      <c r="C648" s="19">
        <v>0</v>
      </c>
      <c r="D648" s="19">
        <v>0</v>
      </c>
      <c r="E648" s="19"/>
      <c r="F648" s="19">
        <v>0</v>
      </c>
      <c r="G648" s="18"/>
    </row>
    <row r="649" spans="1:7" s="17" customFormat="1" ht="14.25" customHeight="1" x14ac:dyDescent="0.2">
      <c r="A649" s="30"/>
      <c r="B649" s="29" t="s">
        <v>9</v>
      </c>
      <c r="C649" s="28">
        <f>+C650+C651</f>
        <v>35241.993459999998</v>
      </c>
      <c r="D649" s="28">
        <f>+D650+D651</f>
        <v>9438.83979</v>
      </c>
      <c r="E649" s="28"/>
      <c r="F649" s="28">
        <f>+F650+F651</f>
        <v>4296.5352800000001</v>
      </c>
    </row>
    <row r="650" spans="1:7" s="17" customFormat="1" ht="14.25" customHeight="1" x14ac:dyDescent="0.2">
      <c r="A650" s="21"/>
      <c r="B650" s="20" t="s">
        <v>2</v>
      </c>
      <c r="C650" s="19">
        <v>35241.993459999998</v>
      </c>
      <c r="D650" s="19">
        <v>9438.83979</v>
      </c>
      <c r="E650" s="19"/>
      <c r="F650" s="19">
        <v>4296.5352800000001</v>
      </c>
      <c r="G650" s="18"/>
    </row>
    <row r="651" spans="1:7" s="17" customFormat="1" ht="14.25" customHeight="1" x14ac:dyDescent="0.2">
      <c r="A651" s="21"/>
      <c r="B651" s="20" t="s">
        <v>0</v>
      </c>
      <c r="C651" s="19">
        <v>0</v>
      </c>
      <c r="D651" s="19">
        <v>0</v>
      </c>
      <c r="E651" s="19"/>
      <c r="F651" s="19">
        <v>0</v>
      </c>
      <c r="G651" s="18"/>
    </row>
    <row r="652" spans="1:7" s="17" customFormat="1" ht="14.25" customHeight="1" x14ac:dyDescent="0.2">
      <c r="A652" s="30"/>
      <c r="B652" s="29" t="s">
        <v>8</v>
      </c>
      <c r="C652" s="28">
        <f>+C653+C654</f>
        <v>249.17878999999999</v>
      </c>
      <c r="D652" s="28">
        <f>+D653+D654</f>
        <v>110.74612999999999</v>
      </c>
      <c r="E652" s="28"/>
      <c r="F652" s="28">
        <f>+F653+F654</f>
        <v>0</v>
      </c>
    </row>
    <row r="653" spans="1:7" s="17" customFormat="1" ht="14.25" customHeight="1" x14ac:dyDescent="0.2">
      <c r="A653" s="21"/>
      <c r="B653" s="20" t="s">
        <v>2</v>
      </c>
      <c r="C653" s="19">
        <v>249.17878999999999</v>
      </c>
      <c r="D653" s="19">
        <v>110.74612999999999</v>
      </c>
      <c r="E653" s="19"/>
      <c r="F653" s="19">
        <v>0</v>
      </c>
      <c r="G653" s="18"/>
    </row>
    <row r="654" spans="1:7" s="17" customFormat="1" ht="14.25" customHeight="1" x14ac:dyDescent="0.2">
      <c r="A654" s="21"/>
      <c r="B654" s="20" t="s">
        <v>0</v>
      </c>
      <c r="C654" s="19">
        <v>0</v>
      </c>
      <c r="D654" s="19"/>
      <c r="E654" s="19"/>
      <c r="F654" s="19">
        <v>0</v>
      </c>
      <c r="G654" s="18"/>
    </row>
    <row r="655" spans="1:7" s="17" customFormat="1" ht="14.25" customHeight="1" x14ac:dyDescent="0.2">
      <c r="A655" s="30"/>
      <c r="B655" s="29" t="s">
        <v>7</v>
      </c>
      <c r="C655" s="28">
        <f>+C656+C657</f>
        <v>3410.3541599999999</v>
      </c>
      <c r="D655" s="28">
        <f>+D656+D657</f>
        <v>781.22514000000001</v>
      </c>
      <c r="E655" s="28"/>
      <c r="F655" s="28">
        <f>+F656+F657</f>
        <v>480.03906999999998</v>
      </c>
    </row>
    <row r="656" spans="1:7" s="17" customFormat="1" ht="14.25" customHeight="1" x14ac:dyDescent="0.2">
      <c r="A656" s="21"/>
      <c r="B656" s="20" t="s">
        <v>2</v>
      </c>
      <c r="C656" s="19">
        <v>3410.3541599999999</v>
      </c>
      <c r="D656" s="19">
        <v>781.22514000000001</v>
      </c>
      <c r="E656" s="19"/>
      <c r="F656" s="19">
        <v>480.03906999999998</v>
      </c>
      <c r="G656" s="18"/>
    </row>
    <row r="657" spans="1:7" s="17" customFormat="1" x14ac:dyDescent="0.2">
      <c r="A657" s="21"/>
      <c r="B657" s="20" t="s">
        <v>0</v>
      </c>
      <c r="C657" s="19">
        <v>0</v>
      </c>
      <c r="D657" s="19">
        <v>0</v>
      </c>
      <c r="E657" s="19"/>
      <c r="F657" s="19">
        <v>0</v>
      </c>
      <c r="G657" s="18"/>
    </row>
    <row r="658" spans="1:7" s="17" customFormat="1" ht="14.25" customHeight="1" x14ac:dyDescent="0.2">
      <c r="A658" s="30"/>
      <c r="B658" s="29" t="s">
        <v>6</v>
      </c>
      <c r="C658" s="28">
        <f>+C659+C660</f>
        <v>10366.965560000001</v>
      </c>
      <c r="D658" s="28">
        <f>+D659+D660</f>
        <v>2958.1384600000001</v>
      </c>
      <c r="E658" s="28"/>
      <c r="F658" s="28">
        <f>+F659+F660</f>
        <v>2958.1384600000001</v>
      </c>
    </row>
    <row r="659" spans="1:7" s="17" customFormat="1" ht="14.25" customHeight="1" x14ac:dyDescent="0.2">
      <c r="A659" s="21"/>
      <c r="B659" s="20" t="s">
        <v>2</v>
      </c>
      <c r="C659" s="19">
        <v>10366.965560000001</v>
      </c>
      <c r="D659" s="19">
        <v>2958.1384600000001</v>
      </c>
      <c r="E659" s="19"/>
      <c r="F659" s="19">
        <v>2958.1384600000001</v>
      </c>
      <c r="G659" s="18"/>
    </row>
    <row r="660" spans="1:7" s="17" customFormat="1" ht="14.25" customHeight="1" x14ac:dyDescent="0.2">
      <c r="A660" s="21"/>
      <c r="B660" s="20" t="s">
        <v>0</v>
      </c>
      <c r="C660" s="19">
        <v>0</v>
      </c>
      <c r="D660" s="19">
        <v>0</v>
      </c>
      <c r="E660" s="19"/>
      <c r="F660" s="19">
        <v>0</v>
      </c>
      <c r="G660" s="18"/>
    </row>
    <row r="661" spans="1:7" s="17" customFormat="1" ht="14.25" customHeight="1" x14ac:dyDescent="0.2">
      <c r="A661" s="30"/>
      <c r="B661" s="29" t="s">
        <v>5</v>
      </c>
      <c r="C661" s="28">
        <f>+C662+C663</f>
        <v>147.66058000000001</v>
      </c>
      <c r="D661" s="28">
        <f>+D662+D663</f>
        <v>147.66058000000001</v>
      </c>
      <c r="E661" s="28"/>
      <c r="F661" s="28">
        <f>+F662+F663</f>
        <v>0</v>
      </c>
    </row>
    <row r="662" spans="1:7" s="17" customFormat="1" ht="14.25" customHeight="1" x14ac:dyDescent="0.2">
      <c r="A662" s="21"/>
      <c r="B662" s="20" t="s">
        <v>2</v>
      </c>
      <c r="C662" s="19">
        <v>147.66058000000001</v>
      </c>
      <c r="D662" s="19">
        <v>147.66058000000001</v>
      </c>
      <c r="E662" s="19"/>
      <c r="F662" s="19">
        <v>0</v>
      </c>
      <c r="G662" s="18"/>
    </row>
    <row r="663" spans="1:7" s="17" customFormat="1" ht="14.25" customHeight="1" x14ac:dyDescent="0.2">
      <c r="A663" s="21"/>
      <c r="B663" s="20" t="s">
        <v>0</v>
      </c>
      <c r="C663" s="19">
        <v>0</v>
      </c>
      <c r="D663" s="19">
        <v>0</v>
      </c>
      <c r="E663" s="19"/>
      <c r="F663" s="19">
        <v>0</v>
      </c>
      <c r="G663" s="18"/>
    </row>
    <row r="664" spans="1:7" s="17" customFormat="1" ht="14.25" customHeight="1" x14ac:dyDescent="0.2">
      <c r="A664" s="30"/>
      <c r="B664" s="29" t="s">
        <v>4</v>
      </c>
      <c r="C664" s="28">
        <f>+C665+C666</f>
        <v>2185.7310000000002</v>
      </c>
      <c r="D664" s="28">
        <f>+D665+D666</f>
        <v>546.43275000000006</v>
      </c>
      <c r="E664" s="28"/>
      <c r="F664" s="28">
        <f>+F665+F666</f>
        <v>546.43275000000006</v>
      </c>
    </row>
    <row r="665" spans="1:7" s="17" customFormat="1" ht="14.25" customHeight="1" x14ac:dyDescent="0.2">
      <c r="A665" s="21"/>
      <c r="B665" s="20" t="s">
        <v>2</v>
      </c>
      <c r="C665" s="19">
        <v>2185.7310000000002</v>
      </c>
      <c r="D665" s="19">
        <v>546.43275000000006</v>
      </c>
      <c r="E665" s="19"/>
      <c r="F665" s="19">
        <v>546.43275000000006</v>
      </c>
      <c r="G665" s="18"/>
    </row>
    <row r="666" spans="1:7" s="17" customFormat="1" ht="14.25" customHeight="1" x14ac:dyDescent="0.2">
      <c r="A666" s="21"/>
      <c r="B666" s="20" t="s">
        <v>0</v>
      </c>
      <c r="C666" s="19">
        <v>0</v>
      </c>
      <c r="D666" s="19"/>
      <c r="E666" s="19"/>
      <c r="F666" s="19"/>
      <c r="G666" s="18"/>
    </row>
    <row r="667" spans="1:7" s="17" customFormat="1" ht="14.25" customHeight="1" x14ac:dyDescent="0.2">
      <c r="A667" s="30"/>
      <c r="B667" s="29" t="s">
        <v>3</v>
      </c>
      <c r="C667" s="28">
        <f>+C668+C669</f>
        <v>299363.54300000001</v>
      </c>
      <c r="D667" s="28">
        <f>+D668+D669</f>
        <v>82943.827000000005</v>
      </c>
      <c r="E667" s="28"/>
      <c r="F667" s="28">
        <f>+F668+F669</f>
        <v>34358.572999999997</v>
      </c>
    </row>
    <row r="668" spans="1:7" s="17" customFormat="1" ht="14.25" customHeight="1" x14ac:dyDescent="0.2">
      <c r="A668" s="21"/>
      <c r="B668" s="20" t="s">
        <v>2</v>
      </c>
      <c r="C668" s="19">
        <v>299363.54300000001</v>
      </c>
      <c r="D668" s="19">
        <v>82943.827000000005</v>
      </c>
      <c r="E668" s="19"/>
      <c r="F668" s="19">
        <v>34358.572999999997</v>
      </c>
      <c r="G668" s="18"/>
    </row>
    <row r="669" spans="1:7" s="17" customFormat="1" ht="14.25" customHeight="1" x14ac:dyDescent="0.2">
      <c r="A669" s="21"/>
      <c r="B669" s="20" t="s">
        <v>0</v>
      </c>
      <c r="C669" s="19">
        <v>0</v>
      </c>
      <c r="D669" s="19">
        <v>0</v>
      </c>
      <c r="E669" s="19"/>
      <c r="F669" s="19">
        <v>0</v>
      </c>
      <c r="G669" s="18"/>
    </row>
    <row r="670" spans="1:7" s="17" customFormat="1" x14ac:dyDescent="0.2">
      <c r="A670" s="24" t="s">
        <v>234</v>
      </c>
      <c r="B670" s="23"/>
      <c r="C670" s="22">
        <f>+C671+C672</f>
        <v>43670</v>
      </c>
      <c r="D670" s="22">
        <f>+D671+D672</f>
        <v>11300</v>
      </c>
      <c r="E670" s="22"/>
      <c r="F670" s="22">
        <f>+F671+F672</f>
        <v>7420</v>
      </c>
    </row>
    <row r="671" spans="1:7" s="17" customFormat="1" x14ac:dyDescent="0.2">
      <c r="A671" s="21"/>
      <c r="B671" s="20" t="s">
        <v>1</v>
      </c>
      <c r="C671" s="19">
        <v>43670</v>
      </c>
      <c r="D671" s="19">
        <v>11300</v>
      </c>
      <c r="E671" s="19"/>
      <c r="F671" s="19">
        <v>7420</v>
      </c>
      <c r="G671" s="18"/>
    </row>
    <row r="672" spans="1:7" s="17" customFormat="1" x14ac:dyDescent="0.2">
      <c r="A672" s="21"/>
      <c r="B672" s="20" t="s">
        <v>0</v>
      </c>
      <c r="C672" s="19">
        <v>0</v>
      </c>
      <c r="D672" s="19">
        <v>0</v>
      </c>
      <c r="E672" s="19"/>
      <c r="F672" s="19">
        <v>0</v>
      </c>
      <c r="G672" s="18"/>
    </row>
    <row r="673" spans="1:7" s="17" customFormat="1" x14ac:dyDescent="0.2">
      <c r="A673" s="24" t="s">
        <v>235</v>
      </c>
      <c r="B673" s="23"/>
      <c r="C673" s="22">
        <f>+C674+C675</f>
        <v>118987.66499999999</v>
      </c>
      <c r="D673" s="22">
        <f>+D674+D675</f>
        <v>13344.299000000001</v>
      </c>
      <c r="E673" s="22"/>
      <c r="F673" s="22">
        <f>+F674+F675</f>
        <v>13344.299000000001</v>
      </c>
    </row>
    <row r="674" spans="1:7" s="17" customFormat="1" x14ac:dyDescent="0.2">
      <c r="A674" s="21"/>
      <c r="B674" s="20" t="s">
        <v>1</v>
      </c>
      <c r="C674" s="19">
        <v>118987.66499999999</v>
      </c>
      <c r="D674" s="19">
        <v>13344.299000000001</v>
      </c>
      <c r="E674" s="19"/>
      <c r="F674" s="19">
        <v>13344.299000000001</v>
      </c>
      <c r="G674" s="18"/>
    </row>
    <row r="675" spans="1:7" s="17" customFormat="1" x14ac:dyDescent="0.2">
      <c r="A675" s="21"/>
      <c r="B675" s="20" t="s">
        <v>0</v>
      </c>
      <c r="C675" s="19">
        <v>0</v>
      </c>
      <c r="D675" s="19">
        <v>0</v>
      </c>
      <c r="E675" s="19"/>
      <c r="F675" s="19">
        <v>0</v>
      </c>
      <c r="G675" s="18"/>
    </row>
    <row r="676" spans="1:7" s="17" customFormat="1" x14ac:dyDescent="0.2">
      <c r="A676" s="24" t="s">
        <v>236</v>
      </c>
      <c r="B676" s="23"/>
      <c r="C676" s="22">
        <f>+C677+C678</f>
        <v>257303.40700000001</v>
      </c>
      <c r="D676" s="22">
        <f>+D677+D678</f>
        <v>13191.259</v>
      </c>
      <c r="E676" s="22"/>
      <c r="F676" s="22">
        <f>+F677+F678</f>
        <v>13191.25887</v>
      </c>
    </row>
    <row r="677" spans="1:7" s="17" customFormat="1" x14ac:dyDescent="0.2">
      <c r="A677" s="21"/>
      <c r="B677" s="20" t="s">
        <v>1</v>
      </c>
      <c r="C677" s="19">
        <v>257303.40700000001</v>
      </c>
      <c r="D677" s="19">
        <v>13191.259</v>
      </c>
      <c r="E677" s="19"/>
      <c r="F677" s="19">
        <v>13191.25887</v>
      </c>
      <c r="G677" s="18"/>
    </row>
    <row r="678" spans="1:7" s="17" customFormat="1" x14ac:dyDescent="0.2">
      <c r="A678" s="21"/>
      <c r="B678" s="20" t="s">
        <v>0</v>
      </c>
      <c r="C678" s="19">
        <v>0</v>
      </c>
      <c r="D678" s="19">
        <v>0</v>
      </c>
      <c r="E678" s="19"/>
      <c r="F678" s="19">
        <v>0</v>
      </c>
      <c r="G678" s="18"/>
    </row>
    <row r="679" spans="1:7" s="17" customFormat="1" x14ac:dyDescent="0.2">
      <c r="A679" s="24" t="s">
        <v>237</v>
      </c>
      <c r="B679" s="23"/>
      <c r="C679" s="22">
        <f>+C680+C681</f>
        <v>100200</v>
      </c>
      <c r="D679" s="22">
        <f>+D680+D681</f>
        <v>30400</v>
      </c>
      <c r="E679" s="22"/>
      <c r="F679" s="22">
        <f>+F680+F681</f>
        <v>11100</v>
      </c>
    </row>
    <row r="680" spans="1:7" s="17" customFormat="1" x14ac:dyDescent="0.2">
      <c r="A680" s="21"/>
      <c r="B680" s="20" t="s">
        <v>1</v>
      </c>
      <c r="C680" s="19">
        <v>52200</v>
      </c>
      <c r="D680" s="19">
        <v>16900</v>
      </c>
      <c r="E680" s="19"/>
      <c r="F680" s="19">
        <v>3800</v>
      </c>
      <c r="G680" s="18"/>
    </row>
    <row r="681" spans="1:7" s="17" customFormat="1" x14ac:dyDescent="0.2">
      <c r="A681" s="21"/>
      <c r="B681" s="20" t="s">
        <v>0</v>
      </c>
      <c r="C681" s="19">
        <v>48000</v>
      </c>
      <c r="D681" s="19">
        <v>13500</v>
      </c>
      <c r="E681" s="19"/>
      <c r="F681" s="19">
        <v>7300</v>
      </c>
      <c r="G681" s="18"/>
    </row>
    <row r="682" spans="1:7" s="17" customFormat="1" x14ac:dyDescent="0.2">
      <c r="A682" s="24" t="s">
        <v>238</v>
      </c>
      <c r="B682" s="23"/>
      <c r="C682" s="22">
        <f>+C683+C684</f>
        <v>28135.237939999999</v>
      </c>
      <c r="D682" s="22">
        <f>+D683+D684</f>
        <v>4142.9090399999995</v>
      </c>
      <c r="E682" s="22"/>
      <c r="F682" s="22">
        <f>+F683+F684</f>
        <v>3964.4211700000001</v>
      </c>
    </row>
    <row r="683" spans="1:7" s="17" customFormat="1" x14ac:dyDescent="0.2">
      <c r="A683" s="21"/>
      <c r="B683" s="20" t="s">
        <v>1</v>
      </c>
      <c r="C683" s="19">
        <v>28135.237939999999</v>
      </c>
      <c r="D683" s="19">
        <v>4142.9090399999995</v>
      </c>
      <c r="E683" s="19"/>
      <c r="F683" s="19">
        <v>3964.4211700000001</v>
      </c>
      <c r="G683" s="18"/>
    </row>
    <row r="684" spans="1:7" s="17" customFormat="1" ht="14.25" customHeight="1" x14ac:dyDescent="0.2">
      <c r="A684" s="21"/>
      <c r="B684" s="20" t="s">
        <v>0</v>
      </c>
      <c r="C684" s="19">
        <v>0</v>
      </c>
      <c r="D684" s="19">
        <v>0</v>
      </c>
      <c r="E684" s="19"/>
      <c r="F684" s="19">
        <v>0</v>
      </c>
      <c r="G684" s="18"/>
    </row>
    <row r="685" spans="1:7" s="17" customFormat="1" x14ac:dyDescent="0.2">
      <c r="A685" s="24" t="s">
        <v>239</v>
      </c>
      <c r="B685" s="23"/>
      <c r="C685" s="22">
        <f>+C686+C687</f>
        <v>2831.422</v>
      </c>
      <c r="D685" s="22">
        <f>+D686+D687</f>
        <v>273.37009999999998</v>
      </c>
      <c r="E685" s="22"/>
      <c r="F685" s="22">
        <f>+F686+F687</f>
        <v>271.51123000000001</v>
      </c>
    </row>
    <row r="686" spans="1:7" s="17" customFormat="1" x14ac:dyDescent="0.2">
      <c r="A686" s="27"/>
      <c r="B686" s="26" t="s">
        <v>1</v>
      </c>
      <c r="C686" s="25">
        <v>2831.422</v>
      </c>
      <c r="D686" s="25">
        <v>273.37009999999998</v>
      </c>
      <c r="E686" s="25"/>
      <c r="F686" s="25">
        <v>271.51123000000001</v>
      </c>
      <c r="G686" s="18"/>
    </row>
    <row r="687" spans="1:7" s="17" customFormat="1" x14ac:dyDescent="0.2">
      <c r="A687" s="27"/>
      <c r="B687" s="26" t="s">
        <v>0</v>
      </c>
      <c r="C687" s="25">
        <v>0</v>
      </c>
      <c r="D687" s="25">
        <v>0</v>
      </c>
      <c r="E687" s="25"/>
      <c r="F687" s="25">
        <v>0</v>
      </c>
      <c r="G687" s="18"/>
    </row>
    <row r="688" spans="1:7" s="17" customFormat="1" x14ac:dyDescent="0.2">
      <c r="A688" s="24" t="s">
        <v>240</v>
      </c>
      <c r="B688" s="23"/>
      <c r="C688" s="22">
        <f>+C689+C690</f>
        <v>7872647.6523000002</v>
      </c>
      <c r="D688" s="22">
        <f>+D689+D690</f>
        <v>2167956.4936600002</v>
      </c>
      <c r="E688" s="22"/>
      <c r="F688" s="22">
        <f>+F689+F690</f>
        <v>1854691.64069</v>
      </c>
    </row>
    <row r="689" spans="1:7" s="17" customFormat="1" x14ac:dyDescent="0.2">
      <c r="A689" s="21"/>
      <c r="B689" s="20" t="s">
        <v>1</v>
      </c>
      <c r="C689" s="19">
        <v>7668665.0882999999</v>
      </c>
      <c r="D689" s="10">
        <v>1971971.3046599999</v>
      </c>
      <c r="E689" s="10"/>
      <c r="F689" s="10">
        <v>1702248.64069</v>
      </c>
      <c r="G689" s="18"/>
    </row>
    <row r="690" spans="1:7" s="17" customFormat="1" x14ac:dyDescent="0.2">
      <c r="A690" s="21"/>
      <c r="B690" s="20" t="s">
        <v>0</v>
      </c>
      <c r="C690" s="19">
        <v>203982.56400000001</v>
      </c>
      <c r="D690" s="10">
        <v>195985.18900000001</v>
      </c>
      <c r="E690" s="10"/>
      <c r="F690" s="10">
        <v>152443</v>
      </c>
      <c r="G690" s="18"/>
    </row>
    <row r="691" spans="1:7" s="17" customFormat="1" x14ac:dyDescent="0.2">
      <c r="A691" s="24" t="s">
        <v>241</v>
      </c>
      <c r="B691" s="23"/>
      <c r="C691" s="22">
        <f>+C692+C693</f>
        <v>649478.62443000008</v>
      </c>
      <c r="D691" s="22">
        <f>+D692+D693</f>
        <v>327398.15229</v>
      </c>
      <c r="E691" s="22"/>
      <c r="F691" s="22">
        <f>+F692+F693</f>
        <v>311846.10299000004</v>
      </c>
    </row>
    <row r="692" spans="1:7" s="17" customFormat="1" x14ac:dyDescent="0.2">
      <c r="A692" s="21"/>
      <c r="B692" s="20" t="s">
        <v>1</v>
      </c>
      <c r="C692" s="19">
        <v>590516.32443000004</v>
      </c>
      <c r="D692" s="10">
        <v>285157.94530999998</v>
      </c>
      <c r="E692" s="10"/>
      <c r="F692" s="10">
        <v>272217.83983000001</v>
      </c>
      <c r="G692" s="18"/>
    </row>
    <row r="693" spans="1:7" s="17" customFormat="1" x14ac:dyDescent="0.2">
      <c r="A693" s="51"/>
      <c r="B693" s="52" t="s">
        <v>0</v>
      </c>
      <c r="C693" s="53">
        <v>58962.3</v>
      </c>
      <c r="D693" s="53">
        <v>42240.206980000003</v>
      </c>
      <c r="E693" s="53"/>
      <c r="F693" s="53">
        <v>39628.263160000002</v>
      </c>
      <c r="G693" s="18"/>
    </row>
    <row r="694" spans="1:7" x14ac:dyDescent="0.2">
      <c r="A694" s="65" t="s">
        <v>242</v>
      </c>
      <c r="B694" s="65"/>
      <c r="C694" s="65"/>
      <c r="D694" s="65"/>
      <c r="E694" s="65"/>
      <c r="F694" s="65"/>
    </row>
    <row r="695" spans="1:7" x14ac:dyDescent="0.2">
      <c r="A695" s="66" t="s">
        <v>207</v>
      </c>
      <c r="B695" s="66"/>
      <c r="C695" s="66"/>
      <c r="D695" s="66"/>
      <c r="E695" s="66"/>
      <c r="F695" s="66"/>
    </row>
    <row r="696" spans="1:7" ht="14.25" x14ac:dyDescent="0.2">
      <c r="A696" s="12"/>
      <c r="B696" s="14"/>
      <c r="C696" s="13"/>
      <c r="D696" s="13"/>
      <c r="E696" s="13"/>
      <c r="F696" s="13"/>
    </row>
    <row r="697" spans="1:7" ht="14.25" x14ac:dyDescent="0.2">
      <c r="A697" s="12"/>
      <c r="B697" s="11"/>
      <c r="C697" s="10"/>
      <c r="D697" s="10"/>
      <c r="E697" s="10"/>
      <c r="F697" s="10"/>
    </row>
    <row r="698" spans="1:7" ht="14.25" x14ac:dyDescent="0.2">
      <c r="A698" s="12"/>
      <c r="B698" s="11"/>
      <c r="C698" s="10"/>
      <c r="D698" s="10"/>
      <c r="E698" s="10"/>
      <c r="F698" s="10"/>
    </row>
    <row r="699" spans="1:7" ht="14.25" x14ac:dyDescent="0.2">
      <c r="A699" s="12"/>
      <c r="B699" s="14"/>
      <c r="C699" s="13"/>
      <c r="D699" s="13"/>
      <c r="E699" s="13"/>
      <c r="F699" s="13"/>
    </row>
    <row r="700" spans="1:7" ht="14.25" x14ac:dyDescent="0.2">
      <c r="A700" s="12"/>
      <c r="B700" s="11"/>
      <c r="C700" s="10"/>
      <c r="D700" s="10"/>
      <c r="E700" s="10"/>
      <c r="F700" s="10"/>
    </row>
    <row r="701" spans="1:7" ht="14.25" x14ac:dyDescent="0.2">
      <c r="A701" s="12"/>
      <c r="B701" s="11"/>
      <c r="C701" s="10"/>
      <c r="D701" s="10"/>
      <c r="E701" s="10"/>
      <c r="F701" s="10"/>
    </row>
    <row r="702" spans="1:7" ht="14.25" x14ac:dyDescent="0.2">
      <c r="A702" s="12"/>
      <c r="B702" s="14"/>
      <c r="C702" s="13"/>
      <c r="D702" s="13"/>
      <c r="E702" s="13"/>
      <c r="F702" s="13"/>
    </row>
    <row r="703" spans="1:7" ht="14.25" x14ac:dyDescent="0.2">
      <c r="A703" s="12"/>
      <c r="B703" s="11"/>
      <c r="C703" s="10"/>
      <c r="D703" s="10"/>
      <c r="E703" s="10"/>
      <c r="F703" s="10"/>
    </row>
    <row r="704" spans="1:7" ht="14.25" x14ac:dyDescent="0.2">
      <c r="A704" s="12"/>
      <c r="B704" s="11"/>
      <c r="C704" s="10"/>
      <c r="D704" s="10"/>
      <c r="E704" s="10"/>
      <c r="F704" s="10"/>
    </row>
    <row r="705" spans="1:6" ht="14.25" x14ac:dyDescent="0.2">
      <c r="A705" s="12"/>
      <c r="B705" s="14"/>
      <c r="C705" s="13"/>
      <c r="D705" s="13"/>
      <c r="E705" s="13"/>
      <c r="F705" s="13"/>
    </row>
    <row r="706" spans="1:6" ht="14.25" x14ac:dyDescent="0.2">
      <c r="A706" s="12"/>
      <c r="B706" s="11"/>
      <c r="C706" s="10"/>
      <c r="D706" s="10"/>
      <c r="E706" s="10"/>
      <c r="F706" s="10"/>
    </row>
    <row r="707" spans="1:6" ht="14.25" x14ac:dyDescent="0.2">
      <c r="A707" s="12"/>
      <c r="B707" s="11"/>
      <c r="C707" s="10"/>
      <c r="D707" s="10"/>
      <c r="E707" s="10"/>
      <c r="F707" s="10"/>
    </row>
    <row r="708" spans="1:6" ht="14.25" x14ac:dyDescent="0.2">
      <c r="A708" s="12"/>
      <c r="B708" s="14"/>
      <c r="C708" s="13"/>
      <c r="D708" s="13"/>
      <c r="E708" s="13"/>
      <c r="F708" s="13"/>
    </row>
    <row r="709" spans="1:6" ht="14.25" x14ac:dyDescent="0.2">
      <c r="A709" s="12"/>
      <c r="B709" s="11"/>
      <c r="C709" s="10"/>
      <c r="D709" s="10"/>
      <c r="E709" s="10"/>
      <c r="F709" s="10"/>
    </row>
    <row r="710" spans="1:6" ht="14.25" x14ac:dyDescent="0.2">
      <c r="A710" s="12"/>
      <c r="B710" s="11"/>
      <c r="C710" s="10"/>
      <c r="D710" s="10"/>
      <c r="E710" s="10"/>
      <c r="F710" s="10"/>
    </row>
    <row r="711" spans="1:6" ht="14.25" x14ac:dyDescent="0.2">
      <c r="A711" s="12"/>
      <c r="B711" s="14"/>
      <c r="C711" s="13"/>
      <c r="D711" s="13"/>
      <c r="E711" s="13"/>
      <c r="F711" s="13"/>
    </row>
    <row r="712" spans="1:6" ht="14.25" x14ac:dyDescent="0.2">
      <c r="A712" s="12"/>
      <c r="B712" s="11"/>
      <c r="C712" s="10"/>
      <c r="D712" s="10"/>
      <c r="E712" s="10"/>
      <c r="F712" s="10"/>
    </row>
    <row r="713" spans="1:6" ht="14.25" x14ac:dyDescent="0.2">
      <c r="A713" s="12"/>
      <c r="B713" s="11"/>
      <c r="C713" s="10"/>
      <c r="D713" s="10"/>
      <c r="E713" s="10"/>
      <c r="F713" s="10"/>
    </row>
    <row r="714" spans="1:6" ht="14.25" x14ac:dyDescent="0.2">
      <c r="A714" s="12"/>
      <c r="B714" s="14"/>
      <c r="C714" s="13"/>
      <c r="D714" s="13"/>
      <c r="E714" s="13"/>
      <c r="F714" s="13"/>
    </row>
    <row r="715" spans="1:6" ht="14.25" x14ac:dyDescent="0.2">
      <c r="A715" s="12"/>
      <c r="B715" s="11"/>
      <c r="C715" s="10"/>
      <c r="D715" s="10"/>
      <c r="E715" s="10"/>
      <c r="F715" s="10"/>
    </row>
    <row r="716" spans="1:6" ht="14.25" x14ac:dyDescent="0.2">
      <c r="A716" s="12"/>
      <c r="B716" s="11"/>
      <c r="C716" s="10"/>
      <c r="D716" s="10"/>
      <c r="E716" s="10"/>
      <c r="F716" s="10"/>
    </row>
    <row r="717" spans="1:6" ht="14.25" x14ac:dyDescent="0.2">
      <c r="A717" s="12"/>
      <c r="B717" s="14"/>
      <c r="C717" s="13"/>
      <c r="D717" s="13"/>
      <c r="E717" s="13"/>
      <c r="F717" s="13"/>
    </row>
    <row r="718" spans="1:6" ht="14.25" x14ac:dyDescent="0.2">
      <c r="A718" s="12"/>
      <c r="B718" s="11"/>
      <c r="C718" s="10"/>
      <c r="D718" s="10"/>
      <c r="E718" s="10"/>
      <c r="F718" s="10"/>
    </row>
    <row r="719" spans="1:6" ht="14.25" x14ac:dyDescent="0.2">
      <c r="A719" s="12"/>
      <c r="B719" s="11"/>
      <c r="C719" s="10"/>
      <c r="D719" s="10"/>
      <c r="E719" s="10"/>
      <c r="F719" s="10"/>
    </row>
    <row r="720" spans="1:6" ht="14.25" x14ac:dyDescent="0.2">
      <c r="A720" s="12"/>
      <c r="B720" s="14"/>
      <c r="C720" s="13"/>
      <c r="D720" s="13"/>
      <c r="E720" s="13"/>
      <c r="F720" s="13"/>
    </row>
    <row r="721" spans="1:6" ht="14.25" x14ac:dyDescent="0.2">
      <c r="A721" s="12"/>
      <c r="B721" s="11"/>
      <c r="C721" s="10"/>
      <c r="D721" s="10"/>
      <c r="E721" s="10"/>
      <c r="F721" s="10"/>
    </row>
    <row r="722" spans="1:6" ht="14.25" x14ac:dyDescent="0.2">
      <c r="A722" s="12"/>
      <c r="B722" s="11"/>
      <c r="C722" s="10"/>
      <c r="D722" s="10"/>
      <c r="E722" s="10"/>
      <c r="F722" s="10"/>
    </row>
    <row r="723" spans="1:6" ht="14.25" x14ac:dyDescent="0.2">
      <c r="A723" s="12"/>
      <c r="B723" s="15"/>
      <c r="C723" s="16"/>
      <c r="D723" s="16"/>
      <c r="E723" s="16"/>
      <c r="F723" s="16"/>
    </row>
    <row r="724" spans="1:6" ht="14.25" x14ac:dyDescent="0.2">
      <c r="A724" s="12"/>
      <c r="B724" s="14"/>
      <c r="C724" s="13"/>
      <c r="D724" s="13"/>
      <c r="E724" s="13"/>
      <c r="F724" s="13"/>
    </row>
    <row r="725" spans="1:6" ht="14.25" x14ac:dyDescent="0.2">
      <c r="A725" s="12"/>
      <c r="B725" s="11"/>
      <c r="C725" s="10"/>
      <c r="D725" s="10"/>
      <c r="E725" s="10"/>
      <c r="F725" s="10"/>
    </row>
    <row r="726" spans="1:6" ht="14.25" x14ac:dyDescent="0.2">
      <c r="A726" s="12"/>
      <c r="B726" s="11"/>
      <c r="C726" s="10"/>
      <c r="D726" s="10"/>
      <c r="E726" s="10"/>
      <c r="F726" s="10"/>
    </row>
    <row r="727" spans="1:6" ht="14.25" x14ac:dyDescent="0.2">
      <c r="A727" s="12"/>
      <c r="B727" s="14"/>
      <c r="C727" s="13"/>
      <c r="D727" s="13"/>
      <c r="E727" s="13"/>
      <c r="F727" s="13"/>
    </row>
    <row r="728" spans="1:6" ht="14.25" x14ac:dyDescent="0.2">
      <c r="A728" s="12"/>
      <c r="B728" s="11"/>
      <c r="C728" s="10"/>
      <c r="D728" s="10"/>
      <c r="E728" s="10"/>
      <c r="F728" s="10"/>
    </row>
    <row r="729" spans="1:6" ht="14.25" x14ac:dyDescent="0.2">
      <c r="A729" s="12"/>
      <c r="B729" s="11"/>
      <c r="C729" s="10"/>
      <c r="D729" s="10"/>
      <c r="E729" s="10"/>
      <c r="F729" s="10"/>
    </row>
    <row r="730" spans="1:6" ht="14.25" x14ac:dyDescent="0.2">
      <c r="A730" s="12"/>
      <c r="B730" s="14"/>
      <c r="C730" s="13"/>
      <c r="D730" s="13"/>
      <c r="E730" s="13"/>
      <c r="F730" s="13"/>
    </row>
    <row r="731" spans="1:6" ht="14.25" x14ac:dyDescent="0.2">
      <c r="A731" s="12"/>
      <c r="B731" s="11"/>
      <c r="C731" s="10"/>
      <c r="D731" s="10"/>
      <c r="E731" s="10"/>
      <c r="F731" s="10"/>
    </row>
    <row r="732" spans="1:6" ht="14.25" x14ac:dyDescent="0.2">
      <c r="A732" s="12"/>
      <c r="B732" s="11"/>
      <c r="C732" s="10"/>
      <c r="D732" s="10"/>
      <c r="E732" s="10"/>
      <c r="F732" s="10"/>
    </row>
    <row r="733" spans="1:6" ht="14.25" x14ac:dyDescent="0.2">
      <c r="A733" s="12"/>
      <c r="B733" s="14"/>
      <c r="C733" s="13"/>
      <c r="D733" s="13"/>
      <c r="E733" s="13"/>
      <c r="F733" s="13"/>
    </row>
    <row r="734" spans="1:6" ht="14.25" x14ac:dyDescent="0.2">
      <c r="A734" s="12"/>
      <c r="B734" s="11"/>
      <c r="C734" s="10"/>
      <c r="D734" s="10"/>
      <c r="E734" s="10"/>
      <c r="F734" s="10"/>
    </row>
    <row r="735" spans="1:6" ht="14.25" x14ac:dyDescent="0.2">
      <c r="A735" s="12"/>
      <c r="B735" s="11"/>
      <c r="C735" s="10"/>
      <c r="D735" s="10"/>
      <c r="E735" s="10"/>
      <c r="F735" s="10"/>
    </row>
    <row r="736" spans="1:6" ht="14.25" x14ac:dyDescent="0.2">
      <c r="A736" s="12"/>
      <c r="B736" s="14"/>
      <c r="C736" s="13"/>
      <c r="D736" s="13"/>
      <c r="E736" s="13"/>
      <c r="F736" s="13"/>
    </row>
    <row r="737" spans="1:6" ht="14.25" x14ac:dyDescent="0.2">
      <c r="A737" s="12"/>
      <c r="B737" s="11"/>
      <c r="C737" s="10"/>
      <c r="D737" s="10"/>
      <c r="E737" s="10"/>
      <c r="F737" s="10"/>
    </row>
    <row r="738" spans="1:6" ht="14.25" x14ac:dyDescent="0.2">
      <c r="A738" s="12"/>
      <c r="B738" s="11"/>
      <c r="C738" s="10"/>
      <c r="D738" s="10"/>
      <c r="E738" s="10"/>
      <c r="F738" s="10"/>
    </row>
    <row r="739" spans="1:6" ht="14.25" x14ac:dyDescent="0.2">
      <c r="A739" s="12"/>
      <c r="B739" s="14"/>
      <c r="C739" s="13"/>
      <c r="D739" s="13"/>
      <c r="E739" s="13"/>
      <c r="F739" s="13"/>
    </row>
    <row r="740" spans="1:6" ht="14.25" x14ac:dyDescent="0.2">
      <c r="A740" s="12"/>
      <c r="B740" s="11"/>
      <c r="C740" s="10"/>
      <c r="D740" s="10"/>
      <c r="E740" s="10"/>
      <c r="F740" s="10"/>
    </row>
    <row r="741" spans="1:6" ht="14.25" x14ac:dyDescent="0.2">
      <c r="A741" s="12"/>
      <c r="B741" s="11"/>
      <c r="C741" s="10"/>
      <c r="D741" s="10"/>
      <c r="E741" s="10"/>
      <c r="F741" s="10"/>
    </row>
    <row r="742" spans="1:6" ht="14.25" x14ac:dyDescent="0.2">
      <c r="A742" s="12"/>
      <c r="B742" s="14"/>
      <c r="C742" s="13"/>
      <c r="D742" s="13"/>
      <c r="E742" s="13"/>
      <c r="F742" s="13"/>
    </row>
    <row r="743" spans="1:6" ht="14.25" x14ac:dyDescent="0.2">
      <c r="A743" s="12"/>
      <c r="B743" s="11"/>
      <c r="C743" s="10"/>
      <c r="D743" s="10"/>
      <c r="E743" s="10"/>
      <c r="F743" s="10"/>
    </row>
    <row r="744" spans="1:6" ht="14.25" x14ac:dyDescent="0.2">
      <c r="A744" s="12"/>
      <c r="B744" s="11"/>
      <c r="C744" s="10"/>
      <c r="D744" s="10"/>
      <c r="E744" s="10"/>
      <c r="F744" s="10"/>
    </row>
    <row r="745" spans="1:6" ht="14.25" x14ac:dyDescent="0.2">
      <c r="A745" s="12"/>
      <c r="B745" s="14"/>
      <c r="C745" s="13"/>
      <c r="D745" s="13"/>
      <c r="E745" s="13"/>
      <c r="F745" s="13"/>
    </row>
    <row r="746" spans="1:6" ht="14.25" x14ac:dyDescent="0.2">
      <c r="A746" s="12"/>
      <c r="B746" s="11"/>
      <c r="C746" s="10"/>
      <c r="D746" s="10"/>
      <c r="E746" s="10"/>
      <c r="F746" s="10"/>
    </row>
    <row r="747" spans="1:6" ht="14.25" x14ac:dyDescent="0.2">
      <c r="A747" s="12"/>
      <c r="B747" s="11"/>
      <c r="C747" s="10"/>
      <c r="D747" s="10"/>
      <c r="E747" s="10"/>
      <c r="F747" s="10"/>
    </row>
    <row r="748" spans="1:6" ht="14.25" x14ac:dyDescent="0.2">
      <c r="A748" s="12"/>
      <c r="B748" s="14"/>
      <c r="C748" s="13"/>
      <c r="D748" s="13"/>
      <c r="E748" s="13"/>
      <c r="F748" s="13"/>
    </row>
    <row r="749" spans="1:6" ht="14.25" x14ac:dyDescent="0.2">
      <c r="A749" s="12"/>
      <c r="B749" s="11"/>
      <c r="C749" s="10"/>
      <c r="D749" s="10"/>
      <c r="E749" s="10"/>
      <c r="F749" s="10"/>
    </row>
    <row r="750" spans="1:6" ht="14.25" x14ac:dyDescent="0.2">
      <c r="A750" s="12"/>
      <c r="B750" s="11"/>
      <c r="C750" s="10"/>
      <c r="D750" s="10"/>
      <c r="E750" s="10"/>
      <c r="F750" s="10"/>
    </row>
    <row r="751" spans="1:6" ht="14.25" x14ac:dyDescent="0.2">
      <c r="A751" s="12"/>
      <c r="B751" s="15"/>
      <c r="C751" s="16"/>
      <c r="D751" s="16"/>
      <c r="E751" s="16"/>
      <c r="F751" s="16"/>
    </row>
    <row r="752" spans="1:6" ht="14.25" x14ac:dyDescent="0.2">
      <c r="A752" s="12"/>
      <c r="B752" s="14"/>
      <c r="C752" s="13"/>
      <c r="D752" s="13"/>
      <c r="E752" s="13"/>
      <c r="F752" s="13"/>
    </row>
    <row r="753" spans="1:6" ht="14.25" x14ac:dyDescent="0.2">
      <c r="A753" s="12"/>
      <c r="B753" s="11"/>
      <c r="C753" s="10"/>
      <c r="D753" s="10"/>
      <c r="E753" s="10"/>
      <c r="F753" s="10"/>
    </row>
    <row r="754" spans="1:6" ht="14.25" x14ac:dyDescent="0.2">
      <c r="A754" s="12"/>
      <c r="B754" s="11"/>
      <c r="C754" s="10"/>
      <c r="D754" s="10"/>
      <c r="E754" s="10"/>
      <c r="F754" s="10"/>
    </row>
    <row r="755" spans="1:6" ht="14.25" x14ac:dyDescent="0.2">
      <c r="A755" s="12"/>
      <c r="B755" s="14"/>
      <c r="C755" s="13"/>
      <c r="D755" s="13"/>
      <c r="E755" s="13"/>
      <c r="F755" s="13"/>
    </row>
    <row r="756" spans="1:6" ht="14.25" x14ac:dyDescent="0.2">
      <c r="A756" s="12"/>
      <c r="B756" s="11"/>
      <c r="C756" s="10"/>
      <c r="D756" s="10"/>
      <c r="E756" s="10"/>
      <c r="F756" s="10"/>
    </row>
    <row r="757" spans="1:6" ht="14.25" x14ac:dyDescent="0.2">
      <c r="A757" s="12"/>
      <c r="B757" s="11"/>
      <c r="C757" s="10"/>
      <c r="D757" s="10"/>
      <c r="E757" s="10"/>
      <c r="F757" s="10"/>
    </row>
    <row r="758" spans="1:6" ht="14.25" x14ac:dyDescent="0.2">
      <c r="A758" s="12"/>
      <c r="B758" s="14"/>
      <c r="C758" s="13"/>
      <c r="D758" s="13"/>
      <c r="E758" s="13"/>
      <c r="F758" s="13"/>
    </row>
    <row r="759" spans="1:6" ht="14.25" x14ac:dyDescent="0.2">
      <c r="A759" s="12"/>
      <c r="B759" s="11"/>
      <c r="C759" s="10"/>
      <c r="D759" s="10"/>
      <c r="E759" s="10"/>
      <c r="F759" s="10"/>
    </row>
    <row r="760" spans="1:6" ht="14.25" x14ac:dyDescent="0.2">
      <c r="A760" s="12"/>
      <c r="B760" s="11"/>
      <c r="C760" s="10"/>
      <c r="D760" s="10"/>
      <c r="E760" s="10"/>
      <c r="F760" s="10"/>
    </row>
    <row r="761" spans="1:6" ht="14.25" x14ac:dyDescent="0.2">
      <c r="A761" s="12"/>
      <c r="B761" s="14"/>
      <c r="C761" s="13"/>
      <c r="D761" s="13"/>
      <c r="E761" s="13"/>
      <c r="F761" s="13"/>
    </row>
    <row r="762" spans="1:6" ht="14.25" x14ac:dyDescent="0.2">
      <c r="A762" s="12"/>
      <c r="B762" s="11"/>
      <c r="C762" s="10"/>
      <c r="D762" s="10"/>
      <c r="E762" s="10"/>
      <c r="F762" s="10"/>
    </row>
    <row r="763" spans="1:6" ht="14.25" x14ac:dyDescent="0.2">
      <c r="A763" s="12"/>
      <c r="B763" s="11"/>
      <c r="C763" s="10"/>
      <c r="D763" s="10"/>
      <c r="E763" s="10"/>
      <c r="F763" s="10"/>
    </row>
    <row r="764" spans="1:6" ht="14.25" x14ac:dyDescent="0.2">
      <c r="A764" s="12"/>
      <c r="B764" s="14"/>
      <c r="C764" s="13"/>
      <c r="D764" s="13"/>
      <c r="E764" s="13"/>
      <c r="F764" s="13"/>
    </row>
    <row r="765" spans="1:6" ht="14.25" x14ac:dyDescent="0.2">
      <c r="A765" s="12"/>
      <c r="B765" s="11"/>
      <c r="C765" s="10"/>
      <c r="D765" s="10"/>
      <c r="E765" s="10"/>
      <c r="F765" s="10"/>
    </row>
    <row r="766" spans="1:6" ht="14.25" x14ac:dyDescent="0.2">
      <c r="A766" s="12"/>
      <c r="B766" s="11"/>
      <c r="C766" s="10"/>
      <c r="D766" s="10"/>
      <c r="E766" s="10"/>
      <c r="F766" s="10"/>
    </row>
    <row r="767" spans="1:6" ht="14.25" x14ac:dyDescent="0.2">
      <c r="A767" s="12"/>
      <c r="B767" s="14"/>
      <c r="C767" s="13"/>
      <c r="D767" s="13"/>
      <c r="E767" s="13"/>
      <c r="F767" s="13"/>
    </row>
    <row r="768" spans="1:6" ht="14.25" x14ac:dyDescent="0.2">
      <c r="A768" s="12"/>
      <c r="B768" s="11"/>
      <c r="C768" s="10"/>
      <c r="D768" s="10"/>
      <c r="E768" s="10"/>
      <c r="F768" s="10"/>
    </row>
    <row r="769" spans="1:6" ht="14.25" x14ac:dyDescent="0.2">
      <c r="A769" s="12"/>
      <c r="B769" s="11"/>
      <c r="C769" s="10"/>
      <c r="D769" s="10"/>
      <c r="E769" s="10"/>
      <c r="F769" s="10"/>
    </row>
    <row r="770" spans="1:6" ht="14.25" x14ac:dyDescent="0.2">
      <c r="A770" s="12"/>
      <c r="B770" s="14"/>
      <c r="C770" s="13"/>
      <c r="D770" s="13"/>
      <c r="E770" s="13"/>
      <c r="F770" s="13"/>
    </row>
    <row r="771" spans="1:6" ht="14.25" x14ac:dyDescent="0.2">
      <c r="A771" s="12"/>
      <c r="B771" s="11"/>
      <c r="C771" s="10"/>
      <c r="D771" s="10"/>
      <c r="E771" s="10"/>
      <c r="F771" s="10"/>
    </row>
    <row r="772" spans="1:6" ht="14.25" x14ac:dyDescent="0.2">
      <c r="A772" s="12"/>
      <c r="B772" s="11"/>
      <c r="C772" s="10"/>
      <c r="D772" s="10"/>
      <c r="E772" s="10"/>
      <c r="F772" s="10"/>
    </row>
    <row r="773" spans="1:6" ht="14.25" x14ac:dyDescent="0.2">
      <c r="A773" s="12"/>
      <c r="B773" s="14"/>
      <c r="C773" s="13"/>
      <c r="D773" s="13"/>
      <c r="E773" s="13"/>
      <c r="F773" s="13"/>
    </row>
    <row r="774" spans="1:6" ht="14.25" x14ac:dyDescent="0.2">
      <c r="A774" s="12"/>
      <c r="B774" s="11"/>
      <c r="C774" s="10"/>
      <c r="D774" s="10"/>
      <c r="E774" s="10"/>
      <c r="F774" s="10"/>
    </row>
    <row r="775" spans="1:6" ht="14.25" x14ac:dyDescent="0.2">
      <c r="A775" s="12"/>
      <c r="B775" s="11"/>
      <c r="C775" s="10"/>
      <c r="D775" s="10"/>
      <c r="E775" s="10"/>
      <c r="F775" s="10"/>
    </row>
    <row r="776" spans="1:6" ht="14.25" x14ac:dyDescent="0.2">
      <c r="A776" s="12"/>
      <c r="B776" s="15"/>
      <c r="C776" s="13"/>
      <c r="D776" s="13"/>
      <c r="E776" s="13"/>
      <c r="F776" s="13"/>
    </row>
    <row r="777" spans="1:6" ht="14.25" x14ac:dyDescent="0.2">
      <c r="A777" s="12"/>
      <c r="B777" s="11"/>
      <c r="C777" s="10"/>
      <c r="D777" s="10"/>
      <c r="E777" s="10"/>
      <c r="F777" s="10"/>
    </row>
    <row r="778" spans="1:6" ht="14.25" x14ac:dyDescent="0.2">
      <c r="A778" s="12"/>
      <c r="B778" s="11"/>
      <c r="C778" s="10"/>
      <c r="D778" s="10"/>
      <c r="E778" s="10"/>
      <c r="F778" s="10"/>
    </row>
    <row r="779" spans="1:6" ht="14.25" x14ac:dyDescent="0.2">
      <c r="A779" s="12"/>
      <c r="B779" s="15"/>
      <c r="C779" s="13"/>
      <c r="D779" s="13"/>
      <c r="E779" s="13"/>
      <c r="F779" s="13"/>
    </row>
    <row r="780" spans="1:6" ht="14.25" x14ac:dyDescent="0.2">
      <c r="A780" s="12"/>
      <c r="B780" s="11"/>
      <c r="C780" s="10"/>
      <c r="D780" s="10"/>
      <c r="E780" s="10"/>
      <c r="F780" s="10"/>
    </row>
    <row r="781" spans="1:6" ht="14.25" x14ac:dyDescent="0.2">
      <c r="A781" s="12"/>
      <c r="B781" s="11"/>
      <c r="C781" s="10"/>
      <c r="D781" s="10"/>
      <c r="E781" s="10"/>
      <c r="F781" s="10"/>
    </row>
    <row r="782" spans="1:6" ht="14.25" x14ac:dyDescent="0.2">
      <c r="A782" s="12"/>
      <c r="B782" s="15"/>
      <c r="C782" s="13"/>
      <c r="D782" s="13"/>
      <c r="E782" s="13"/>
      <c r="F782" s="13"/>
    </row>
    <row r="783" spans="1:6" ht="14.25" x14ac:dyDescent="0.2">
      <c r="A783" s="12"/>
      <c r="B783" s="11"/>
      <c r="C783" s="10"/>
      <c r="D783" s="10"/>
      <c r="E783" s="10"/>
      <c r="F783" s="10"/>
    </row>
    <row r="784" spans="1:6" ht="14.25" x14ac:dyDescent="0.2">
      <c r="A784" s="12"/>
      <c r="B784" s="11"/>
      <c r="C784" s="10"/>
      <c r="D784" s="10"/>
      <c r="E784" s="10"/>
      <c r="F784" s="10"/>
    </row>
    <row r="785" spans="1:6" ht="14.25" x14ac:dyDescent="0.2">
      <c r="A785" s="12"/>
      <c r="B785" s="15"/>
      <c r="C785" s="16"/>
      <c r="D785" s="16"/>
      <c r="E785" s="16"/>
      <c r="F785" s="16"/>
    </row>
    <row r="786" spans="1:6" ht="14.25" x14ac:dyDescent="0.2">
      <c r="A786" s="12"/>
      <c r="B786" s="14"/>
      <c r="C786" s="13"/>
      <c r="D786" s="13"/>
      <c r="E786" s="13"/>
      <c r="F786" s="13"/>
    </row>
    <row r="787" spans="1:6" ht="14.25" x14ac:dyDescent="0.2">
      <c r="A787" s="12"/>
      <c r="B787" s="11"/>
      <c r="C787" s="10"/>
      <c r="D787" s="10"/>
      <c r="E787" s="10"/>
      <c r="F787" s="10"/>
    </row>
    <row r="788" spans="1:6" ht="14.25" x14ac:dyDescent="0.2">
      <c r="A788" s="12"/>
      <c r="B788" s="11"/>
      <c r="C788" s="10"/>
      <c r="D788" s="10"/>
      <c r="E788" s="10"/>
      <c r="F788" s="10"/>
    </row>
    <row r="789" spans="1:6" ht="14.25" x14ac:dyDescent="0.2">
      <c r="A789" s="12"/>
      <c r="B789" s="14"/>
      <c r="C789" s="13"/>
      <c r="D789" s="13"/>
      <c r="E789" s="13"/>
      <c r="F789" s="13"/>
    </row>
    <row r="790" spans="1:6" ht="14.25" x14ac:dyDescent="0.2">
      <c r="A790" s="12"/>
      <c r="B790" s="11"/>
      <c r="C790" s="10"/>
      <c r="D790" s="10"/>
      <c r="E790" s="10"/>
      <c r="F790" s="10"/>
    </row>
    <row r="791" spans="1:6" ht="14.25" x14ac:dyDescent="0.2">
      <c r="A791" s="12"/>
      <c r="B791" s="11"/>
      <c r="C791" s="10"/>
      <c r="D791" s="10"/>
      <c r="E791" s="10"/>
      <c r="F791" s="10"/>
    </row>
    <row r="792" spans="1:6" ht="14.25" x14ac:dyDescent="0.2">
      <c r="A792" s="12"/>
      <c r="B792" s="14"/>
      <c r="C792" s="13"/>
      <c r="D792" s="13"/>
      <c r="E792" s="13"/>
      <c r="F792" s="13"/>
    </row>
    <row r="793" spans="1:6" ht="14.25" x14ac:dyDescent="0.2">
      <c r="A793" s="12"/>
      <c r="B793" s="11"/>
      <c r="C793" s="10"/>
      <c r="D793" s="10"/>
      <c r="E793" s="10"/>
      <c r="F793" s="10"/>
    </row>
    <row r="794" spans="1:6" ht="14.25" x14ac:dyDescent="0.2">
      <c r="A794" s="12"/>
      <c r="B794" s="11"/>
      <c r="C794" s="10"/>
      <c r="D794" s="10"/>
      <c r="E794" s="10"/>
      <c r="F794" s="10"/>
    </row>
    <row r="795" spans="1:6" ht="14.25" x14ac:dyDescent="0.2">
      <c r="A795" s="12"/>
      <c r="B795" s="14"/>
      <c r="C795" s="13"/>
      <c r="D795" s="13"/>
      <c r="E795" s="13"/>
      <c r="F795" s="13"/>
    </row>
    <row r="796" spans="1:6" ht="14.25" x14ac:dyDescent="0.2">
      <c r="A796" s="12"/>
      <c r="B796" s="11"/>
      <c r="C796" s="10"/>
      <c r="D796" s="10"/>
      <c r="E796" s="10"/>
      <c r="F796" s="10"/>
    </row>
    <row r="797" spans="1:6" ht="14.25" x14ac:dyDescent="0.2">
      <c r="A797" s="12"/>
      <c r="B797" s="11"/>
      <c r="C797" s="10"/>
      <c r="D797" s="10"/>
      <c r="E797" s="10"/>
      <c r="F797" s="10"/>
    </row>
    <row r="798" spans="1:6" ht="14.25" x14ac:dyDescent="0.2">
      <c r="A798" s="12"/>
      <c r="B798" s="14"/>
      <c r="C798" s="13"/>
      <c r="D798" s="13"/>
      <c r="E798" s="13"/>
      <c r="F798" s="13"/>
    </row>
    <row r="799" spans="1:6" ht="14.25" x14ac:dyDescent="0.2">
      <c r="A799" s="12"/>
      <c r="B799" s="11"/>
      <c r="C799" s="10"/>
      <c r="D799" s="10"/>
      <c r="E799" s="10"/>
      <c r="F799" s="10"/>
    </row>
    <row r="800" spans="1:6" ht="14.25" x14ac:dyDescent="0.2">
      <c r="A800" s="12"/>
      <c r="B800" s="11"/>
      <c r="C800" s="10"/>
      <c r="D800" s="10"/>
      <c r="E800" s="10"/>
      <c r="F800" s="10"/>
    </row>
    <row r="801" spans="1:6" ht="14.25" x14ac:dyDescent="0.2">
      <c r="A801" s="12"/>
      <c r="B801" s="14"/>
      <c r="C801" s="13"/>
      <c r="D801" s="13"/>
      <c r="E801" s="13"/>
      <c r="F801" s="13"/>
    </row>
    <row r="802" spans="1:6" ht="14.25" x14ac:dyDescent="0.2">
      <c r="A802" s="12"/>
      <c r="B802" s="11"/>
      <c r="C802" s="10"/>
      <c r="D802" s="10"/>
      <c r="E802" s="10"/>
      <c r="F802" s="10"/>
    </row>
    <row r="803" spans="1:6" ht="14.25" x14ac:dyDescent="0.2">
      <c r="A803" s="12"/>
      <c r="B803" s="11"/>
      <c r="C803" s="10"/>
      <c r="D803" s="10"/>
      <c r="E803" s="10"/>
      <c r="F803" s="10"/>
    </row>
    <row r="804" spans="1:6" ht="14.25" x14ac:dyDescent="0.2">
      <c r="A804" s="12"/>
      <c r="B804" s="14"/>
      <c r="C804" s="13"/>
      <c r="D804" s="13"/>
      <c r="E804" s="13"/>
      <c r="F804" s="13"/>
    </row>
    <row r="805" spans="1:6" ht="14.25" x14ac:dyDescent="0.2">
      <c r="A805" s="12"/>
      <c r="B805" s="11"/>
      <c r="C805" s="10"/>
      <c r="D805" s="10"/>
      <c r="E805" s="10"/>
      <c r="F805" s="10"/>
    </row>
    <row r="806" spans="1:6" ht="14.25" x14ac:dyDescent="0.2">
      <c r="A806" s="12"/>
      <c r="B806" s="11"/>
      <c r="C806" s="10"/>
      <c r="D806" s="10"/>
      <c r="E806" s="10"/>
      <c r="F806" s="10"/>
    </row>
    <row r="807" spans="1:6" ht="14.25" x14ac:dyDescent="0.2">
      <c r="A807" s="12"/>
      <c r="B807" s="14"/>
      <c r="C807" s="13"/>
      <c r="D807" s="13"/>
      <c r="E807" s="13"/>
      <c r="F807" s="13"/>
    </row>
    <row r="808" spans="1:6" ht="14.25" x14ac:dyDescent="0.2">
      <c r="A808" s="12"/>
      <c r="B808" s="11"/>
      <c r="C808" s="10"/>
      <c r="D808" s="10"/>
      <c r="E808" s="10"/>
      <c r="F808" s="10"/>
    </row>
    <row r="809" spans="1:6" ht="14.25" x14ac:dyDescent="0.2">
      <c r="A809" s="12"/>
      <c r="B809" s="11"/>
      <c r="C809" s="10"/>
      <c r="D809" s="10"/>
      <c r="E809" s="10"/>
      <c r="F809" s="10"/>
    </row>
    <row r="810" spans="1:6" ht="14.25" x14ac:dyDescent="0.2">
      <c r="A810" s="12"/>
      <c r="B810" s="14"/>
      <c r="C810" s="13"/>
      <c r="D810" s="13"/>
      <c r="E810" s="13"/>
      <c r="F810" s="13"/>
    </row>
    <row r="811" spans="1:6" ht="14.25" x14ac:dyDescent="0.2">
      <c r="A811" s="12"/>
      <c r="B811" s="11"/>
      <c r="C811" s="10"/>
      <c r="D811" s="10"/>
      <c r="E811" s="10"/>
      <c r="F811" s="10"/>
    </row>
    <row r="812" spans="1:6" ht="14.25" x14ac:dyDescent="0.2">
      <c r="A812" s="12"/>
      <c r="B812" s="11"/>
      <c r="C812" s="10"/>
      <c r="D812" s="10"/>
      <c r="E812" s="10"/>
      <c r="F812" s="10"/>
    </row>
    <row r="813" spans="1:6" ht="14.25" x14ac:dyDescent="0.2">
      <c r="A813" s="12"/>
      <c r="B813" s="14"/>
      <c r="C813" s="13"/>
      <c r="D813" s="13"/>
      <c r="E813" s="13"/>
      <c r="F813" s="13"/>
    </row>
    <row r="814" spans="1:6" ht="14.25" x14ac:dyDescent="0.2">
      <c r="A814" s="12"/>
      <c r="B814" s="11"/>
      <c r="C814" s="10"/>
      <c r="D814" s="10"/>
      <c r="E814" s="10"/>
      <c r="F814" s="10"/>
    </row>
    <row r="815" spans="1:6" ht="14.25" x14ac:dyDescent="0.2">
      <c r="A815" s="12"/>
      <c r="B815" s="11"/>
      <c r="C815" s="10"/>
      <c r="D815" s="10"/>
      <c r="E815" s="10"/>
      <c r="F815" s="10"/>
    </row>
    <row r="816" spans="1:6" ht="14.25" x14ac:dyDescent="0.2">
      <c r="A816" s="12"/>
      <c r="B816" s="14"/>
      <c r="C816" s="13"/>
      <c r="D816" s="13"/>
      <c r="E816" s="13"/>
      <c r="F816" s="13"/>
    </row>
    <row r="817" spans="1:6" ht="14.25" x14ac:dyDescent="0.2">
      <c r="A817" s="12"/>
      <c r="B817" s="11"/>
      <c r="C817" s="10"/>
      <c r="D817" s="10"/>
      <c r="E817" s="10"/>
      <c r="F817" s="10"/>
    </row>
    <row r="818" spans="1:6" ht="14.25" x14ac:dyDescent="0.2">
      <c r="A818" s="12"/>
      <c r="B818" s="11"/>
      <c r="C818" s="10"/>
      <c r="D818" s="10"/>
      <c r="E818" s="10"/>
      <c r="F818" s="10"/>
    </row>
    <row r="819" spans="1:6" ht="14.25" x14ac:dyDescent="0.2">
      <c r="A819" s="12"/>
      <c r="B819" s="14"/>
      <c r="C819" s="13"/>
      <c r="D819" s="13"/>
      <c r="E819" s="13"/>
      <c r="F819" s="13"/>
    </row>
    <row r="820" spans="1:6" ht="14.25" x14ac:dyDescent="0.2">
      <c r="A820" s="12"/>
      <c r="B820" s="11"/>
      <c r="C820" s="10"/>
      <c r="D820" s="10"/>
      <c r="E820" s="10"/>
      <c r="F820" s="10"/>
    </row>
    <row r="821" spans="1:6" ht="14.25" x14ac:dyDescent="0.2">
      <c r="A821" s="12"/>
      <c r="B821" s="11"/>
      <c r="C821" s="10"/>
      <c r="D821" s="10"/>
      <c r="E821" s="10"/>
      <c r="F821" s="10"/>
    </row>
    <row r="822" spans="1:6" ht="43.5" customHeight="1" x14ac:dyDescent="0.2">
      <c r="A822" s="12"/>
      <c r="B822" s="14"/>
      <c r="C822" s="13"/>
      <c r="D822" s="13"/>
      <c r="E822" s="13"/>
      <c r="F822" s="13"/>
    </row>
    <row r="823" spans="1:6" ht="14.25" x14ac:dyDescent="0.2">
      <c r="A823" s="12"/>
      <c r="B823" s="11"/>
      <c r="C823" s="10"/>
      <c r="D823" s="10"/>
      <c r="E823" s="10"/>
      <c r="F823" s="10"/>
    </row>
    <row r="824" spans="1:6" ht="14.25" x14ac:dyDescent="0.2">
      <c r="A824" s="12"/>
      <c r="B824" s="11"/>
      <c r="C824" s="10"/>
      <c r="D824" s="10"/>
      <c r="E824" s="10"/>
      <c r="F824" s="10"/>
    </row>
    <row r="825" spans="1:6" ht="14.25" x14ac:dyDescent="0.2">
      <c r="A825" s="12"/>
      <c r="B825" s="14"/>
      <c r="C825" s="13"/>
      <c r="D825" s="13"/>
      <c r="E825" s="13"/>
      <c r="F825" s="13"/>
    </row>
    <row r="826" spans="1:6" ht="14.25" x14ac:dyDescent="0.2">
      <c r="A826" s="12"/>
      <c r="B826" s="11"/>
      <c r="C826" s="10"/>
      <c r="D826" s="10"/>
      <c r="E826" s="10"/>
      <c r="F826" s="10"/>
    </row>
    <row r="827" spans="1:6" ht="14.25" x14ac:dyDescent="0.2">
      <c r="A827" s="12"/>
      <c r="B827" s="11"/>
      <c r="C827" s="10"/>
      <c r="D827" s="10"/>
      <c r="E827" s="10"/>
      <c r="F827" s="10"/>
    </row>
    <row r="828" spans="1:6" ht="14.25" x14ac:dyDescent="0.2">
      <c r="A828" s="12"/>
      <c r="B828" s="14"/>
      <c r="C828" s="13"/>
      <c r="D828" s="13"/>
      <c r="E828" s="13"/>
      <c r="F828" s="13"/>
    </row>
    <row r="829" spans="1:6" ht="14.25" x14ac:dyDescent="0.2">
      <c r="A829" s="12"/>
      <c r="B829" s="11"/>
      <c r="C829" s="10"/>
      <c r="D829" s="10"/>
      <c r="E829" s="10"/>
      <c r="F829" s="10"/>
    </row>
    <row r="830" spans="1:6" ht="14.25" x14ac:dyDescent="0.2">
      <c r="A830" s="12"/>
      <c r="B830" s="11"/>
      <c r="C830" s="10"/>
      <c r="D830" s="10"/>
      <c r="E830" s="10"/>
      <c r="F830" s="10"/>
    </row>
    <row r="831" spans="1:6" ht="14.25" x14ac:dyDescent="0.2">
      <c r="A831" s="12"/>
      <c r="B831" s="14"/>
      <c r="C831" s="13"/>
      <c r="D831" s="13"/>
      <c r="E831" s="13"/>
      <c r="F831" s="13"/>
    </row>
    <row r="832" spans="1:6" ht="14.25" x14ac:dyDescent="0.2">
      <c r="A832" s="12"/>
      <c r="B832" s="11"/>
      <c r="C832" s="10"/>
      <c r="D832" s="10"/>
      <c r="E832" s="10"/>
      <c r="F832" s="10"/>
    </row>
    <row r="833" spans="1:6" ht="14.25" x14ac:dyDescent="0.2">
      <c r="A833" s="12"/>
      <c r="B833" s="11"/>
      <c r="C833" s="10"/>
      <c r="D833" s="10"/>
      <c r="E833" s="10"/>
      <c r="F833" s="10"/>
    </row>
    <row r="834" spans="1:6" ht="14.25" x14ac:dyDescent="0.2">
      <c r="A834" s="12"/>
      <c r="B834" s="14"/>
      <c r="C834" s="13"/>
      <c r="D834" s="13"/>
      <c r="E834" s="13"/>
      <c r="F834" s="13"/>
    </row>
    <row r="835" spans="1:6" ht="14.25" x14ac:dyDescent="0.2">
      <c r="A835" s="12"/>
      <c r="B835" s="11"/>
      <c r="C835" s="10"/>
      <c r="D835" s="10"/>
      <c r="E835" s="10"/>
      <c r="F835" s="10"/>
    </row>
    <row r="836" spans="1:6" ht="14.25" x14ac:dyDescent="0.2">
      <c r="A836" s="12"/>
      <c r="B836" s="11"/>
      <c r="C836" s="10"/>
      <c r="D836" s="10"/>
      <c r="E836" s="10"/>
      <c r="F836" s="10"/>
    </row>
    <row r="837" spans="1:6" ht="14.25" x14ac:dyDescent="0.2">
      <c r="A837" s="12"/>
      <c r="B837" s="14"/>
      <c r="C837" s="13"/>
      <c r="D837" s="13"/>
      <c r="E837" s="13"/>
      <c r="F837" s="13"/>
    </row>
    <row r="838" spans="1:6" ht="14.25" x14ac:dyDescent="0.2">
      <c r="A838" s="12"/>
      <c r="B838" s="11"/>
      <c r="C838" s="10"/>
      <c r="D838" s="10"/>
      <c r="E838" s="10"/>
      <c r="F838" s="10"/>
    </row>
    <row r="839" spans="1:6" ht="14.25" x14ac:dyDescent="0.2">
      <c r="A839" s="12"/>
      <c r="B839" s="11"/>
      <c r="C839" s="10"/>
      <c r="D839" s="10"/>
      <c r="E839" s="10"/>
      <c r="F839" s="10"/>
    </row>
    <row r="840" spans="1:6" ht="14.25" x14ac:dyDescent="0.2">
      <c r="A840" s="12"/>
      <c r="B840" s="14"/>
      <c r="C840" s="13"/>
      <c r="D840" s="13"/>
      <c r="E840" s="13"/>
      <c r="F840" s="13"/>
    </row>
    <row r="841" spans="1:6" ht="14.25" x14ac:dyDescent="0.2">
      <c r="A841" s="12"/>
      <c r="B841" s="11"/>
      <c r="C841" s="10"/>
      <c r="D841" s="10"/>
      <c r="E841" s="10"/>
      <c r="F841" s="10"/>
    </row>
    <row r="842" spans="1:6" ht="14.25" x14ac:dyDescent="0.2">
      <c r="A842" s="12"/>
      <c r="B842" s="11"/>
      <c r="C842" s="10"/>
      <c r="D842" s="10"/>
      <c r="E842" s="10"/>
      <c r="F842" s="10"/>
    </row>
    <row r="843" spans="1:6" ht="14.25" x14ac:dyDescent="0.2">
      <c r="A843" s="12"/>
      <c r="B843" s="14"/>
      <c r="C843" s="13"/>
      <c r="D843" s="13"/>
      <c r="E843" s="13"/>
      <c r="F843" s="13"/>
    </row>
    <row r="844" spans="1:6" ht="14.25" x14ac:dyDescent="0.2">
      <c r="A844" s="12"/>
      <c r="B844" s="11"/>
      <c r="C844" s="10"/>
      <c r="D844" s="10"/>
      <c r="E844" s="10"/>
      <c r="F844" s="10"/>
    </row>
    <row r="845" spans="1:6" ht="14.25" x14ac:dyDescent="0.2">
      <c r="A845" s="12"/>
      <c r="B845" s="11"/>
      <c r="C845" s="10"/>
      <c r="D845" s="10"/>
      <c r="E845" s="10"/>
      <c r="F845" s="10"/>
    </row>
    <row r="846" spans="1:6" ht="14.25" x14ac:dyDescent="0.2">
      <c r="A846" s="12"/>
      <c r="B846" s="14"/>
      <c r="C846" s="13"/>
      <c r="D846" s="13"/>
      <c r="E846" s="13"/>
      <c r="F846" s="13"/>
    </row>
    <row r="847" spans="1:6" ht="14.25" x14ac:dyDescent="0.2">
      <c r="A847" s="12"/>
      <c r="B847" s="11"/>
      <c r="C847" s="10"/>
      <c r="D847" s="10"/>
      <c r="E847" s="10"/>
      <c r="F847" s="10"/>
    </row>
    <row r="848" spans="1:6" ht="14.25" x14ac:dyDescent="0.2">
      <c r="A848" s="12"/>
      <c r="B848" s="11"/>
      <c r="C848" s="10"/>
      <c r="D848" s="10"/>
      <c r="E848" s="10"/>
      <c r="F848" s="10"/>
    </row>
    <row r="849" spans="1:6" ht="14.25" x14ac:dyDescent="0.2">
      <c r="A849" s="12"/>
      <c r="B849" s="14"/>
      <c r="C849" s="13"/>
      <c r="D849" s="13"/>
      <c r="E849" s="13"/>
      <c r="F849" s="13"/>
    </row>
    <row r="850" spans="1:6" ht="14.25" x14ac:dyDescent="0.2">
      <c r="A850" s="12"/>
      <c r="B850" s="11"/>
      <c r="C850" s="10"/>
      <c r="D850" s="10"/>
      <c r="E850" s="10"/>
      <c r="F850" s="10"/>
    </row>
    <row r="851" spans="1:6" ht="14.25" x14ac:dyDescent="0.2">
      <c r="A851" s="12"/>
      <c r="B851" s="11"/>
      <c r="C851" s="10"/>
      <c r="D851" s="10"/>
      <c r="E851" s="10"/>
      <c r="F851" s="10"/>
    </row>
    <row r="852" spans="1:6" ht="14.25" x14ac:dyDescent="0.2">
      <c r="A852" s="12"/>
      <c r="B852" s="14"/>
      <c r="C852" s="13"/>
      <c r="D852" s="13"/>
      <c r="E852" s="13"/>
      <c r="F852" s="13"/>
    </row>
    <row r="853" spans="1:6" ht="14.25" x14ac:dyDescent="0.2">
      <c r="A853" s="12"/>
      <c r="B853" s="11"/>
      <c r="C853" s="10"/>
      <c r="D853" s="10"/>
      <c r="E853" s="10"/>
      <c r="F853" s="10"/>
    </row>
    <row r="854" spans="1:6" ht="14.25" x14ac:dyDescent="0.2">
      <c r="A854" s="12"/>
      <c r="B854" s="11"/>
      <c r="C854" s="10"/>
      <c r="D854" s="10"/>
      <c r="E854" s="10"/>
      <c r="F854" s="10"/>
    </row>
    <row r="855" spans="1:6" ht="14.25" x14ac:dyDescent="0.2">
      <c r="A855" s="12"/>
      <c r="B855" s="14"/>
      <c r="C855" s="13"/>
      <c r="D855" s="13"/>
      <c r="E855" s="13"/>
      <c r="F855" s="13"/>
    </row>
    <row r="856" spans="1:6" ht="14.25" x14ac:dyDescent="0.2">
      <c r="A856" s="12"/>
      <c r="B856" s="11"/>
      <c r="C856" s="10"/>
      <c r="D856" s="10"/>
      <c r="E856" s="10"/>
      <c r="F856" s="10"/>
    </row>
    <row r="857" spans="1:6" ht="14.25" x14ac:dyDescent="0.2">
      <c r="A857" s="12"/>
      <c r="B857" s="11"/>
      <c r="C857" s="10"/>
      <c r="D857" s="10"/>
      <c r="E857" s="10"/>
      <c r="F857" s="10"/>
    </row>
    <row r="858" spans="1:6" ht="14.25" x14ac:dyDescent="0.2">
      <c r="A858" s="12"/>
      <c r="B858" s="14"/>
      <c r="C858" s="13"/>
      <c r="D858" s="13"/>
      <c r="E858" s="13"/>
      <c r="F858" s="13"/>
    </row>
    <row r="859" spans="1:6" ht="14.25" x14ac:dyDescent="0.2">
      <c r="A859" s="12"/>
      <c r="B859" s="11"/>
      <c r="C859" s="10"/>
      <c r="D859" s="10"/>
      <c r="E859" s="10"/>
      <c r="F859" s="10"/>
    </row>
    <row r="860" spans="1:6" ht="14.25" x14ac:dyDescent="0.2">
      <c r="A860" s="12"/>
      <c r="B860" s="11"/>
      <c r="C860" s="10"/>
      <c r="D860" s="10"/>
      <c r="E860" s="10"/>
      <c r="F860" s="10"/>
    </row>
    <row r="861" spans="1:6" ht="29.25" customHeight="1" x14ac:dyDescent="0.2">
      <c r="A861" s="12"/>
      <c r="B861" s="14"/>
      <c r="C861" s="13"/>
      <c r="D861" s="13"/>
      <c r="E861" s="13"/>
      <c r="F861" s="13"/>
    </row>
    <row r="862" spans="1:6" ht="14.25" x14ac:dyDescent="0.2">
      <c r="A862" s="12"/>
      <c r="B862" s="11"/>
      <c r="C862" s="10"/>
      <c r="D862" s="10"/>
      <c r="E862" s="10"/>
      <c r="F862" s="10"/>
    </row>
    <row r="863" spans="1:6" ht="14.25" x14ac:dyDescent="0.2">
      <c r="A863" s="12"/>
      <c r="B863" s="11"/>
      <c r="C863" s="10"/>
      <c r="D863" s="10"/>
      <c r="E863" s="10"/>
      <c r="F863" s="10"/>
    </row>
    <row r="864" spans="1:6" ht="14.25" x14ac:dyDescent="0.2">
      <c r="A864" s="12"/>
      <c r="B864" s="14"/>
      <c r="C864" s="13"/>
      <c r="D864" s="13"/>
      <c r="E864" s="13"/>
      <c r="F864" s="13"/>
    </row>
    <row r="865" spans="1:6" ht="14.25" x14ac:dyDescent="0.2">
      <c r="A865" s="12"/>
      <c r="B865" s="11"/>
      <c r="C865" s="10"/>
      <c r="D865" s="10"/>
      <c r="E865" s="10"/>
      <c r="F865" s="10"/>
    </row>
    <row r="866" spans="1:6" ht="14.25" x14ac:dyDescent="0.2">
      <c r="A866" s="12"/>
      <c r="B866" s="11"/>
      <c r="C866" s="10"/>
      <c r="D866" s="10"/>
      <c r="E866" s="10"/>
      <c r="F866" s="10"/>
    </row>
    <row r="867" spans="1:6" ht="14.25" x14ac:dyDescent="0.2">
      <c r="A867" s="12"/>
      <c r="B867" s="14"/>
      <c r="C867" s="13"/>
      <c r="D867" s="13"/>
      <c r="E867" s="13"/>
      <c r="F867" s="13"/>
    </row>
    <row r="868" spans="1:6" ht="14.25" x14ac:dyDescent="0.2">
      <c r="A868" s="12"/>
      <c r="B868" s="11"/>
      <c r="C868" s="10"/>
      <c r="D868" s="10"/>
      <c r="E868" s="10"/>
      <c r="F868" s="10"/>
    </row>
    <row r="869" spans="1:6" ht="14.25" x14ac:dyDescent="0.2">
      <c r="A869" s="12"/>
      <c r="B869" s="11"/>
      <c r="C869" s="10"/>
      <c r="D869" s="10"/>
      <c r="E869" s="10"/>
      <c r="F869" s="10"/>
    </row>
    <row r="870" spans="1:6" ht="14.25" x14ac:dyDescent="0.2">
      <c r="A870" s="12"/>
      <c r="B870" s="14"/>
      <c r="C870" s="13"/>
      <c r="D870" s="13"/>
      <c r="E870" s="13"/>
      <c r="F870" s="13"/>
    </row>
    <row r="871" spans="1:6" ht="14.25" x14ac:dyDescent="0.2">
      <c r="A871" s="12"/>
      <c r="B871" s="11"/>
      <c r="C871" s="10"/>
      <c r="D871" s="10"/>
      <c r="E871" s="10"/>
      <c r="F871" s="10"/>
    </row>
    <row r="872" spans="1:6" ht="14.25" x14ac:dyDescent="0.2">
      <c r="A872" s="12"/>
      <c r="B872" s="11"/>
      <c r="C872" s="10"/>
      <c r="D872" s="10"/>
      <c r="E872" s="10"/>
      <c r="F872" s="10"/>
    </row>
    <row r="873" spans="1:6" ht="14.25" x14ac:dyDescent="0.2">
      <c r="A873" s="12"/>
      <c r="B873" s="14"/>
      <c r="C873" s="13"/>
      <c r="D873" s="13"/>
      <c r="E873" s="13"/>
      <c r="F873" s="13"/>
    </row>
    <row r="874" spans="1:6" ht="14.25" x14ac:dyDescent="0.2">
      <c r="A874" s="12"/>
      <c r="B874" s="11"/>
      <c r="C874" s="10"/>
      <c r="D874" s="10"/>
      <c r="E874" s="10"/>
      <c r="F874" s="10"/>
    </row>
    <row r="875" spans="1:6" ht="14.25" x14ac:dyDescent="0.2">
      <c r="A875" s="12"/>
      <c r="B875" s="11"/>
      <c r="C875" s="10"/>
      <c r="D875" s="10"/>
      <c r="E875" s="10"/>
      <c r="F875" s="10"/>
    </row>
    <row r="876" spans="1:6" ht="14.25" x14ac:dyDescent="0.2">
      <c r="A876" s="12"/>
      <c r="B876" s="15"/>
      <c r="C876" s="13"/>
      <c r="D876" s="13"/>
      <c r="E876" s="13"/>
      <c r="F876" s="13"/>
    </row>
    <row r="877" spans="1:6" ht="14.25" x14ac:dyDescent="0.2">
      <c r="A877" s="12"/>
      <c r="B877" s="11"/>
      <c r="C877" s="10"/>
      <c r="D877" s="10"/>
      <c r="E877" s="10"/>
      <c r="F877" s="10"/>
    </row>
    <row r="878" spans="1:6" ht="14.25" x14ac:dyDescent="0.2">
      <c r="A878" s="12"/>
      <c r="B878" s="11"/>
      <c r="C878" s="10"/>
      <c r="D878" s="10"/>
      <c r="E878" s="10"/>
      <c r="F878" s="10"/>
    </row>
    <row r="879" spans="1:6" ht="14.25" x14ac:dyDescent="0.2">
      <c r="A879" s="12"/>
      <c r="B879" s="14"/>
      <c r="C879" s="13"/>
      <c r="D879" s="13"/>
      <c r="E879" s="13"/>
      <c r="F879" s="13"/>
    </row>
    <row r="880" spans="1:6" ht="14.25" x14ac:dyDescent="0.2">
      <c r="A880" s="12"/>
      <c r="B880" s="11"/>
      <c r="C880" s="10"/>
      <c r="D880" s="10"/>
      <c r="E880" s="10"/>
      <c r="F880" s="10"/>
    </row>
    <row r="881" spans="1:6" ht="14.25" x14ac:dyDescent="0.2">
      <c r="A881" s="12"/>
      <c r="B881" s="11"/>
      <c r="C881" s="10"/>
      <c r="D881" s="10"/>
      <c r="E881" s="10"/>
      <c r="F881" s="10"/>
    </row>
    <row r="882" spans="1:6" ht="37.5" customHeight="1" x14ac:dyDescent="0.2">
      <c r="B882" s="9"/>
      <c r="C882" s="8"/>
      <c r="D882" s="8"/>
      <c r="E882" s="8"/>
      <c r="F882" s="8"/>
    </row>
    <row r="883" spans="1:6" ht="15.75" x14ac:dyDescent="0.25">
      <c r="A883" s="7"/>
      <c r="B883" s="6"/>
    </row>
    <row r="884" spans="1:6" x14ac:dyDescent="0.2">
      <c r="A884" s="3"/>
      <c r="B884" s="6"/>
    </row>
    <row r="885" spans="1:6" x14ac:dyDescent="0.2">
      <c r="A885" s="3"/>
      <c r="B885" s="6"/>
    </row>
    <row r="886" spans="1:6" x14ac:dyDescent="0.2">
      <c r="A886" s="3"/>
      <c r="B886" s="6"/>
    </row>
    <row r="887" spans="1:6" x14ac:dyDescent="0.2">
      <c r="A887" s="3"/>
      <c r="B887" s="6"/>
    </row>
    <row r="888" spans="1:6" x14ac:dyDescent="0.2">
      <c r="A888" s="3"/>
      <c r="B888" s="6"/>
    </row>
    <row r="889" spans="1:6" x14ac:dyDescent="0.2">
      <c r="A889" s="3"/>
      <c r="B889" s="6"/>
    </row>
    <row r="890" spans="1:6" x14ac:dyDescent="0.2">
      <c r="A890" s="3"/>
      <c r="B890" s="6"/>
    </row>
    <row r="891" spans="1:6" x14ac:dyDescent="0.2">
      <c r="A891" s="3"/>
      <c r="B891" s="6"/>
    </row>
    <row r="892" spans="1:6" x14ac:dyDescent="0.2">
      <c r="A892" s="3"/>
      <c r="B892" s="6"/>
    </row>
    <row r="893" spans="1:6" x14ac:dyDescent="0.2">
      <c r="A893" s="3"/>
      <c r="B893" s="6"/>
    </row>
    <row r="894" spans="1:6" x14ac:dyDescent="0.2">
      <c r="A894" s="3"/>
      <c r="B894" s="6"/>
    </row>
    <row r="895" spans="1:6" x14ac:dyDescent="0.2">
      <c r="A895" s="3"/>
      <c r="B895" s="6"/>
    </row>
  </sheetData>
  <mergeCells count="9">
    <mergeCell ref="A694:F694"/>
    <mergeCell ref="A695:F695"/>
    <mergeCell ref="A1:C1"/>
    <mergeCell ref="A2:F2"/>
    <mergeCell ref="B5:B6"/>
    <mergeCell ref="C5:C6"/>
    <mergeCell ref="A5:A6"/>
    <mergeCell ref="A4:F4"/>
    <mergeCell ref="A3:F3"/>
  </mergeCells>
  <printOptions horizontalCentered="1"/>
  <pageMargins left="0.39370078740157483" right="0.39370078740157483" top="0.78740157480314965" bottom="0.78740157480314965" header="0" footer="0"/>
  <pageSetup scale="65" orientation="portrait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 Miles de pesos</vt:lpstr>
      <vt:lpstr>'T Miles de pesos'!Área_de_impresión</vt:lpstr>
      <vt:lpstr>'T Miles de pesos'!Títulos_a_imprimir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UPCP</cp:lastModifiedBy>
  <cp:lastPrinted>2015-04-27T20:26:26Z</cp:lastPrinted>
  <dcterms:created xsi:type="dcterms:W3CDTF">2015-04-24T16:37:24Z</dcterms:created>
  <dcterms:modified xsi:type="dcterms:W3CDTF">2015-04-27T20:33:02Z</dcterms:modified>
</cp:coreProperties>
</file>