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2014\Informes Trimestrales\Primer\XLS\Finales\"/>
    </mc:Choice>
  </mc:AlternateContent>
  <bookViews>
    <workbookView xWindow="0" yWindow="0" windowWidth="20490" windowHeight="5355" firstSheet="30" activeTab="31"/>
  </bookViews>
  <sheets>
    <sheet name="Físico" sheetId="103" state="hidden" r:id="rId1"/>
    <sheet name="Financiero" sheetId="104" state="hidden" r:id="rId2"/>
    <sheet name="4 E015" sheetId="1" r:id="rId3"/>
    <sheet name="4 P006" sheetId="2" r:id="rId4"/>
    <sheet name="4 P015" sheetId="3" r:id="rId5"/>
    <sheet name="4 P017" sheetId="4" r:id="rId6"/>
    <sheet name="4 P021" sheetId="5" r:id="rId7"/>
    <sheet name="4 P022" sheetId="6" r:id="rId8"/>
    <sheet name="4 P023" sheetId="7" r:id="rId9"/>
    <sheet name="4 P024" sheetId="8" r:id="rId10"/>
    <sheet name="5 E002" sheetId="9" r:id="rId11"/>
    <sheet name="5 P008" sheetId="10" r:id="rId12"/>
    <sheet name="6 E033" sheetId="11" r:id="rId13"/>
    <sheet name="6 K025" sheetId="12" r:id="rId14"/>
    <sheet name="6 M001" sheetId="13" r:id="rId15"/>
    <sheet name="6 O001" sheetId="14" r:id="rId16"/>
    <sheet name="6 P010" sheetId="15" r:id="rId17"/>
    <sheet name="6 S010" sheetId="16" r:id="rId18"/>
    <sheet name="6 S249" sheetId="17" r:id="rId19"/>
    <sheet name="6 U011" sheetId="18" r:id="rId20"/>
    <sheet name="7 A900" sheetId="19" r:id="rId21"/>
    <sheet name="8 P001" sheetId="20" r:id="rId22"/>
    <sheet name="8 S088" sheetId="21" r:id="rId23"/>
    <sheet name="8 S089" sheetId="22" r:id="rId24"/>
    <sheet name="8 S258" sheetId="23" r:id="rId25"/>
    <sheet name="9 P001" sheetId="24" r:id="rId26"/>
    <sheet name="10 S016" sheetId="25" r:id="rId27"/>
    <sheet name="10 S017" sheetId="26" r:id="rId28"/>
    <sheet name="10 S020" sheetId="27" r:id="rId29"/>
    <sheet name="10 S021" sheetId="28" r:id="rId30"/>
    <sheet name="10 P006" sheetId="106" r:id="rId31"/>
    <sheet name="11 E011" sheetId="29" r:id="rId32"/>
    <sheet name="11 E032" sheetId="30" r:id="rId33"/>
    <sheet name="11 S243" sheetId="31" r:id="rId34"/>
    <sheet name="11 S244" sheetId="32" r:id="rId35"/>
    <sheet name="11 S245" sheetId="33" r:id="rId36"/>
    <sheet name="12 E010" sheetId="34" r:id="rId37"/>
    <sheet name="12 E019" sheetId="35" r:id="rId38"/>
    <sheet name="12 E022" sheetId="36" r:id="rId39"/>
    <sheet name="12 E023" sheetId="37" r:id="rId40"/>
    <sheet name="12 E025" sheetId="38" r:id="rId41"/>
    <sheet name="12 E036" sheetId="39" r:id="rId42"/>
    <sheet name="12 P012" sheetId="40" r:id="rId43"/>
    <sheet name="12 P014" sheetId="41" r:id="rId44"/>
    <sheet name="12 P016" sheetId="42" r:id="rId45"/>
    <sheet name="12 P017" sheetId="43" r:id="rId46"/>
    <sheet name="12 S150" sheetId="44" r:id="rId47"/>
    <sheet name="12 S174" sheetId="45" r:id="rId48"/>
    <sheet name="12 U007" sheetId="46" r:id="rId49"/>
    <sheet name="12 U008" sheetId="47" r:id="rId50"/>
    <sheet name="13 A006" sheetId="48" r:id="rId51"/>
    <sheet name="13 K012" sheetId="49" r:id="rId52"/>
    <sheet name="13 M001" sheetId="50" r:id="rId53"/>
    <sheet name="14 E002" sheetId="51" r:id="rId54"/>
    <sheet name="14 E005" sheetId="52" r:id="rId55"/>
    <sheet name="15 F002" sheetId="53" r:id="rId56"/>
    <sheet name="15 M001" sheetId="54" r:id="rId57"/>
    <sheet name="15 S048" sheetId="55" r:id="rId58"/>
    <sheet name="15 S058" sheetId="56" r:id="rId59"/>
    <sheet name="15 S117" sheetId="57" r:id="rId60"/>
    <sheet name="15 S175" sheetId="58" r:id="rId61"/>
    <sheet name="15 S177" sheetId="59" r:id="rId62"/>
    <sheet name="16 P002" sheetId="60" r:id="rId63"/>
    <sheet name="16 S046" sheetId="61" r:id="rId64"/>
    <sheet name="16 S071" sheetId="62" r:id="rId65"/>
    <sheet name="16 S219" sheetId="63" r:id="rId66"/>
    <sheet name="16 U022" sheetId="64" r:id="rId67"/>
    <sheet name="17 E002" sheetId="65" r:id="rId68"/>
    <sheet name="17 E003" sheetId="66" r:id="rId69"/>
    <sheet name="17 E009" sheetId="67" r:id="rId70"/>
    <sheet name="18 E555" sheetId="68" r:id="rId71"/>
    <sheet name="18 E561" sheetId="69" r:id="rId72"/>
    <sheet name="18 E562" sheetId="70" r:id="rId73"/>
    <sheet name="18 E563" sheetId="71" r:id="rId74"/>
    <sheet name="18 E567" sheetId="72" r:id="rId75"/>
    <sheet name="18 E568" sheetId="73" r:id="rId76"/>
    <sheet name="18 E570" sheetId="74" r:id="rId77"/>
    <sheet name="18 F012" sheetId="75" r:id="rId78"/>
    <sheet name="18 F571" sheetId="76" r:id="rId79"/>
    <sheet name="18 G002" sheetId="77" r:id="rId80"/>
    <sheet name="18 G003" sheetId="78" r:id="rId81"/>
    <sheet name="18 M001" sheetId="79" r:id="rId82"/>
    <sheet name="18 O001" sheetId="80" r:id="rId83"/>
    <sheet name="18 P002" sheetId="81" r:id="rId84"/>
    <sheet name="18 P552" sheetId="82" r:id="rId85"/>
    <sheet name="18 R585" sheetId="83" r:id="rId86"/>
    <sheet name="19 J014" sheetId="84" r:id="rId87"/>
    <sheet name="20 E016" sheetId="85" r:id="rId88"/>
    <sheet name="20 S054" sheetId="86" r:id="rId89"/>
    <sheet name="20 S070" sheetId="87" r:id="rId90"/>
    <sheet name="20 S155" sheetId="88" r:id="rId91"/>
    <sheet name="20 S174" sheetId="89" r:id="rId92"/>
    <sheet name="20 S241" sheetId="90" r:id="rId93"/>
    <sheet name="20 P002" sheetId="105" r:id="rId94"/>
    <sheet name="21 P001" sheetId="91" r:id="rId95"/>
    <sheet name="22 R003" sheetId="92" r:id="rId96"/>
    <sheet name="22 R008" sheetId="93" r:id="rId97"/>
    <sheet name="22 R009" sheetId="94" r:id="rId98"/>
    <sheet name="22 R010" sheetId="95" r:id="rId99"/>
    <sheet name="35 E013" sheetId="96" r:id="rId100"/>
    <sheet name="38 F002" sheetId="97" r:id="rId101"/>
    <sheet name="40 P002" sheetId="98" r:id="rId102"/>
    <sheet name="50 E007" sheetId="99" r:id="rId103"/>
    <sheet name="50 E008" sheetId="100" r:id="rId104"/>
    <sheet name="51 E005" sheetId="101" r:id="rId105"/>
    <sheet name="51 E036" sheetId="102" r:id="rId106"/>
  </sheets>
  <externalReferences>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s>
  <definedNames>
    <definedName name="\a">#N/A</definedName>
    <definedName name="\b">#N/A</definedName>
    <definedName name="\c" localSheetId="30">#REF!</definedName>
    <definedName name="\c" localSheetId="93">#REF!</definedName>
    <definedName name="\c">#REF!</definedName>
    <definedName name="\p">#N/A</definedName>
    <definedName name="\s">#N/A</definedName>
    <definedName name="\z" localSheetId="30">#REF!</definedName>
    <definedName name="\z" localSheetId="93">#REF!</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 localSheetId="30">'[2]Mod Eco Controlados 99'!#REF!</definedName>
    <definedName name="________cad179" localSheetId="93">'[2]Mod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 localSheetId="30">#REF!</definedName>
    <definedName name="_______CFD02" localSheetId="93">#REF!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 localSheetId="30">#REF!</definedName>
    <definedName name="_______PIB08" localSheetId="93">#REF!</definedName>
    <definedName name="_______PIB08">#REF!</definedName>
    <definedName name="_______SEP1">[1]!SEP&amp;[1]!OCT&amp;[1]!NOV&amp;[1]!DIC</definedName>
    <definedName name="_______SEP2">[4]edofza9!$C$22</definedName>
    <definedName name="_______smg97">'[5]Premisa macro'!$E$4</definedName>
    <definedName name="_______syt03" localSheetId="30">#REF!</definedName>
    <definedName name="_______syt03" localSheetId="93">#REF!</definedName>
    <definedName name="_______syt03">#REF!</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NE2">[4]edofza1!$C$22</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NOV1">[1]!NOV&amp;[1]!DIC</definedName>
    <definedName name="____NOV2">[4]edofza11!$C$43</definedName>
    <definedName name="____OCT1">[1]!OCT&amp;[1]!NOV&amp;[1]!DIC</definedName>
    <definedName name="____OCT2">[4]edofza10!$C$22</definedName>
    <definedName name="____SEP1">[1]!SEP&amp;[1]!OCT&amp;[1]!NOV&amp;[1]!DIC</definedName>
    <definedName name="____SEP2">[4]edofza9!$C$22</definedName>
    <definedName name="____smg97">'[5]Premisa macro'!$E$4</definedName>
    <definedName name="____TDC2001">'[6]Tipos de Cambio'!$C$4</definedName>
    <definedName name="___ABR2">[4]edofza4!$C$22</definedName>
    <definedName name="___AGO2">[4]edofza8!$C$22</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NE2">[4]edofza1!$C$22</definedName>
    <definedName name="___FEB2">[4]edofza2!$C$22</definedName>
    <definedName name="___JUL2">[4]edofza7!$C$22</definedName>
    <definedName name="___JUN2">[4]edofza6!$C$22</definedName>
    <definedName name="___MAR2">[4]edofza3!$C$22</definedName>
    <definedName name="___MAY2">[4]edofza5!$C$22</definedName>
    <definedName name="___NOV2">[4]edofza11!$C$43</definedName>
    <definedName name="___OCT2">[4]edofza10!$C$22</definedName>
    <definedName name="___SEP2">[4]edofza9!$C$22</definedName>
    <definedName name="___smg97">'[5]Premisa macro'!$E$4</definedName>
    <definedName name="___TDC2001">'[6]Tipos de Cambio'!$C$4</definedName>
    <definedName name="__ABR2">[4]edofza4!$C$22</definedName>
    <definedName name="__AGO1">[1]!AGO&amp;[1]!SEP&amp;[1]!OCT&amp;[1]!NOV&amp;[1]!DIC</definedName>
    <definedName name="__AGO2">[4]edofza8!$C$22</definedName>
    <definedName name="__CAN2" localSheetId="30" hidden="1">{"Bruto",#N/A,FALSE,"CONV3T.XLS";"Neto",#N/A,FALSE,"CONV3T.XLS";"UnoB",#N/A,FALSE,"CONV3T.XLS";"Bruto",#N/A,FALSE,"CONV4T.XLS";"Neto",#N/A,FALSE,"CONV4T.XLS";"UnoB",#N/A,FALSE,"CONV4T.XLS"}</definedName>
    <definedName name="__CAN2" localSheetId="93"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30" hidden="1">{"Bruto",#N/A,FALSE,"CONV3T.XLS";"Neto",#N/A,FALSE,"CONV3T.XLS";"UnoB",#N/A,FALSE,"CONV3T.XLS";"Bruto",#N/A,FALSE,"CONV4T.XLS";"Neto",#N/A,FALSE,"CONV4T.XLS";"UnoB",#N/A,FALSE,"CONV4T.XLS"}</definedName>
    <definedName name="__CAN4" localSheetId="93"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OR4" localSheetId="30" hidden="1">{"Bruto",#N/A,FALSE,"CONV3T.XLS";"Neto",#N/A,FALSE,"CONV3T.XLS";"UnoB",#N/A,FALSE,"CONV3T.XLS";"Bruto",#N/A,FALSE,"CONV4T.XLS";"Neto",#N/A,FALSE,"CONV4T.XLS";"UnoB",#N/A,FALSE,"CONV4T.XLS"}</definedName>
    <definedName name="__COR4" localSheetId="93"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30" hidden="1">{"Bruto",#N/A,FALSE,"CONV3T.XLS";"Neto",#N/A,FALSE,"CONV3T.XLS";"UnoB",#N/A,FALSE,"CONV3T.XLS";"Bruto",#N/A,FALSE,"CONV4T.XLS";"Neto",#N/A,FALSE,"CONV4T.XLS";"UnoB",#N/A,FALSE,"CONV4T.XLS"}</definedName>
    <definedName name="__COS4" localSheetId="93"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30" hidden="1">{"Bruto",#N/A,FALSE,"CONV3T.XLS";"Neto",#N/A,FALSE,"CONV3T.XLS";"UnoB",#N/A,FALSE,"CONV3T.XLS";"Bruto",#N/A,FALSE,"CONV4T.XLS";"Neto",#N/A,FALSE,"CONV4T.XLS";"UnoB",#N/A,FALSE,"CONV4T.XLS"}</definedName>
    <definedName name="__ee1" localSheetId="93"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30" hidden="1">{"Bruto",#N/A,FALSE,"CONV3T.XLS";"Neto",#N/A,FALSE,"CONV3T.XLS";"UnoB",#N/A,FALSE,"CONV3T.XLS";"Bruto",#N/A,FALSE,"CONV4T.XLS";"Neto",#N/A,FALSE,"CONV4T.XLS";"UnoB",#N/A,FALSE,"CONV4T.XLS"}</definedName>
    <definedName name="__esc2" localSheetId="93"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30" hidden="1">{"Bruto",#N/A,FALSE,"CONV3T.XLS";"Neto",#N/A,FALSE,"CONV3T.XLS";"UnoB",#N/A,FALSE,"CONV3T.XLS";"Bruto",#N/A,FALSE,"CONV4T.XLS";"Neto",#N/A,FALSE,"CONV4T.XLS";"UnoB",#N/A,FALSE,"CONV4T.XLS"}</definedName>
    <definedName name="__ESC4" localSheetId="93"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2">[4]edofza2!$C$22</definedName>
    <definedName name="__JUL2">[4]edofza7!$C$22</definedName>
    <definedName name="__JUN2">[4]edofza6!$C$22</definedName>
    <definedName name="__MAR2">[4]edofza3!$C$22</definedName>
    <definedName name="__MAY2">[4]edofza5!$C$22</definedName>
    <definedName name="__mor2" localSheetId="30" hidden="1">{"Bruto",#N/A,FALSE,"CONV3T.XLS";"Neto",#N/A,FALSE,"CONV3T.XLS";"UnoB",#N/A,FALSE,"CONV3T.XLS";"Bruto",#N/A,FALSE,"CONV4T.XLS";"Neto",#N/A,FALSE,"CONV4T.XLS";"UnoB",#N/A,FALSE,"CONV4T.XLS"}</definedName>
    <definedName name="__mor2" localSheetId="93"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30" hidden="1">{"Bruto",#N/A,FALSE,"CONV3T.XLS";"Neto",#N/A,FALSE,"CONV3T.XLS";"UnoB",#N/A,FALSE,"CONV3T.XLS";"Bruto",#N/A,FALSE,"CONV4T.XLS";"Neto",#N/A,FALSE,"CONV4T.XLS";"UnoB",#N/A,FALSE,"CONV4T.XLS"}</definedName>
    <definedName name="__MOR4" localSheetId="93"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localSheetId="30" hidden="1">{"Bruto",#N/A,FALSE,"CONV3T.XLS";"Neto",#N/A,FALSE,"CONV3T.XLS";"UnoB",#N/A,FALSE,"CONV3T.XLS";"Bruto",#N/A,FALSE,"CONV4T.XLS";"Neto",#N/A,FALSE,"CONV4T.XLS";"UnoB",#N/A,FALSE,"CONV4T.XLS"}</definedName>
    <definedName name="__pa2" localSheetId="93"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30" hidden="1">{"Bruto",#N/A,FALSE,"CONV3T.XLS";"Neto",#N/A,FALSE,"CONV3T.XLS";"UnoB",#N/A,FALSE,"CONV3T.XLS";"Bruto",#N/A,FALSE,"CONV4T.XLS";"Neto",#N/A,FALSE,"CONV4T.XLS";"UnoB",#N/A,FALSE,"CONV4T.XLS"}</definedName>
    <definedName name="__PAJ4" localSheetId="93"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SEP1">[1]!SEP&amp;[1]!OCT&amp;[1]!NOV&amp;[1]!DIC</definedName>
    <definedName name="__SEP2">[4]edofza9!$C$22</definedName>
    <definedName name="__smg97">'[5]Premisa macro'!$E$4</definedName>
    <definedName name="__TDC2001">'[6]Tipos de Cambio'!$C$4</definedName>
    <definedName name="__tul2" localSheetId="30" hidden="1">{"Bruto",#N/A,FALSE,"CONV3T.XLS";"Neto",#N/A,FALSE,"CONV3T.XLS";"UnoB",#N/A,FALSE,"CONV3T.XLS";"Bruto",#N/A,FALSE,"CONV4T.XLS";"Neto",#N/A,FALSE,"CONV4T.XLS";"UnoB",#N/A,FALSE,"CONV4T.XLS"}</definedName>
    <definedName name="__tul2" localSheetId="93"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30" hidden="1">{"Bruto",#N/A,FALSE,"CONV3T.XLS";"Neto",#N/A,FALSE,"CONV3T.XLS";"UnoB",#N/A,FALSE,"CONV3T.XLS";"Bruto",#N/A,FALSE,"CONV4T.XLS";"Neto",#N/A,FALSE,"CONV4T.XLS";"UnoB",#N/A,FALSE,"CONV4T.XLS"}</definedName>
    <definedName name="__TUL4" localSheetId="93"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30" hidden="1">{"Bruto",#N/A,FALSE,"CONV3T.XLS";"Neto",#N/A,FALSE,"CONV3T.XLS";"UnoB",#N/A,FALSE,"CONV3T.XLS";"Bruto",#N/A,FALSE,"CONV4T.XLS";"Neto",#N/A,FALSE,"CONV4T.XLS";"UnoB",#N/A,FALSE,"CONV4T.XLS"}</definedName>
    <definedName name="__WRN4444" localSheetId="93"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30">[7]BANPRO99!#REF!</definedName>
    <definedName name="_3O0504" localSheetId="93">[7]BANPRO99!#REF!</definedName>
    <definedName name="_3O0504">[7]BANPRO99!#REF!</definedName>
    <definedName name="_5000DEF">#N/A</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 localSheetId="30">#REF!</definedName>
    <definedName name="_ASA96" localSheetId="93">#REF!</definedName>
    <definedName name="_ASA96">#REF!</definedName>
    <definedName name="_base" localSheetId="30">[7]BANPRO99!#REF!</definedName>
    <definedName name="_base" localSheetId="93">[7]BANPRO99!#REF!</definedName>
    <definedName name="_base">[7]BANPRO99!#REF!</definedName>
    <definedName name="_cad179" localSheetId="30">'[2]Mod Eco Controlados 99'!#REF!</definedName>
    <definedName name="_cad179" localSheetId="93">'[2]Mod Eco Controlados 99'!#REF!</definedName>
    <definedName name="_cad179">'[2]Mod Eco Controlados 99'!#REF!</definedName>
    <definedName name="_CAN2" localSheetId="30" hidden="1">{"Bruto",#N/A,FALSE,"CONV3T.XLS";"Neto",#N/A,FALSE,"CONV3T.XLS";"UnoB",#N/A,FALSE,"CONV3T.XLS";"Bruto",#N/A,FALSE,"CONV4T.XLS";"Neto",#N/A,FALSE,"CONV4T.XLS";"UnoB",#N/A,FALSE,"CONV4T.XLS"}</definedName>
    <definedName name="_CAN2" localSheetId="93"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30" hidden="1">{"Bruto",#N/A,FALSE,"CONV3T.XLS";"Neto",#N/A,FALSE,"CONV3T.XLS";"UnoB",#N/A,FALSE,"CONV3T.XLS";"Bruto",#N/A,FALSE,"CONV4T.XLS";"Neto",#N/A,FALSE,"CONV4T.XLS";"UnoB",#N/A,FALSE,"CONV4T.XLS"}</definedName>
    <definedName name="_CAN4" localSheetId="93"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30">#REF!</definedName>
    <definedName name="_CFD02" localSheetId="93">#REF!</definedName>
    <definedName name="_CFD02">#REF!</definedName>
    <definedName name="_CFE96" localSheetId="30">#REF!</definedName>
    <definedName name="_CFE96" localSheetId="93">#REF!</definedName>
    <definedName name="_CFE96">#REF!</definedName>
    <definedName name="_CON96" localSheetId="30">#REF!</definedName>
    <definedName name="_CON96" localSheetId="93">#REF!</definedName>
    <definedName name="_CON96">#REF!</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30" hidden="1">{"Bruto",#N/A,FALSE,"CONV3T.XLS";"Neto",#N/A,FALSE,"CONV3T.XLS";"UnoB",#N/A,FALSE,"CONV3T.XLS";"Bruto",#N/A,FALSE,"CONV4T.XLS";"Neto",#N/A,FALSE,"CONV4T.XLS";"UnoB",#N/A,FALSE,"CONV4T.XLS"}</definedName>
    <definedName name="_ee1" localSheetId="93"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30" hidden="1">{"Bruto",#N/A,FALSE,"CONV3T.XLS";"Neto",#N/A,FALSE,"CONV3T.XLS";"UnoB",#N/A,FALSE,"CONV3T.XLS";"Bruto",#N/A,FALSE,"CONV4T.XLS";"Neto",#N/A,FALSE,"CONV4T.XLS";"UnoB",#N/A,FALSE,"CONV4T.XLS"}</definedName>
    <definedName name="_esc2" localSheetId="93"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30" hidden="1">{"Bruto",#N/A,FALSE,"CONV3T.XLS";"Neto",#N/A,FALSE,"CONV3T.XLS";"UnoB",#N/A,FALSE,"CONV3T.XLS";"Bruto",#N/A,FALSE,"CONV4T.XLS";"Neto",#N/A,FALSE,"CONV4T.XLS";"UnoB",#N/A,FALSE,"CONV4T.XLS"}</definedName>
    <definedName name="_ESC4" localSheetId="93"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localSheetId="30" hidden="1">#REF!</definedName>
    <definedName name="_Fill" localSheetId="93" hidden="1">#REF!</definedName>
    <definedName name="_Fill" hidden="1">#REF!</definedName>
    <definedName name="_JUL1">[1]!JUL&amp;[1]!AGO&amp;[1]!SEP&amp;[1]!OCT&amp;[1]!NOV</definedName>
    <definedName name="_JUL2">[4]edofza7!$C$22</definedName>
    <definedName name="_JUN1">[1]!JUN&amp;[1]!JUL&amp;[1]!AGO&amp;[1]!SEP&amp;[1]!OCT</definedName>
    <definedName name="_JUN2">[4]edofza6!$C$22</definedName>
    <definedName name="_Key1" localSheetId="30" hidden="1">#REF!</definedName>
    <definedName name="_Key1" localSheetId="93" hidden="1">#REF!</definedName>
    <definedName name="_Key1" hidden="1">#REF!</definedName>
    <definedName name="_MAR1">[1]!MAR&amp;[1]!ABR&amp;[1]!MAY&amp;[1]!JUN&amp;[1]!JUL&amp;[1]!AGO</definedName>
    <definedName name="_MAR2">[4]edofza3!$C$22</definedName>
    <definedName name="_MAY1">[1]!MAY&amp;[1]!JUN&amp;[1]!JUL&amp;[1]!AGO&amp;[1]!SEP</definedName>
    <definedName name="_MAY2">[4]edofza5!$C$22</definedName>
    <definedName name="_mor2" localSheetId="30" hidden="1">{"Bruto",#N/A,FALSE,"CONV3T.XLS";"Neto",#N/A,FALSE,"CONV3T.XLS";"UnoB",#N/A,FALSE,"CONV3T.XLS";"Bruto",#N/A,FALSE,"CONV4T.XLS";"Neto",#N/A,FALSE,"CONV4T.XLS";"UnoB",#N/A,FALSE,"CONV4T.XLS"}</definedName>
    <definedName name="_mor2" localSheetId="93"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30" hidden="1">{"Bruto",#N/A,FALSE,"CONV3T.XLS";"Neto",#N/A,FALSE,"CONV3T.XLS";"UnoB",#N/A,FALSE,"CONV3T.XLS";"Bruto",#N/A,FALSE,"CONV4T.XLS";"Neto",#N/A,FALSE,"CONV4T.XLS";"UnoB",#N/A,FALSE,"CONV4T.XLS"}</definedName>
    <definedName name="_MOR4" localSheetId="93"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localSheetId="30" hidden="1">{"Bruto",#N/A,FALSE,"CONV3T.XLS";"Neto",#N/A,FALSE,"CONV3T.XLS";"UnoB",#N/A,FALSE,"CONV3T.XLS";"Bruto",#N/A,FALSE,"CONV4T.XLS";"Neto",#N/A,FALSE,"CONV4T.XLS";"UnoB",#N/A,FALSE,"CONV4T.XLS"}</definedName>
    <definedName name="_pa2" localSheetId="93"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30" hidden="1">{"Bruto",#N/A,FALSE,"CONV3T.XLS";"Neto",#N/A,FALSE,"CONV3T.XLS";"UnoB",#N/A,FALSE,"CONV3T.XLS";"Bruto",#N/A,FALSE,"CONV4T.XLS";"Neto",#N/A,FALSE,"CONV4T.XLS";"UnoB",#N/A,FALSE,"CONV4T.XLS"}</definedName>
    <definedName name="_PAJ4" localSheetId="93"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30">#REF!</definedName>
    <definedName name="_PEM96" localSheetId="93">#REF!</definedName>
    <definedName name="_PEM96">#REF!</definedName>
    <definedName name="_PIB08" localSheetId="30">#REF!</definedName>
    <definedName name="_PIB08" localSheetId="93">#REF!</definedName>
    <definedName name="_PIB08">#REF!</definedName>
    <definedName name="_PIP96" localSheetId="30">#REF!</definedName>
    <definedName name="_PIP96" localSheetId="93">#REF!</definedName>
    <definedName name="_PIP96">#REF!</definedName>
    <definedName name="_Regression_Int">1</definedName>
    <definedName name="_Regression_X" localSheetId="30" hidden="1">#REF!</definedName>
    <definedName name="_Regression_X" localSheetId="93" hidden="1">#REF!</definedName>
    <definedName name="_Regression_X" hidden="1">#REF!</definedName>
    <definedName name="_SEP1">[1]!SEP&amp;[1]!OCT&amp;[1]!NOV&amp;[1]!DIC</definedName>
    <definedName name="_SEP2">[4]edofza9!$C$22</definedName>
    <definedName name="_smg97">'[5]Premisa macro'!$E$4</definedName>
    <definedName name="_Sort" localSheetId="30" hidden="1">#REF!</definedName>
    <definedName name="_Sort" localSheetId="93" hidden="1">#REF!</definedName>
    <definedName name="_Sort" hidden="1">#REF!</definedName>
    <definedName name="_syt03" localSheetId="30">#REF!</definedName>
    <definedName name="_syt03" localSheetId="93">#REF!</definedName>
    <definedName name="_syt03">#REF!</definedName>
    <definedName name="_TDC2001">'[6]Tipos de Cambio'!$C$4</definedName>
    <definedName name="_tul2" localSheetId="30" hidden="1">{"Bruto",#N/A,FALSE,"CONV3T.XLS";"Neto",#N/A,FALSE,"CONV3T.XLS";"UnoB",#N/A,FALSE,"CONV3T.XLS";"Bruto",#N/A,FALSE,"CONV4T.XLS";"Neto",#N/A,FALSE,"CONV4T.XLS";"UnoB",#N/A,FALSE,"CONV4T.XLS"}</definedName>
    <definedName name="_tul2" localSheetId="93"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30" hidden="1">{"Bruto",#N/A,FALSE,"CONV3T.XLS";"Neto",#N/A,FALSE,"CONV3T.XLS";"UnoB",#N/A,FALSE,"CONV3T.XLS";"Bruto",#N/A,FALSE,"CONV4T.XLS";"Neto",#N/A,FALSE,"CONV4T.XLS";"UnoB",#N/A,FALSE,"CONV4T.XLS"}</definedName>
    <definedName name="_TUL4" localSheetId="93"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30" hidden="1">{"Bruto",#N/A,FALSE,"CONV3T.XLS";"Neto",#N/A,FALSE,"CONV3T.XLS";"UnoB",#N/A,FALSE,"CONV3T.XLS";"Bruto",#N/A,FALSE,"CONV4T.XLS";"Neto",#N/A,FALSE,"CONV4T.XLS";"UnoB",#N/A,FALSE,"CONV4T.XLS"}</definedName>
    <definedName name="_WRN4444" localSheetId="93"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30">#REF!</definedName>
    <definedName name="a" localSheetId="93">#REF!</definedName>
    <definedName name="a">#REF!</definedName>
    <definedName name="A_Datos_2008_2009">'[8]Datos 2008_2009'!$A$4:$D$60000</definedName>
    <definedName name="A_Datos_2008_2009_sin_CESENyADUANAS" localSheetId="30">#REF!</definedName>
    <definedName name="A_Datos_2008_2009_sin_CESENyADUANAS" localSheetId="93">#REF!</definedName>
    <definedName name="A_Datos_2008_2009_sin_CESENyADUANAS">#REF!</definedName>
    <definedName name="A_impresión_IM" localSheetId="30">#REF!</definedName>
    <definedName name="A_impresión_IM" localSheetId="93">#REF!</definedName>
    <definedName name="A_impresión_IM">#REF!</definedName>
    <definedName name="AA">[1]!SEP&amp;[1]!OCT&amp;[1]!NOV&amp;[1]!DIC</definedName>
    <definedName name="AA1500_">#N/A</definedName>
    <definedName name="ABR">"; ABRIL.- "&amp;TEXT([9]edofza04!$C$24,"#,##0")</definedName>
    <definedName name="actual">'[5]Régimen financiero'!$E$3</definedName>
    <definedName name="AD" localSheetId="30">[7]BANPRO99!#REF!</definedName>
    <definedName name="AD" localSheetId="93">[7]BANPRO99!#REF!</definedName>
    <definedName name="AD">[7]BANPRO99!#REF!</definedName>
    <definedName name="Admva">[10]Administrativa!$B$2:$I$59</definedName>
    <definedName name="AGO">"; AGOSTO.- "&amp;TEXT([9]edofza08!$C$24,"#,##0")</definedName>
    <definedName name="ain" localSheetId="30">#REF!</definedName>
    <definedName name="ain" localSheetId="93">#REF!</definedName>
    <definedName name="ain">#REF!</definedName>
    <definedName name="Ajuste_SP">[11]Supuestos!$D$7</definedName>
    <definedName name="ampliaciones" localSheetId="30">#REF!</definedName>
    <definedName name="ampliaciones" localSheetId="93">#REF!</definedName>
    <definedName name="ampliaciones">#REF!</definedName>
    <definedName name="AÑO">+TEXT(IF(AND(OR(DAY([1]!FECHA)&gt;=1,DAY([1]!FECHA)&lt;=10),MONTH([1]!FECHA)=1),YEAR([1]!FECHA)-1,YEAR([1]!FECHA)),"0")</definedName>
    <definedName name="_xlnm.Print_Area" localSheetId="30">#REF!</definedName>
    <definedName name="_xlnm.Print_Area" localSheetId="26">'10 S016'!$B$2:$W$35</definedName>
    <definedName name="_xlnm.Print_Area" localSheetId="27">'10 S017'!$B$2:$W$33</definedName>
    <definedName name="_xlnm.Print_Area" localSheetId="28">'10 S020'!$B$2:$W$33</definedName>
    <definedName name="_xlnm.Print_Area" localSheetId="29">'10 S021'!$B$2:$W$35</definedName>
    <definedName name="_xlnm.Print_Area" localSheetId="31">'11 E011'!$B$2:$W$33</definedName>
    <definedName name="_xlnm.Print_Area" localSheetId="32">'11 E032'!$B$2:$W$33</definedName>
    <definedName name="_xlnm.Print_Area" localSheetId="33">'11 S243'!$B$2:$W$44</definedName>
    <definedName name="_xlnm.Print_Area" localSheetId="34">'11 S244'!$B$2:$W$33</definedName>
    <definedName name="_xlnm.Print_Area" localSheetId="35">'11 S245'!$B$2:$W$37</definedName>
    <definedName name="_xlnm.Print_Area" localSheetId="36">'12 E010'!$B$2:$W$40</definedName>
    <definedName name="_xlnm.Print_Area" localSheetId="37">'12 E019'!$B$2:$W$33</definedName>
    <definedName name="_xlnm.Print_Area" localSheetId="38">'12 E022'!$B$2:$W$46</definedName>
    <definedName name="_xlnm.Print_Area" localSheetId="39">'12 E023'!$B$2:$W$56</definedName>
    <definedName name="_xlnm.Print_Area" localSheetId="40">'12 E025'!$B$2:$W$34</definedName>
    <definedName name="_xlnm.Print_Area" localSheetId="41">'12 E036'!$B$2:$W$33</definedName>
    <definedName name="_xlnm.Print_Area" localSheetId="42">'12 P012'!$B$2:$W$33</definedName>
    <definedName name="_xlnm.Print_Area" localSheetId="43">'12 P014'!$B$2:$W$35</definedName>
    <definedName name="_xlnm.Print_Area" localSheetId="44">'12 P016'!$B$2:$W$50</definedName>
    <definedName name="_xlnm.Print_Area" localSheetId="45">'12 P017'!$B$2:$W$68</definedName>
    <definedName name="_xlnm.Print_Area" localSheetId="46">'12 S150'!$B$2:$W$33</definedName>
    <definedName name="_xlnm.Print_Area" localSheetId="47">'12 S174'!$B$2:$W$33</definedName>
    <definedName name="_xlnm.Print_Area" localSheetId="48">'12 U007'!$B$2:$W$33</definedName>
    <definedName name="_xlnm.Print_Area" localSheetId="49">'12 U008'!$B$2:$W$37</definedName>
    <definedName name="_xlnm.Print_Area" localSheetId="50">'13 A006'!$B$2:$W$33</definedName>
    <definedName name="_xlnm.Print_Area" localSheetId="51">'13 K012'!$B$2:$W$33</definedName>
    <definedName name="_xlnm.Print_Area" localSheetId="52">'13 M001'!$B$2:$W$33</definedName>
    <definedName name="_xlnm.Print_Area" localSheetId="53">'14 E002'!$B$2:$W$33</definedName>
    <definedName name="_xlnm.Print_Area" localSheetId="54">'14 E005'!$B$2:$W$33</definedName>
    <definedName name="_xlnm.Print_Area" localSheetId="55">'15 F002'!$B$2:$W$34</definedName>
    <definedName name="_xlnm.Print_Area" localSheetId="56">'15 M001'!$B$2:$W$33</definedName>
    <definedName name="_xlnm.Print_Area" localSheetId="57">'15 S048'!$B$2:$W$33</definedName>
    <definedName name="_xlnm.Print_Area" localSheetId="58">'15 S058'!$B$2:$W$34</definedName>
    <definedName name="_xlnm.Print_Area" localSheetId="59">'15 S117'!$B$2:$W$34</definedName>
    <definedName name="_xlnm.Print_Area" localSheetId="60">'15 S175'!$B$2:$W$35</definedName>
    <definedName name="_xlnm.Print_Area" localSheetId="61">'15 S177'!$B$2:$W$36</definedName>
    <definedName name="_xlnm.Print_Area" localSheetId="62">'16 P002'!$B$2:$W$35</definedName>
    <definedName name="_xlnm.Print_Area" localSheetId="63">'16 S046'!$B$2:$W$37</definedName>
    <definedName name="_xlnm.Print_Area" localSheetId="64">'16 S071'!$B$2:$W$34</definedName>
    <definedName name="_xlnm.Print_Area" localSheetId="65">'16 S219'!$B$2:$W$33</definedName>
    <definedName name="_xlnm.Print_Area" localSheetId="66">'16 U022'!$B$2:$W$36</definedName>
    <definedName name="_xlnm.Print_Area" localSheetId="67">'17 E002'!$B$2:$W$33</definedName>
    <definedName name="_xlnm.Print_Area" localSheetId="68">'17 E003'!$B$2:$W$36</definedName>
    <definedName name="_xlnm.Print_Area" localSheetId="69">'17 E009'!$B$2:$W$33</definedName>
    <definedName name="_xlnm.Print_Area" localSheetId="70">'18 E555'!$B$2:$W$41</definedName>
    <definedName name="_xlnm.Print_Area" localSheetId="71">'18 E561'!$B$2:$W$41</definedName>
    <definedName name="_xlnm.Print_Area" localSheetId="72">'18 E562'!$B$2:$W$41</definedName>
    <definedName name="_xlnm.Print_Area" localSheetId="73">'18 E563'!$B$2:$W$41</definedName>
    <definedName name="_xlnm.Print_Area" localSheetId="74">'18 E567'!$B$2:$W$41</definedName>
    <definedName name="_xlnm.Print_Area" localSheetId="75">'18 E568'!$B$2:$W$41</definedName>
    <definedName name="_xlnm.Print_Area" localSheetId="76">'18 E570'!$B$2:$W$41</definedName>
    <definedName name="_xlnm.Print_Area" localSheetId="77">'18 F012'!$B$2:$W$34</definedName>
    <definedName name="_xlnm.Print_Area" localSheetId="78">'18 F571'!$B$2:$W$41</definedName>
    <definedName name="_xlnm.Print_Area" localSheetId="79">'18 G002'!$B$2:$W$35</definedName>
    <definedName name="_xlnm.Print_Area" localSheetId="80">'18 G003'!$B$2:$W$33</definedName>
    <definedName name="_xlnm.Print_Area" localSheetId="81">'18 M001'!$B$2:$W$47</definedName>
    <definedName name="_xlnm.Print_Area" localSheetId="82">'18 O001'!$B$2:$W$41</definedName>
    <definedName name="_xlnm.Print_Area" localSheetId="83">'18 P002'!$B$2:$W$33</definedName>
    <definedName name="_xlnm.Print_Area" localSheetId="84">'18 P552'!$B$2:$W$41</definedName>
    <definedName name="_xlnm.Print_Area" localSheetId="85">'18 R585'!$B$2:$W$41</definedName>
    <definedName name="_xlnm.Print_Area" localSheetId="86">'19 J014'!$B$2:$W$33</definedName>
    <definedName name="_xlnm.Print_Area" localSheetId="87">'20 E016'!$B$2:$W$33</definedName>
    <definedName name="_xlnm.Print_Area" localSheetId="93">#REF!</definedName>
    <definedName name="_xlnm.Print_Area" localSheetId="88">'20 S054'!$B$2:$W$33</definedName>
    <definedName name="_xlnm.Print_Area" localSheetId="89">'20 S070'!$B$2:$W$42</definedName>
    <definedName name="_xlnm.Print_Area" localSheetId="90">'20 S155'!$B$2:$W$34</definedName>
    <definedName name="_xlnm.Print_Area" localSheetId="91">'20 S174'!$B$2:$W$43</definedName>
    <definedName name="_xlnm.Print_Area" localSheetId="92">'20 S241'!$B$2:$W$34</definedName>
    <definedName name="_xlnm.Print_Area" localSheetId="94">'21 P001'!$B$2:$W$39</definedName>
    <definedName name="_xlnm.Print_Area" localSheetId="95">'22 R003'!$B$2:$W$33</definedName>
    <definedName name="_xlnm.Print_Area" localSheetId="96">'22 R008'!$B$2:$W$34</definedName>
    <definedName name="_xlnm.Print_Area" localSheetId="97">'22 R009'!$B$2:$W$34</definedName>
    <definedName name="_xlnm.Print_Area" localSheetId="98">'22 R010'!$B$2:$W$33</definedName>
    <definedName name="_xlnm.Print_Area" localSheetId="99">'35 E013'!$B$2:$W$33</definedName>
    <definedName name="_xlnm.Print_Area" localSheetId="100">'38 F002'!$B$2:$W$36</definedName>
    <definedName name="_xlnm.Print_Area" localSheetId="2">'4 E015'!$B$2:$W$36</definedName>
    <definedName name="_xlnm.Print_Area" localSheetId="3">'4 P006'!$B$2:$W$33</definedName>
    <definedName name="_xlnm.Print_Area" localSheetId="4">'4 P015'!$B$2:$W$34</definedName>
    <definedName name="_xlnm.Print_Area" localSheetId="5">'4 P017'!$B$2:$W$35</definedName>
    <definedName name="_xlnm.Print_Area" localSheetId="6">'4 P021'!$B$2:$W$39</definedName>
    <definedName name="_xlnm.Print_Area" localSheetId="7">'4 P022'!$B$2:$W$34</definedName>
    <definedName name="_xlnm.Print_Area" localSheetId="8">'4 P023'!$B$2:$W$34</definedName>
    <definedName name="_xlnm.Print_Area" localSheetId="9">'4 P024'!$B$2:$W$33</definedName>
    <definedName name="_xlnm.Print_Area" localSheetId="101">'40 P002'!$B$2:$W$37</definedName>
    <definedName name="_xlnm.Print_Area" localSheetId="10">'5 E002'!$B$2:$W$37</definedName>
    <definedName name="_xlnm.Print_Area" localSheetId="11">'5 P008'!$B$2:$W$33</definedName>
    <definedName name="_xlnm.Print_Area" localSheetId="102">'50 E007'!$B$2:$W$35</definedName>
    <definedName name="_xlnm.Print_Area" localSheetId="103">'50 E008'!$B$2:$W$36</definedName>
    <definedName name="_xlnm.Print_Area" localSheetId="104">'51 E005'!$B$2:$W$38</definedName>
    <definedName name="_xlnm.Print_Area" localSheetId="105">'51 E036'!$B$2:$W$41</definedName>
    <definedName name="_xlnm.Print_Area" localSheetId="12">'6 E033'!$B$2:$W$33</definedName>
    <definedName name="_xlnm.Print_Area" localSheetId="13">'6 K025'!$B$1:$W$33</definedName>
    <definedName name="_xlnm.Print_Area" localSheetId="14">'6 M001'!$B$2:$W$43</definedName>
    <definedName name="_xlnm.Print_Area" localSheetId="15">'6 O001'!$B$1:$W$33</definedName>
    <definedName name="_xlnm.Print_Area" localSheetId="16">'6 P010'!$B$2:$W$37</definedName>
    <definedName name="_xlnm.Print_Area" localSheetId="17">'6 S010'!$B$2:$W$34</definedName>
    <definedName name="_xlnm.Print_Area" localSheetId="18">'6 S249'!$B$2:$W$33</definedName>
    <definedName name="_xlnm.Print_Area" localSheetId="19">'6 U011'!$B$2:$W$36</definedName>
    <definedName name="_xlnm.Print_Area" localSheetId="20">'7 A900'!$B$2:$W$47</definedName>
    <definedName name="_xlnm.Print_Area" localSheetId="21">'8 P001'!$B$2:$W$33</definedName>
    <definedName name="_xlnm.Print_Area" localSheetId="22">'8 S088'!$B$2:$W$33</definedName>
    <definedName name="_xlnm.Print_Area" localSheetId="23">'8 S089'!$B$2:$W$33</definedName>
    <definedName name="_xlnm.Print_Area" localSheetId="24">'8 S258'!$B$2:$W$39</definedName>
    <definedName name="_xlnm.Print_Area" localSheetId="25">'9 P001'!$B$2:$W$36</definedName>
    <definedName name="_xlnm.Print_Area" localSheetId="1">Financiero!$B$1:$M$41</definedName>
    <definedName name="_xlnm.Print_Area">#REF!</definedName>
    <definedName name="Area_de_paso" localSheetId="30">#REF!</definedName>
    <definedName name="Area_de_paso" localSheetId="93">#REF!</definedName>
    <definedName name="Area_de_paso">#REF!</definedName>
    <definedName name="ASIG_TEC">#N/A</definedName>
    <definedName name="ayer">'[5]Premisas IMSS'!$M$12</definedName>
    <definedName name="base" localSheetId="30">#REF!</definedName>
    <definedName name="base" localSheetId="93">#REF!</definedName>
    <definedName name="base">#REF!</definedName>
    <definedName name="base03" localSheetId="30">#REF!</definedName>
    <definedName name="base03" localSheetId="93">#REF!</definedName>
    <definedName name="base03">#REF!</definedName>
    <definedName name="base03au" localSheetId="30">#REF!</definedName>
    <definedName name="base03au" localSheetId="93">#REF!</definedName>
    <definedName name="base03au">#REF!</definedName>
    <definedName name="base04au" localSheetId="30">#REF!</definedName>
    <definedName name="base04au" localSheetId="93">#REF!</definedName>
    <definedName name="base04au">#REF!</definedName>
    <definedName name="base05" localSheetId="30">#REF!</definedName>
    <definedName name="base05" localSheetId="93">#REF!</definedName>
    <definedName name="base05">#REF!</definedName>
    <definedName name="base05au" localSheetId="30">#REF!</definedName>
    <definedName name="base05au" localSheetId="93">#REF!</definedName>
    <definedName name="base05au">#REF!</definedName>
    <definedName name="base2002" localSheetId="30">#REF!</definedName>
    <definedName name="base2002" localSheetId="93">#REF!</definedName>
    <definedName name="base2002">#REF!</definedName>
    <definedName name="base2003orig" localSheetId="30">#REF!</definedName>
    <definedName name="base2003orig" localSheetId="93">#REF!</definedName>
    <definedName name="base2003orig">#REF!</definedName>
    <definedName name="base2003origentidades" localSheetId="30">#REF!</definedName>
    <definedName name="base2003origentidades" localSheetId="93">#REF!</definedName>
    <definedName name="base2003origentidades">#REF!</definedName>
    <definedName name="base2004" localSheetId="30">#REF!</definedName>
    <definedName name="base2004" localSheetId="93">#REF!</definedName>
    <definedName name="base2004">#REF!</definedName>
    <definedName name="base2004entidades" localSheetId="30">#REF!</definedName>
    <definedName name="base2004entidades" localSheetId="93">#REF!</definedName>
    <definedName name="base2004entidades">#REF!</definedName>
    <definedName name="baseau" localSheetId="30">#REF!</definedName>
    <definedName name="baseau" localSheetId="93">#REF!</definedName>
    <definedName name="baseau">#REF!</definedName>
    <definedName name="baseb" localSheetId="30">#REF!</definedName>
    <definedName name="baseb" localSheetId="93">#REF!</definedName>
    <definedName name="baseb">#REF!</definedName>
    <definedName name="basecierre" localSheetId="30">[12]CP_2003!#REF!</definedName>
    <definedName name="basecierre" localSheetId="93">[12]CP_2003!#REF!</definedName>
    <definedName name="basecierre">[12]CP_2003!#REF!</definedName>
    <definedName name="_xlnm.Database" localSheetId="30">#REF!</definedName>
    <definedName name="_xlnm.Database" localSheetId="93">#REF!</definedName>
    <definedName name="_xlnm.Database">#REF!</definedName>
    <definedName name="bUSCAR" localSheetId="30">#REF!</definedName>
    <definedName name="bUSCAR" localSheetId="93">#REF!</definedName>
    <definedName name="bUSCAR">#REF!</definedName>
    <definedName name="C_" localSheetId="30">[13]FP1996!#REF!</definedName>
    <definedName name="C_" localSheetId="93">[13]FP1996!#REF!</definedName>
    <definedName name="C_">[13]FP1996!#REF!</definedName>
    <definedName name="cal" localSheetId="30">#REF!</definedName>
    <definedName name="cal" localSheetId="93">#REF!</definedName>
    <definedName name="cal">#REF!</definedName>
    <definedName name="cálculos" localSheetId="30">#REF!</definedName>
    <definedName name="cálculos" localSheetId="93">#REF!</definedName>
    <definedName name="cálculos">#REF!</definedName>
    <definedName name="CALENDA">#N/A</definedName>
    <definedName name="can" localSheetId="30" hidden="1">{"Bruto",#N/A,FALSE,"CONV3T.XLS";"Neto",#N/A,FALSE,"CONV3T.XLS";"UnoB",#N/A,FALSE,"CONV3T.XLS";"Bruto",#N/A,FALSE,"CONV4T.XLS";"Neto",#N/A,FALSE,"CONV4T.XLS";"UnoB",#N/A,FALSE,"CONV4T.XLS"}</definedName>
    <definedName name="can" localSheetId="93"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30">#REF!</definedName>
    <definedName name="CAPU96" localSheetId="93">#REF!</definedName>
    <definedName name="CAPU96">#REF!</definedName>
    <definedName name="cata">[14]tablas!$A$5:$A$275</definedName>
    <definedName name="cata4">'[15]catálogo pps'!$A$2:$N$2506</definedName>
    <definedName name="CCCC" localSheetId="30" hidden="1">{"Bruto",#N/A,FALSE,"CONV3T.XLS";"Neto",#N/A,FALSE,"CONV3T.XLS";"UnoB",#N/A,FALSE,"CONV3T.XLS";"Bruto",#N/A,FALSE,"CONV4T.XLS";"Neto",#N/A,FALSE,"CONV4T.XLS";"UnoB",#N/A,FALSE,"CONV4T.XLS"}</definedName>
    <definedName name="CCCC" localSheetId="93"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30" hidden="1">{"Bruto",#N/A,FALSE,"CONV3T.XLS";"Neto",#N/A,FALSE,"CONV3T.XLS";"UnoB",#N/A,FALSE,"CONV3T.XLS";"Bruto",#N/A,FALSE,"CONV4T.XLS";"Neto",#N/A,FALSE,"CONV4T.XLS";"UnoB",#N/A,FALSE,"CONV4T.XLS"}</definedName>
    <definedName name="CEEE" localSheetId="93"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30" hidden="1">{"Bruto",#N/A,FALSE,"CONV3T.XLS";"Neto",#N/A,FALSE,"CONV3T.XLS";"UnoB",#N/A,FALSE,"CONV3T.XLS";"Bruto",#N/A,FALSE,"CONV4T.XLS";"Neto",#N/A,FALSE,"CONV4T.XLS";"UnoB",#N/A,FALSE,"CONV4T.XLS"}</definedName>
    <definedName name="cero" localSheetId="93"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'[16] '!$H$99:$M$143</definedName>
    <definedName name="CFEM">'[16] '!$H$51:$M$95</definedName>
    <definedName name="CFEO">'[16] '!$H$3:$M$47</definedName>
    <definedName name="CicenyAduanas" localSheetId="30">#REF!</definedName>
    <definedName name="CicenyAduanas" localSheetId="93">#REF!</definedName>
    <definedName name="CicenyAduanas">#REF!</definedName>
    <definedName name="Cifras_Control" localSheetId="30">#REF!</definedName>
    <definedName name="Cifras_Control" localSheetId="93">#REF!</definedName>
    <definedName name="Cifras_Control">#REF!</definedName>
    <definedName name="claseco" localSheetId="30">#REF!</definedName>
    <definedName name="claseco" localSheetId="93">#REF!</definedName>
    <definedName name="claseco">#REF!</definedName>
    <definedName name="cmllvc198" localSheetId="30">#REF!</definedName>
    <definedName name="cmllvc198" localSheetId="93">#REF!</definedName>
    <definedName name="cmllvc198">#REF!</definedName>
    <definedName name="cmllvc298ieps" localSheetId="30">#REF!</definedName>
    <definedName name="cmllvc298ieps" localSheetId="93">#REF!</definedName>
    <definedName name="cmllvc298ieps">#REF!</definedName>
    <definedName name="cmllvp198" localSheetId="30">#REF!</definedName>
    <definedName name="cmllvp198" localSheetId="93">#REF!</definedName>
    <definedName name="cmllvp198">#REF!</definedName>
    <definedName name="cmllvp199" localSheetId="30">#REF!</definedName>
    <definedName name="cmllvp199" localSheetId="93">#REF!</definedName>
    <definedName name="cmllvp199">#REF!</definedName>
    <definedName name="cmllvp298ieps" localSheetId="30">#REF!</definedName>
    <definedName name="cmllvp298ieps" localSheetId="93">#REF!</definedName>
    <definedName name="cmllvp298ieps">#REF!</definedName>
    <definedName name="cmllvp299ieps" localSheetId="30">#REF!</definedName>
    <definedName name="cmllvp299ieps" localSheetId="93">#REF!</definedName>
    <definedName name="cmllvp299ieps">#REF!</definedName>
    <definedName name="cmlvc198" localSheetId="30">#REF!</definedName>
    <definedName name="cmlvc198" localSheetId="93">#REF!</definedName>
    <definedName name="cmlvc198">#REF!</definedName>
    <definedName name="cmlvc298ieps" localSheetId="30">#REF!</definedName>
    <definedName name="cmlvc298ieps" localSheetId="93">#REF!</definedName>
    <definedName name="cmlvc298ieps">#REF!</definedName>
    <definedName name="cmlvp198" localSheetId="30">#REF!</definedName>
    <definedName name="cmlvp198" localSheetId="93">#REF!</definedName>
    <definedName name="cmlvp198">#REF!</definedName>
    <definedName name="cmlvp199" localSheetId="30">#REF!</definedName>
    <definedName name="cmlvp199" localSheetId="93">#REF!</definedName>
    <definedName name="cmlvp199">#REF!</definedName>
    <definedName name="cmlvp298ieps" localSheetId="30">#REF!</definedName>
    <definedName name="cmlvp298ieps" localSheetId="93">#REF!</definedName>
    <definedName name="cmlvp298ieps">#REF!</definedName>
    <definedName name="cmlvp299ieps" localSheetId="30">#REF!</definedName>
    <definedName name="cmlvp299ieps" localSheetId="93">#REF!</definedName>
    <definedName name="cmlvp299ieps">#REF!</definedName>
    <definedName name="CONA96" localSheetId="30">#REF!</definedName>
    <definedName name="CONA96" localSheetId="93">#REF!</definedName>
    <definedName name="CONA96">#REF!</definedName>
    <definedName name="concepto" localSheetId="30">'[17]BASE DEFINITIVA 2002'!#REF!</definedName>
    <definedName name="concepto" localSheetId="93">'[17]BASE DEFINITIVA 2002'!#REF!</definedName>
    <definedName name="concepto">'[17]BASE DEFINITIVA 2002'!#REF!</definedName>
    <definedName name="CONS" localSheetId="30">[7]BANPRO99!#REF!</definedName>
    <definedName name="CONS" localSheetId="93">[7]BANPRO99!#REF!</definedName>
    <definedName name="CONS">[7]BANPRO99!#REF!</definedName>
    <definedName name="copia_Clas_Admva" localSheetId="30">#REF!</definedName>
    <definedName name="copia_Clas_Admva" localSheetId="93">#REF!</definedName>
    <definedName name="copia_Clas_Admva">#REF!</definedName>
    <definedName name="copia_Clas_Econ">[18]Clas_Econ!$B$2:$M$25</definedName>
    <definedName name="copia_Clas_Fun" localSheetId="30">#REF!</definedName>
    <definedName name="copia_Clas_Fun" localSheetId="93">#REF!</definedName>
    <definedName name="copia_Clas_Fun">#REF!</definedName>
    <definedName name="copia_Clas_Func" localSheetId="30">[19]Clas_Fun!#REF!</definedName>
    <definedName name="copia_Clas_Func" localSheetId="93">[19]Clas_Fun!#REF!</definedName>
    <definedName name="copia_Clas_Func">[19]Clas_Fun!#REF!</definedName>
    <definedName name="copia_Doble_Consolid" localSheetId="30">#REF!</definedName>
    <definedName name="copia_Doble_Consolid" localSheetId="93">#REF!</definedName>
    <definedName name="copia_Doble_Consolid">#REF!</definedName>
    <definedName name="copia_Doble_OECPD" localSheetId="30">#REF!</definedName>
    <definedName name="copia_Doble_OECPD" localSheetId="93">#REF!</definedName>
    <definedName name="copia_Doble_OECPD">#REF!</definedName>
    <definedName name="copia_Doble_RAutonyAPC" localSheetId="30">#REF!</definedName>
    <definedName name="copia_Doble_RAutonyAPC" localSheetId="93">#REF!</definedName>
    <definedName name="copia_Doble_RAutonyAPC">#REF!</definedName>
    <definedName name="copia_Gto_Ents_Fed">[18]Gto_Ent_Fed!$B$39:$L$73</definedName>
    <definedName name="copia_Gto_Federal" localSheetId="30">#REF!</definedName>
    <definedName name="copia_Gto_Federal" localSheetId="93">#REF!</definedName>
    <definedName name="copia_Gto_Federal">#REF!</definedName>
    <definedName name="copia_Gto_Neto" localSheetId="30">#REF!</definedName>
    <definedName name="copia_Gto_Neto" localSheetId="93">#REF!</definedName>
    <definedName name="copia_Gto_Neto">#REF!</definedName>
    <definedName name="copia_Ing_Pres" localSheetId="30">#REF!</definedName>
    <definedName name="copia_Ing_Pres" localSheetId="93">#REF!</definedName>
    <definedName name="copia_Ing_Pres">#REF!</definedName>
    <definedName name="cor" localSheetId="30" hidden="1">{"Bruto",#N/A,FALSE,"CONV3T.XLS";"Neto",#N/A,FALSE,"CONV3T.XLS";"UnoB",#N/A,FALSE,"CONV3T.XLS";"Bruto",#N/A,FALSE,"CONV4T.XLS";"Neto",#N/A,FALSE,"CONV4T.XLS";"UnoB",#N/A,FALSE,"CONV4T.XLS"}</definedName>
    <definedName name="cor" localSheetId="93"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30" hidden="1">{"Bruto",#N/A,FALSE,"CONV3T.XLS";"Neto",#N/A,FALSE,"CONV3T.XLS";"UnoB",#N/A,FALSE,"CONV3T.XLS";"Bruto",#N/A,FALSE,"CONV4T.XLS";"Neto",#N/A,FALSE,"CONV4T.XLS";"UnoB",#N/A,FALSE,"CONV4T.XLS"}</definedName>
    <definedName name="cos" localSheetId="93"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30">[7]BANPRO99!#REF!</definedName>
    <definedName name="CRI" localSheetId="93">[7]BANPRO99!#REF!</definedName>
    <definedName name="CRI">[7]BANPRO99!#REF!</definedName>
    <definedName name="criterios23" localSheetId="30">#REF!</definedName>
    <definedName name="criterios23" localSheetId="93">#REF!</definedName>
    <definedName name="criterios23">#REF!</definedName>
    <definedName name="Criterios25" localSheetId="30">#REF!</definedName>
    <definedName name="Criterios25" localSheetId="93">#REF!</definedName>
    <definedName name="Criterios25">#REF!</definedName>
    <definedName name="Criterios33" localSheetId="30">#REF!</definedName>
    <definedName name="Criterios33" localSheetId="93">#REF!</definedName>
    <definedName name="Criterios33">#REF!</definedName>
    <definedName name="CSCSDS" localSheetId="30" hidden="1">{"Bruto",#N/A,FALSE,"CONV3T.XLS";"Neto",#N/A,FALSE,"CONV3T.XLS";"UnoB",#N/A,FALSE,"CONV3T.XLS";"Bruto",#N/A,FALSE,"CONV4T.XLS";"Neto",#N/A,FALSE,"CONV4T.XLS";"UnoB",#N/A,FALSE,"CONV4T.XLS"}</definedName>
    <definedName name="CSCSDS" localSheetId="93"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30">#REF!</definedName>
    <definedName name="cuad" localSheetId="93">#REF!</definedName>
    <definedName name="cuad">#REF!</definedName>
    <definedName name="CUAD179" localSheetId="30">#REF!</definedName>
    <definedName name="CUAD179" localSheetId="93">#REF!</definedName>
    <definedName name="CUAD179">#REF!</definedName>
    <definedName name="CUAD179A" localSheetId="30">#REF!</definedName>
    <definedName name="CUAD179A" localSheetId="93">#REF!</definedName>
    <definedName name="CUAD179A">#REF!</definedName>
    <definedName name="CUAD180" localSheetId="30">#REF!</definedName>
    <definedName name="CUAD180" localSheetId="93">#REF!</definedName>
    <definedName name="CUAD180">#REF!</definedName>
    <definedName name="Cuadro16511" localSheetId="30">'[20]Ingresos serie'!#REF!</definedName>
    <definedName name="Cuadro16511" localSheetId="93">'[20]Ingresos serie'!#REF!</definedName>
    <definedName name="Cuadro16511">'[20]Ingresos serie'!#REF!</definedName>
    <definedName name="Cuadro18521" localSheetId="30">#REF!</definedName>
    <definedName name="Cuadro18521" localSheetId="93">#REF!</definedName>
    <definedName name="Cuadro18521">#REF!</definedName>
    <definedName name="Cuadro19522" localSheetId="30">#REF!</definedName>
    <definedName name="Cuadro19522" localSheetId="93">#REF!</definedName>
    <definedName name="Cuadro19522">#REF!</definedName>
    <definedName name="Cuadro20523" localSheetId="30">'[21]20-5.2.3'!#REF!</definedName>
    <definedName name="Cuadro20523" localSheetId="93">'[21]20-5.2.3'!#REF!</definedName>
    <definedName name="Cuadro20523">'[21]20-5.2.3'!#REF!</definedName>
    <definedName name="cUADRO26529CR" localSheetId="30">#REF!</definedName>
    <definedName name="cUADRO26529CR" localSheetId="93">#REF!</definedName>
    <definedName name="cUADRO26529CR">#REF!</definedName>
    <definedName name="Cuadro30611">'[21]30-6.1.1'!$B$65:$M$120</definedName>
    <definedName name="Cuadro31613" localSheetId="30">#REF!</definedName>
    <definedName name="Cuadro31613" localSheetId="93">#REF!</definedName>
    <definedName name="Cuadro31613">#REF!</definedName>
    <definedName name="Cuadro33621" localSheetId="30">#REF!</definedName>
    <definedName name="Cuadro33621" localSheetId="93">#REF!</definedName>
    <definedName name="Cuadro33621">#REF!</definedName>
    <definedName name="cuotasem">'[5]Régimen financiero'!$E$3</definedName>
    <definedName name="DatodRamoUR">[22]DatosRamoUrEconomica!$A$1:$F$65536</definedName>
    <definedName name="Datos" localSheetId="30">#REF!</definedName>
    <definedName name="Datos" localSheetId="93">#REF!</definedName>
    <definedName name="Datos">#REF!</definedName>
    <definedName name="Datos_08_09_ServiciosPersonales" localSheetId="30">#REF!</definedName>
    <definedName name="Datos_08_09_ServiciosPersonales" localSheetId="93">#REF!</definedName>
    <definedName name="Datos_08_09_ServiciosPersonales">#REF!</definedName>
    <definedName name="Datos_CRC">[23]Hoja1!$A$5:$D$45</definedName>
    <definedName name="Datos_Servicios_Personales" localSheetId="30">#REF!</definedName>
    <definedName name="Datos_Servicios_Personales" localSheetId="93">#REF!</definedName>
    <definedName name="Datos_Servicios_Personales">#REF!</definedName>
    <definedName name="datosb" localSheetId="30">#REF!</definedName>
    <definedName name="datosb" localSheetId="93">#REF!</definedName>
    <definedName name="datosb">#REF!</definedName>
    <definedName name="DatosEconomica" localSheetId="30">#REF!</definedName>
    <definedName name="DatosEconomica" localSheetId="93">#REF!</definedName>
    <definedName name="DatosEconomica">#REF!</definedName>
    <definedName name="DatosGrupoyModPp" localSheetId="30">#REF!</definedName>
    <definedName name="DatosGrupoyModPp" localSheetId="93">#REF!</definedName>
    <definedName name="DatosGrupoyModPp">#REF!</definedName>
    <definedName name="DatosporProgPresupuestario" localSheetId="30">#REF!</definedName>
    <definedName name="DatosporProgPresupuestario" localSheetId="93">#REF!</definedName>
    <definedName name="DatosporProgPresupuestario">#REF!</definedName>
    <definedName name="DatosRamoFunción" localSheetId="30">#REF!</definedName>
    <definedName name="DatosRamoFunción" localSheetId="93">#REF!</definedName>
    <definedName name="DatosRamoFunción">#REF!</definedName>
    <definedName name="DatosRamoUR" localSheetId="30">#REF!</definedName>
    <definedName name="DatosRamoUR" localSheetId="93">#REF!</definedName>
    <definedName name="DatosRamoUR">#REF!</definedName>
    <definedName name="DCXCZXCZXCXCZ" localSheetId="30" hidden="1">{"Bruto",#N/A,FALSE,"CONV3T.XLS";"Neto",#N/A,FALSE,"CONV3T.XLS";"UnoB",#N/A,FALSE,"CONV3T.XLS";"Bruto",#N/A,FALSE,"CONV4T.XLS";"Neto",#N/A,FALSE,"CONV4T.XLS";"UnoB",#N/A,FALSE,"CONV4T.XLS"}</definedName>
    <definedName name="DCXCZXCZXCXCZ" localSheetId="93"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[1]!AGO&amp;[1]!SEP&amp;[1]!OCT&amp;[1]!NOV&amp;[1]!DIC</definedName>
    <definedName name="dddd" localSheetId="30">#REF!</definedName>
    <definedName name="dddd" localSheetId="93">#REF!</definedName>
    <definedName name="dddd">#REF!</definedName>
    <definedName name="ddddd">[24]Clas_Econ!$B$2:$M$25</definedName>
    <definedName name="defi">[1]!AGO&amp;[1]!SEP&amp;[1]!OCT&amp;[1]!NOV&amp;[1]!DIC</definedName>
    <definedName name="DEFICIT4" localSheetId="30">#REF!</definedName>
    <definedName name="DEFICIT4" localSheetId="93">#REF!</definedName>
    <definedName name="DEFICIT4">#REF!</definedName>
    <definedName name="dfhzsdgzsd">[1]!AGO&amp;[1]!SEP&amp;[1]!OCT&amp;[1]!NOV&amp;[1]!DIC</definedName>
    <definedName name="DIC">"; DICIEMBRE.- "&amp;TEXT([9]edofza12!$C$24,"#,##0")</definedName>
    <definedName name="DIFERENCIAS">#N/A</definedName>
    <definedName name="direccion">'[25]ADEC II'!$B$9</definedName>
    <definedName name="directo" localSheetId="30">#REF!</definedName>
    <definedName name="directo" localSheetId="93">#REF!</definedName>
    <definedName name="directo">#REF!</definedName>
    <definedName name="directo03" localSheetId="30">#REF!</definedName>
    <definedName name="directo03" localSheetId="93">#REF!</definedName>
    <definedName name="directo03">#REF!</definedName>
    <definedName name="directoc03" localSheetId="30">#REF!</definedName>
    <definedName name="directoc03" localSheetId="93">#REF!</definedName>
    <definedName name="directoc03">#REF!</definedName>
    <definedName name="directoppef" localSheetId="30">#REF!</definedName>
    <definedName name="directoppef" localSheetId="93">#REF!</definedName>
    <definedName name="directoppef">#REF!</definedName>
    <definedName name="DOS" localSheetId="30" hidden="1">{"Bruto",#N/A,FALSE,"CONV3T.XLS";"Neto",#N/A,FALSE,"CONV3T.XLS";"UnoB",#N/A,FALSE,"CONV3T.XLS";"Bruto",#N/A,FALSE,"CONV4T.XLS";"Neto",#N/A,FALSE,"CONV4T.XLS";"UnoB",#N/A,FALSE,"CONV4T.XLS"}</definedName>
    <definedName name="DOS" localSheetId="93"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ECOADV" localSheetId="30">#REF!</definedName>
    <definedName name="ECOADV" localSheetId="93">#REF!</definedName>
    <definedName name="ECOADV">#REF!</definedName>
    <definedName name="ECOADV1" localSheetId="30">#REF!</definedName>
    <definedName name="ECOADV1" localSheetId="93">#REF!</definedName>
    <definedName name="ECOADV1">#REF!</definedName>
    <definedName name="ECPD02">[26]ECPD!$F$2:$I$29</definedName>
    <definedName name="ECPD1">[26]ECPD!$A$2:$E$1001</definedName>
    <definedName name="ecpi" localSheetId="30">#REF!</definedName>
    <definedName name="ecpi" localSheetId="93">#REF!</definedName>
    <definedName name="ecpi">#REF!</definedName>
    <definedName name="ecpi03" localSheetId="30">#REF!</definedName>
    <definedName name="ecpi03" localSheetId="93">#REF!</definedName>
    <definedName name="ecpi03">#REF!</definedName>
    <definedName name="ecpic03" localSheetId="30">#REF!</definedName>
    <definedName name="ecpic03" localSheetId="93">#REF!</definedName>
    <definedName name="ecpic03">#REF!</definedName>
    <definedName name="ecpippef" localSheetId="30">#REF!</definedName>
    <definedName name="ecpippef" localSheetId="93">#REF!</definedName>
    <definedName name="ecpippef">#REF!</definedName>
    <definedName name="EEE" localSheetId="30" hidden="1">{"Bruto",#N/A,FALSE,"CONV3T.XLS";"Neto",#N/A,FALSE,"CONV3T.XLS";"UnoB",#N/A,FALSE,"CONV3T.XLS";"Bruto",#N/A,FALSE,"CONV4T.XLS";"Neto",#N/A,FALSE,"CONV4T.XLS";"UnoB",#N/A,FALSE,"CONV4T.XLS"}</definedName>
    <definedName name="EEE" localSheetId="93"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30" hidden="1">{"Bruto",#N/A,FALSE,"CONV3T.XLS";"Neto",#N/A,FALSE,"CONV3T.XLS";"UnoB",#N/A,FALSE,"CONV3T.XLS";"Bruto",#N/A,FALSE,"CONV4T.XLS";"Neto",#N/A,FALSE,"CONV4T.XLS";"UnoB",#N/A,FALSE,"CONV4T.XLS"}</definedName>
    <definedName name="eeee2" localSheetId="93"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30" hidden="1">{"Bruto",#N/A,FALSE,"CONV3T.XLS";"Neto",#N/A,FALSE,"CONV3T.XLS";"UnoB",#N/A,FALSE,"CONV3T.XLS";"Bruto",#N/A,FALSE,"CONV4T.XLS";"Neto",#N/A,FALSE,"CONV4T.XLS";"UnoB",#N/A,FALSE,"CONV4T.XLS"}</definedName>
    <definedName name="EEEEE" localSheetId="93"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30" hidden="1">{"Bruto",#N/A,FALSE,"CONV3T.XLS";"Neto",#N/A,FALSE,"CONV3T.XLS";"UnoB",#N/A,FALSE,"CONV3T.XLS";"Bruto",#N/A,FALSE,"CONV4T.XLS";"Neto",#N/A,FALSE,"CONV4T.XLS";"UnoB",#N/A,FALSE,"CONV4T.XLS"}</definedName>
    <definedName name="EEEEEEEEEEE" localSheetId="93"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30" hidden="1">{"Bruto",#N/A,FALSE,"CONV3T.XLS";"Neto",#N/A,FALSE,"CONV3T.XLS";"UnoB",#N/A,FALSE,"CONV3T.XLS";"Bruto",#N/A,FALSE,"CONV4T.XLS";"Neto",#N/A,FALSE,"CONV4T.XLS";"UnoB",#N/A,FALSE,"CONV4T.XLS"}</definedName>
    <definedName name="eeww" localSheetId="93"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30" hidden="1">{"Bruto",#N/A,FALSE,"CONV3T.XLS";"Neto",#N/A,FALSE,"CONV3T.XLS";"UnoB",#N/A,FALSE,"CONV3T.XLS";"Bruto",#N/A,FALSE,"CONV4T.XLS";"Neto",#N/A,FALSE,"CONV4T.XLS";"UnoB",#N/A,FALSE,"CONV4T.XLS"}</definedName>
    <definedName name="EJEMP" localSheetId="93"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"&amp;TEXT([9]edofza01!$C$24,"#,##0")</definedName>
    <definedName name="entidades2002" localSheetId="30">#REF!</definedName>
    <definedName name="entidades2002" localSheetId="93">#REF!</definedName>
    <definedName name="entidades2002">#REF!</definedName>
    <definedName name="entidadescierre2003" localSheetId="30">#REF!</definedName>
    <definedName name="entidadescierre2003" localSheetId="93">#REF!</definedName>
    <definedName name="entidadescierre2003">#REF!</definedName>
    <definedName name="esc" localSheetId="30" hidden="1">{"Bruto",#N/A,FALSE,"CONV3T.XLS";"Neto",#N/A,FALSE,"CONV3T.XLS";"UnoB",#N/A,FALSE,"CONV3T.XLS";"Bruto",#N/A,FALSE,"CONV4T.XLS";"Neto",#N/A,FALSE,"CONV4T.XLS";"UnoB",#N/A,FALSE,"CONV4T.XLS"}</definedName>
    <definedName name="esc" localSheetId="93"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30">[7]BANPRO99!#REF!</definedName>
    <definedName name="EYM" localSheetId="93">[7]BANPRO99!#REF!</definedName>
    <definedName name="EYM">[7]BANPRO99!#REF!</definedName>
    <definedName name="familias" localSheetId="30">#REF!</definedName>
    <definedName name="familias" localSheetId="93">#REF!</definedName>
    <definedName name="familias">#REF!</definedName>
    <definedName name="fd">[1]!OCT&amp;[1]!NOV&amp;[1]!DIC</definedName>
    <definedName name="FEB">"; FEBRERO.- "&amp;TEXT([9]edofza02!$C$24,"#,##0")</definedName>
    <definedName name="FECHA">[4]CONTROL!$A$1</definedName>
    <definedName name="federalizado" localSheetId="30">#REF!</definedName>
    <definedName name="federalizado" localSheetId="93">#REF!</definedName>
    <definedName name="federalizado">#REF!</definedName>
    <definedName name="federalizado03" localSheetId="30">#REF!</definedName>
    <definedName name="federalizado03" localSheetId="93">#REF!</definedName>
    <definedName name="federalizado03">#REF!</definedName>
    <definedName name="federalizadoc03" localSheetId="30">#REF!</definedName>
    <definedName name="federalizadoc03" localSheetId="93">#REF!</definedName>
    <definedName name="federalizadoc03">#REF!</definedName>
    <definedName name="federalizadoppef" localSheetId="30">#REF!</definedName>
    <definedName name="federalizadoppef" localSheetId="93">#REF!</definedName>
    <definedName name="federalizadoppef">#REF!</definedName>
    <definedName name="FERRO96" localSheetId="30">#REF!</definedName>
    <definedName name="FERRO96" localSheetId="93">#REF!</definedName>
    <definedName name="FERRO96">#REF!</definedName>
    <definedName name="FFSDSDSDFSDF" localSheetId="30" hidden="1">{#N/A,#N/A,FALSE,"TOT";#N/A,#N/A,FALSE,"PEP";#N/A,#N/A,FALSE,"REF";#N/A,#N/A,FALSE,"GAS";#N/A,#N/A,FALSE,"PET";#N/A,#N/A,FALSE,"COR"}</definedName>
    <definedName name="FFSDSDSDFSDF" localSheetId="93" hidden="1">{#N/A,#N/A,FALSE,"TOT";#N/A,#N/A,FALSE,"PEP";#N/A,#N/A,FALSE,"REF";#N/A,#N/A,FALSE,"GAS";#N/A,#N/A,FALSE,"PET";#N/A,#N/A,FALSE,"COR"}</definedName>
    <definedName name="FFSDSDSDFSDF" hidden="1">{#N/A,#N/A,FALSE,"TOT";#N/A,#N/A,FALSE,"PEP";#N/A,#N/A,FALSE,"REF";#N/A,#N/A,FALSE,"GAS";#N/A,#N/A,FALSE,"PET";#N/A,#N/A,FALSE,"COR"}</definedName>
    <definedName name="FORM" localSheetId="30">#REF!</definedName>
    <definedName name="FORM" localSheetId="93">#REF!</definedName>
    <definedName name="FORM">#REF!</definedName>
    <definedName name="función" localSheetId="30">#REF!</definedName>
    <definedName name="función" localSheetId="93">#REF!</definedName>
    <definedName name="función">#REF!</definedName>
    <definedName name="funciones">[27]funciones!$C$2:$D$30</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 localSheetId="30">#REF!</definedName>
    <definedName name="GPRG02" localSheetId="93">#REF!</definedName>
    <definedName name="GPRG02">#REF!</definedName>
    <definedName name="GPRG03" localSheetId="30">#REF!</definedName>
    <definedName name="GPRG03" localSheetId="93">#REF!</definedName>
    <definedName name="GPRG03">#REF!</definedName>
    <definedName name="GPRG04" localSheetId="30">#REF!</definedName>
    <definedName name="GPRG04" localSheetId="93">#REF!</definedName>
    <definedName name="GPRG04">#REF!</definedName>
    <definedName name="GPRG05" localSheetId="30">#REF!</definedName>
    <definedName name="GPRG05" localSheetId="93">#REF!</definedName>
    <definedName name="GPRG05">#REF!</definedName>
    <definedName name="GPRG06" localSheetId="30">#REF!</definedName>
    <definedName name="GPRG06" localSheetId="93">#REF!</definedName>
    <definedName name="GPRG06">#REF!</definedName>
    <definedName name="GPRG07" localSheetId="30">#REF!</definedName>
    <definedName name="GPRG07" localSheetId="93">#REF!</definedName>
    <definedName name="GPRG07">#REF!</definedName>
    <definedName name="GPRG08" localSheetId="30">#REF!</definedName>
    <definedName name="GPRG08" localSheetId="93">#REF!</definedName>
    <definedName name="GPRG08">#REF!</definedName>
    <definedName name="GPRG09" localSheetId="30">#REF!</definedName>
    <definedName name="GPRG09" localSheetId="93">#REF!</definedName>
    <definedName name="GPRG09">#REF!</definedName>
    <definedName name="GPRG10" localSheetId="30">#REF!</definedName>
    <definedName name="GPRG10" localSheetId="93">#REF!</definedName>
    <definedName name="GPRG10">#REF!</definedName>
    <definedName name="GPRG11" localSheetId="30">#REF!</definedName>
    <definedName name="GPRG11" localSheetId="93">#REF!</definedName>
    <definedName name="GPRG11">#REF!</definedName>
    <definedName name="GPS" localSheetId="30">[7]BANPRO99!#REF!</definedName>
    <definedName name="GPS" localSheetId="93">[7]BANPRO99!#REF!</definedName>
    <definedName name="GPS">[7]BANPRO99!#REF!</definedName>
    <definedName name="GTtoNoProgRamos">'[28]GP Ramos'!$A$1:$N$11204</definedName>
    <definedName name="HABERES">#N/A</definedName>
    <definedName name="HJK">[1]!ABR&amp;[1]!MAY&amp;[1]!JUN&amp;[1]!JUL&amp;[1]!AGO&amp;[1]!SEP</definedName>
    <definedName name="hoja1" localSheetId="30">#REF!</definedName>
    <definedName name="hoja1" localSheetId="93">#REF!</definedName>
    <definedName name="hoja1">#REF!</definedName>
    <definedName name="hoja2" localSheetId="30">#REF!</definedName>
    <definedName name="hoja2" localSheetId="93">#REF!</definedName>
    <definedName name="hoja2">#REF!</definedName>
    <definedName name="hoja3" localSheetId="30">#REF!</definedName>
    <definedName name="hoja3" localSheetId="93">#REF!</definedName>
    <definedName name="hoja3">#REF!</definedName>
    <definedName name="hoja4" localSheetId="30">#REF!+#REF!</definedName>
    <definedName name="hoja4" localSheetId="93">#REF!+#REF!</definedName>
    <definedName name="hoja4">#REF!+#REF!</definedName>
    <definedName name="HT_1" localSheetId="30">#REF!</definedName>
    <definedName name="HT_1" localSheetId="93">#REF!</definedName>
    <definedName name="HT_1">#REF!</definedName>
    <definedName name="I" localSheetId="30">#REF!</definedName>
    <definedName name="I" localSheetId="93">#REF!</definedName>
    <definedName name="I">#REF!</definedName>
    <definedName name="iii" localSheetId="30">#REF!</definedName>
    <definedName name="iii" localSheetId="93">#REF!</definedName>
    <definedName name="iii">#REF!</definedName>
    <definedName name="IMP_APORTA" localSheetId="30">#REF!</definedName>
    <definedName name="IMP_APORTA" localSheetId="93">#REF!</definedName>
    <definedName name="IMP_APORTA">#REF!</definedName>
    <definedName name="IMP_BRUTOT" localSheetId="30">#REF!</definedName>
    <definedName name="IMP_BRUTOT" localSheetId="93">#REF!</definedName>
    <definedName name="IMP_BRUTOT">#REF!</definedName>
    <definedName name="imp_control" localSheetId="30">#REF!</definedName>
    <definedName name="imp_control" localSheetId="93">#REF!</definedName>
    <definedName name="imp_control">#REF!</definedName>
    <definedName name="Imprimir_área_IM" localSheetId="30">#REF!</definedName>
    <definedName name="Imprimir_área_IM" localSheetId="93">#REF!</definedName>
    <definedName name="Imprimir_área_IM">#REF!</definedName>
    <definedName name="IMSS96" localSheetId="30">#REF!</definedName>
    <definedName name="IMSS96" localSheetId="93">#REF!</definedName>
    <definedName name="IMSS96">#REF!</definedName>
    <definedName name="IMSSE">'[16] '!$Z$99:$AE$143</definedName>
    <definedName name="IMSSM">'[16] '!$Z$51:$AE$95</definedName>
    <definedName name="IMSSO">'[16] '!$Z$3:$AE$47</definedName>
    <definedName name="ISSSTE96" localSheetId="30">#REF!</definedName>
    <definedName name="ISSSTE96" localSheetId="93">#REF!</definedName>
    <definedName name="ISSSTE96">#REF!</definedName>
    <definedName name="ISSSTEE">'[16] '!$T$99:$Y$143</definedName>
    <definedName name="ISSSTEM">'[16] '!$T$51:$Y$95</definedName>
    <definedName name="ISSSTEO">'[16] '!$T$3:$Y$47</definedName>
    <definedName name="IV" localSheetId="30">[7]BANPRO99!#REF!</definedName>
    <definedName name="IV" localSheetId="93">[7]BANPRO99!#REF!</definedName>
    <definedName name="IV">[7]BANPRO99!#REF!</definedName>
    <definedName name="jjj" localSheetId="30">#REF!</definedName>
    <definedName name="jjj" localSheetId="93">#REF!</definedName>
    <definedName name="jjj">#REF!</definedName>
    <definedName name="JUL">"; JULIO.- "&amp;TEXT([9]edofza07!$C$24,"#,##0")</definedName>
    <definedName name="JULIO">[1]!FEB&amp;[1]!MAR&amp;[1]!ABR&amp;[1]!MAY&amp;[1]!JUN&amp;[1]!JUL</definedName>
    <definedName name="JUN">"; JUNIO.- "&amp;TEXT([9]edofza06!$C$24,"#,##0")</definedName>
    <definedName name="kkk" localSheetId="30">#REF!</definedName>
    <definedName name="kkk" localSheetId="93">#REF!</definedName>
    <definedName name="kkk">#REF!</definedName>
    <definedName name="lfc">+TEXT(IF(AND(OR(DAY([1]!FECHA)&gt;=1,DAY([1]!FECHA)&lt;=10),MONTH([1]!FECHA)=1),YEAR([1]!FECHA)-1,YEAR([1]!FECHA)),"0")</definedName>
    <definedName name="LFCE">'[16] '!$N$99:$S$143</definedName>
    <definedName name="LFCM">'[16] '!$N$51:$S$95</definedName>
    <definedName name="LFCO">'[16] '!$N$3:$S$47</definedName>
    <definedName name="lll">[1]!OCT&amp;[1]!NOV&amp;[1]!DIC</definedName>
    <definedName name="LOTE96" localSheetId="30">#REF!</definedName>
    <definedName name="LOTE96" localSheetId="93">#REF!</definedName>
    <definedName name="LOTE96">#REF!</definedName>
    <definedName name="LUCY">#N/A</definedName>
    <definedName name="LYFC96" localSheetId="30">#REF!</definedName>
    <definedName name="LYFC96" localSheetId="93">#REF!</definedName>
    <definedName name="LYFC96">#REF!</definedName>
    <definedName name="m">[1]!MAR&amp;[1]!ABR&amp;[1]!MAY&amp;[1]!JUN&amp;[1]!JUL&amp;[1]!AGO</definedName>
    <definedName name="mamá">'[5]Premisas IMSS'!$M$14</definedName>
    <definedName name="maña">'[5]Premisas IMSS'!$M$13</definedName>
    <definedName name="MAR">"; MARZO.- "&amp;TEXT([9]edofza03!$C$24,"#,##0")</definedName>
    <definedName name="MARI">#N/A</definedName>
    <definedName name="MAS" localSheetId="30" hidden="1">{"Bruto",#N/A,FALSE,"CONV3T.XLS";"Neto",#N/A,FALSE,"CONV3T.XLS";"UnoB",#N/A,FALSE,"CONV3T.XLS";"Bruto",#N/A,FALSE,"CONV4T.XLS";"Neto",#N/A,FALSE,"CONV4T.XLS";"UnoB",#N/A,FALSE,"CONV4T.XLS"}</definedName>
    <definedName name="MAS" localSheetId="93"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"&amp;TEXT([9]edofza05!$C$24,"#,##0")</definedName>
    <definedName name="MES">[9]Hoja1!$A$3</definedName>
    <definedName name="METAS" localSheetId="30">[7]BANPRO99!#REF!</definedName>
    <definedName name="METAS" localSheetId="93">[7]BANPRO99!#REF!</definedName>
    <definedName name="METAS">[7]BANPRO99!#REF!</definedName>
    <definedName name="Modif00" localSheetId="30">#REF!</definedName>
    <definedName name="Modif00" localSheetId="93">#REF!</definedName>
    <definedName name="Modif00">#REF!</definedName>
    <definedName name="mor" localSheetId="30" hidden="1">{"Bruto",#N/A,FALSE,"CONV3T.XLS";"Neto",#N/A,FALSE,"CONV3T.XLS";"UnoB",#N/A,FALSE,"CONV3T.XLS";"Bruto",#N/A,FALSE,"CONV4T.XLS";"Neto",#N/A,FALSE,"CONV4T.XLS";"UnoB",#N/A,FALSE,"CONV4T.XLS"}</definedName>
    <definedName name="mor" localSheetId="93"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"&amp;TEXT([9]edofza11!$C$45,"#,##0")</definedName>
    <definedName name="nuevo" localSheetId="30" hidden="1">#REF!</definedName>
    <definedName name="nuevo" localSheetId="93" hidden="1">#REF!</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"&amp;TEXT([9]edofza10!$C$24,"#,##0")</definedName>
    <definedName name="oic">[29]oics!$C$2:$D$21</definedName>
    <definedName name="oooo" localSheetId="30">#REF!</definedName>
    <definedName name="oooo" localSheetId="93">#REF!</definedName>
    <definedName name="oooo">#REF!</definedName>
    <definedName name="p" localSheetId="30">[30]SPC!#REF!</definedName>
    <definedName name="p" localSheetId="93">[30]SPC!#REF!</definedName>
    <definedName name="p">[30]SPC!#REF!</definedName>
    <definedName name="PAD" localSheetId="30">[7]BANPRO99!#REF!</definedName>
    <definedName name="PAD" localSheetId="93">[7]BANPRO99!#REF!</definedName>
    <definedName name="PAD">[7]BANPRO99!#REF!</definedName>
    <definedName name="paj" localSheetId="30" hidden="1">{"Bruto",#N/A,FALSE,"CONV3T.XLS";"Neto",#N/A,FALSE,"CONV3T.XLS";"UnoB",#N/A,FALSE,"CONV3T.XLS";"Bruto",#N/A,FALSE,"CONV4T.XLS";"Neto",#N/A,FALSE,"CONV4T.XLS";"UnoB",#N/A,FALSE,"CONV4T.XLS"}</definedName>
    <definedName name="paj" localSheetId="93"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30">#REF!</definedName>
    <definedName name="PARTE" localSheetId="93">#REF!</definedName>
    <definedName name="PARTE">#REF!</definedName>
    <definedName name="PCONS" localSheetId="30">[7]BANPRO99!#REF!</definedName>
    <definedName name="PCONS" localSheetId="93">[7]BANPRO99!#REF!</definedName>
    <definedName name="PCONS">[7]BANPRO99!#REF!</definedName>
    <definedName name="pec" localSheetId="30">#REF!</definedName>
    <definedName name="pec" localSheetId="93">#REF!</definedName>
    <definedName name="pec">#REF!</definedName>
    <definedName name="pef" localSheetId="30">#REF!</definedName>
    <definedName name="pef" localSheetId="93">#REF!</definedName>
    <definedName name="pef">#REF!</definedName>
    <definedName name="PEMEXE">'[16] '!$B$99:$G$143</definedName>
    <definedName name="PEMEXM">'[16] '!$B$51:$G$95</definedName>
    <definedName name="PEMEXO">'[16] '!$B$3:$G$47</definedName>
    <definedName name="PER_EST1">#N/A</definedName>
    <definedName name="PER_EST2">#N/A</definedName>
    <definedName name="PER_REAL1">#N/A</definedName>
    <definedName name="PER_REAL2">#N/A</definedName>
    <definedName name="PEyM" localSheetId="30">[7]BANPRO99!#REF!</definedName>
    <definedName name="PEyM" localSheetId="93">[7]BANPRO99!#REF!</definedName>
    <definedName name="PEyM">[7]BANPRO99!#REF!</definedName>
    <definedName name="PGPS" localSheetId="30">[7]BANPRO99!#REF!</definedName>
    <definedName name="PGPS" localSheetId="93">[7]BANPRO99!#REF!</definedName>
    <definedName name="PGPS">[7]BANPRO99!#REF!</definedName>
    <definedName name="PIBR" localSheetId="30">#REF!</definedName>
    <definedName name="PIBR" localSheetId="93">#REF!</definedName>
    <definedName name="PIBR">#REF!</definedName>
    <definedName name="PIV" localSheetId="30">[7]BANPRO99!#REF!</definedName>
    <definedName name="PIV" localSheetId="93">[7]BANPRO99!#REF!</definedName>
    <definedName name="PIV">[7]BANPRO99!#REF!</definedName>
    <definedName name="PLAZAS">#N/A</definedName>
    <definedName name="PLAZAS2">#N/A</definedName>
    <definedName name="POA">[1]!OCT&amp;[1]!NOV&amp;[1]!DIC</definedName>
    <definedName name="POADO7">[1]!JUL&amp;[1]!AGO&amp;[1]!SEP&amp;[1]!OCT&amp;[1]!NOV</definedName>
    <definedName name="porcentaje" localSheetId="30">'[17]BASE DEFINITIVA 2002'!#REF!</definedName>
    <definedName name="porcentaje" localSheetId="93">'[17]BASE DEFINITIVA 2002'!#REF!</definedName>
    <definedName name="porcentaje">'[17]BASE DEFINITIVA 2002'!#REF!</definedName>
    <definedName name="PP">[29]pps!$I$10:$J$1730</definedName>
    <definedName name="pppp" localSheetId="30">#REF!</definedName>
    <definedName name="pppp" localSheetId="93">#REF!</definedName>
    <definedName name="pppp">#REF!</definedName>
    <definedName name="PRCV" localSheetId="30">[7]BANPRO99!#REF!</definedName>
    <definedName name="PRCV" localSheetId="93">[7]BANPRO99!#REF!</definedName>
    <definedName name="PRCV">[7]BANPRO99!#REF!</definedName>
    <definedName name="PRESUPUESTO_1997" localSheetId="30">#REF!</definedName>
    <definedName name="PRESUPUESTO_1997" localSheetId="93">#REF!</definedName>
    <definedName name="PRESUPUESTO_1997">#REF!</definedName>
    <definedName name="PRIMAPS">#N/A</definedName>
    <definedName name="Print_Area_MI" localSheetId="30">[13]FP1996!#REF!</definedName>
    <definedName name="Print_Area_MI" localSheetId="93">[13]FP1996!#REF!</definedName>
    <definedName name="Print_Area_MI">[13]FP1996!#REF!</definedName>
    <definedName name="prior">'[31]sal 2'!$A$26:$AD$548</definedName>
    <definedName name="Prioritarios" localSheetId="30">#REF!</definedName>
    <definedName name="Prioritarios" localSheetId="93">#REF!</definedName>
    <definedName name="Prioritarios">#REF!</definedName>
    <definedName name="programas" localSheetId="30">#REF!</definedName>
    <definedName name="programas" localSheetId="93">#REF!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 localSheetId="30">[7]BANPRO99!#REF!</definedName>
    <definedName name="PRT" localSheetId="93">[7]BANPRO99!#REF!</definedName>
    <definedName name="PRT">[7]BANPRO99!#REF!</definedName>
    <definedName name="PSF" localSheetId="30">[7]BANPRO99!#REF!</definedName>
    <definedName name="PSF" localSheetId="93">[7]BANPRO99!#REF!</definedName>
    <definedName name="PSF">[7]BANPRO99!#REF!</definedName>
    <definedName name="pta" localSheetId="30">#REF!</definedName>
    <definedName name="pta" localSheetId="93">#REF!</definedName>
    <definedName name="pta">#REF!</definedName>
    <definedName name="ptb" localSheetId="30">#REF!</definedName>
    <definedName name="ptb" localSheetId="93">#REF!</definedName>
    <definedName name="ptb">#REF!</definedName>
    <definedName name="ptc" localSheetId="30">#REF!</definedName>
    <definedName name="ptc" localSheetId="93">#REF!</definedName>
    <definedName name="ptc">#REF!</definedName>
    <definedName name="ptd" localSheetId="30">#REF!</definedName>
    <definedName name="ptd" localSheetId="93">#REF!</definedName>
    <definedName name="ptd">#REF!</definedName>
    <definedName name="pte" localSheetId="30">#REF!</definedName>
    <definedName name="pte" localSheetId="93">#REF!</definedName>
    <definedName name="pte">#REF!</definedName>
    <definedName name="QQQ" localSheetId="30">#REF!</definedName>
    <definedName name="QQQ" localSheetId="93">#REF!</definedName>
    <definedName name="QQQ">#REF!</definedName>
    <definedName name="qww">[1]!FEB&amp;[1]!MAR&amp;[1]!ABR&amp;[1]!MAY&amp;[1]!JUN&amp;[1]!JUL</definedName>
    <definedName name="R_Bife">'[32]ADEC II'!$A$1:$A$1016</definedName>
    <definedName name="ra">'[33]cat ramos'!$A$10:$B$52</definedName>
    <definedName name="ramo" localSheetId="30">#REF!</definedName>
    <definedName name="ramo" localSheetId="93">#REF!</definedName>
    <definedName name="ramo">#REF!</definedName>
    <definedName name="Ramo_Rubro" localSheetId="30">#REF!</definedName>
    <definedName name="Ramo_Rubro" localSheetId="93">#REF!</definedName>
    <definedName name="Ramo_Rubro">#REF!</definedName>
    <definedName name="ramoscierredos2003" localSheetId="30">#REF!</definedName>
    <definedName name="ramoscierredos2003" localSheetId="93">#REF!</definedName>
    <definedName name="ramoscierredos2003">#REF!</definedName>
    <definedName name="ramoscierreuno2003" localSheetId="30">#REF!</definedName>
    <definedName name="ramoscierreuno2003" localSheetId="93">#REF!</definedName>
    <definedName name="ramoscierreuno2003">#REF!</definedName>
    <definedName name="ramosdos2002" localSheetId="30">#REF!</definedName>
    <definedName name="ramosdos2002" localSheetId="93">#REF!</definedName>
    <definedName name="ramosdos2002">#REF!</definedName>
    <definedName name="ramosuno2002" localSheetId="30">#REF!</definedName>
    <definedName name="ramosuno2002" localSheetId="93">#REF!</definedName>
    <definedName name="ramosuno2002">#REF!</definedName>
    <definedName name="RANGO">#N/A</definedName>
    <definedName name="RANGO2">#N/A</definedName>
    <definedName name="RCV" localSheetId="30">[7]BANPRO99!#REF!</definedName>
    <definedName name="RCV" localSheetId="93">[7]BANPRO99!#REF!</definedName>
    <definedName name="RCV">[7]BANPRO99!#REF!</definedName>
    <definedName name="reducciones" localSheetId="30">#REF!</definedName>
    <definedName name="reducciones" localSheetId="93">#REF!</definedName>
    <definedName name="reducciones">#REF!</definedName>
    <definedName name="REG">#N/A</definedName>
    <definedName name="res" localSheetId="30">#REF!</definedName>
    <definedName name="res" localSheetId="93">#REF!</definedName>
    <definedName name="res">#REF!</definedName>
    <definedName name="RF" localSheetId="30">[7]BANPRO99!#REF!</definedName>
    <definedName name="RF" localSheetId="93">[7]BANPRO99!#REF!</definedName>
    <definedName name="RF">[7]BANPRO99!#REF!</definedName>
    <definedName name="RP" localSheetId="30">[7]BANPRO99!#REF!</definedName>
    <definedName name="RP" localSheetId="93">[7]BANPRO99!#REF!</definedName>
    <definedName name="RP">[7]BANPRO99!#REF!</definedName>
    <definedName name="RT" localSheetId="30">[7]BANPRO99!#REF!</definedName>
    <definedName name="RT" localSheetId="93">[7]BANPRO99!#REF!</definedName>
    <definedName name="RT">[7]BANPRO99!#REF!</definedName>
    <definedName name="s">[1]!SEP&amp;[1]!OCT&amp;[1]!NOV&amp;[1]!DIC</definedName>
    <definedName name="sa" localSheetId="30">#REF!</definedName>
    <definedName name="sa" localSheetId="93">#REF!</definedName>
    <definedName name="sa">#REF!</definedName>
    <definedName name="saasa" localSheetId="30" hidden="1">{"Bruto",#N/A,FALSE,"CONV3T.XLS";"Neto",#N/A,FALSE,"CONV3T.XLS";"UnoB",#N/A,FALSE,"CONV3T.XLS";"Bruto",#N/A,FALSE,"CONV4T.XLS";"Neto",#N/A,FALSE,"CONV4T.XLS";"UnoB",#N/A,FALSE,"CONV4T.XLS"}</definedName>
    <definedName name="saasa" localSheetId="93"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30" hidden="1">{#N/A,#N/A,FALSE,"TOT";#N/A,#N/A,FALSE,"PEP";#N/A,#N/A,FALSE,"REF";#N/A,#N/A,FALSE,"GAS";#N/A,#N/A,FALSE,"PET";#N/A,#N/A,FALSE,"COR"}</definedName>
    <definedName name="sasaas" localSheetId="93" hidden="1">{#N/A,#N/A,FALSE,"TOT";#N/A,#N/A,FALSE,"PEP";#N/A,#N/A,FALSE,"REF";#N/A,#N/A,FALSE,"GAS";#N/A,#N/A,FALSE,"PET";#N/A,#N/A,FALSE,"COR"}</definedName>
    <definedName name="sasaas" hidden="1">{#N/A,#N/A,FALSE,"TOT";#N/A,#N/A,FALSE,"PEP";#N/A,#N/A,FALSE,"REF";#N/A,#N/A,FALSE,"GAS";#N/A,#N/A,FALSE,"PET";#N/A,#N/A,FALSE,"COR"}</definedName>
    <definedName name="sb" localSheetId="30">#REF!</definedName>
    <definedName name="sb" localSheetId="93">#REF!</definedName>
    <definedName name="sb">#REF!</definedName>
    <definedName name="sc" localSheetId="30">#REF!</definedName>
    <definedName name="sc" localSheetId="93">#REF!</definedName>
    <definedName name="sc">#REF!</definedName>
    <definedName name="SCHP">'[5]Premisas IMSS'!$M$13</definedName>
    <definedName name="sd" localSheetId="30">#REF!</definedName>
    <definedName name="sd" localSheetId="93">#REF!</definedName>
    <definedName name="sd">#REF!</definedName>
    <definedName name="sdsdds" localSheetId="30" hidden="1">{"Bruto",#N/A,FALSE,"CONV3T.XLS";"Neto",#N/A,FALSE,"CONV3T.XLS";"UnoB",#N/A,FALSE,"CONV3T.XLS";"Bruto",#N/A,FALSE,"CONV4T.XLS";"Neto",#N/A,FALSE,"CONV4T.XLS";"UnoB",#N/A,FALSE,"CONV4T.XLS"}</definedName>
    <definedName name="sdsdds" localSheetId="93"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30">#REF!</definedName>
    <definedName name="se" localSheetId="93">#REF!</definedName>
    <definedName name="se">#REF!</definedName>
    <definedName name="SEP">"; SEPTIEMBRE.- "&amp;TEXT([9]edofza09!$C$24,"#,##0")</definedName>
    <definedName name="sero" localSheetId="30" hidden="1">{"Bruto",#N/A,FALSE,"CONV3T.XLS";"Neto",#N/A,FALSE,"CONV3T.XLS";"UnoB",#N/A,FALSE,"CONV3T.XLS";"Bruto",#N/A,FALSE,"CONV4T.XLS";"Neto",#N/A,FALSE,"CONV4T.XLS";"UnoB",#N/A,FALSE,"CONV4T.XLS"}</definedName>
    <definedName name="sero" localSheetId="93"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30">[7]BANPRO99!#REF!</definedName>
    <definedName name="SF" localSheetId="93">[7]BANPRO99!#REF!</definedName>
    <definedName name="SF">[7]BANPRO99!#REF!</definedName>
    <definedName name="SHCP" localSheetId="30" hidden="1">#REF!</definedName>
    <definedName name="SHCP" localSheetId="93" hidden="1">#REF!</definedName>
    <definedName name="SHCP" hidden="1">#REF!</definedName>
    <definedName name="sinpec" localSheetId="30">#REF!</definedName>
    <definedName name="sinpec" localSheetId="93">#REF!</definedName>
    <definedName name="sinpec">#REF!</definedName>
    <definedName name="smdf97">'[5]Premisa macro'!$C$4</definedName>
    <definedName name="SPEM96" localSheetId="30">#REF!</definedName>
    <definedName name="SPEM96" localSheetId="93">#REF!</definedName>
    <definedName name="SPEM96">#REF!</definedName>
    <definedName name="sta" localSheetId="30">#REF!</definedName>
    <definedName name="sta" localSheetId="93">#REF!</definedName>
    <definedName name="sta">#REF!</definedName>
    <definedName name="stb" localSheetId="30">#REF!</definedName>
    <definedName name="stb" localSheetId="93">#REF!</definedName>
    <definedName name="stb">#REF!</definedName>
    <definedName name="stc" localSheetId="30">#REF!</definedName>
    <definedName name="stc" localSheetId="93">#REF!</definedName>
    <definedName name="stc">#REF!</definedName>
    <definedName name="std" localSheetId="30">#REF!</definedName>
    <definedName name="std" localSheetId="93">#REF!</definedName>
    <definedName name="std">#REF!</definedName>
    <definedName name="ste" localSheetId="30">#REF!</definedName>
    <definedName name="ste" localSheetId="93">#REF!</definedName>
    <definedName name="ste">#REF!</definedName>
    <definedName name="subfunción" localSheetId="30">#REF!</definedName>
    <definedName name="subfunción" localSheetId="93">#REF!</definedName>
    <definedName name="subfunción">#REF!</definedName>
    <definedName name="syt" localSheetId="30">#REF!</definedName>
    <definedName name="syt" localSheetId="93">#REF!</definedName>
    <definedName name="syt">#REF!</definedName>
    <definedName name="sytc03" localSheetId="30">#REF!</definedName>
    <definedName name="sytc03" localSheetId="93">#REF!</definedName>
    <definedName name="sytc03">#REF!</definedName>
    <definedName name="sytppef" localSheetId="30">#REF!</definedName>
    <definedName name="sytppef" localSheetId="93">#REF!</definedName>
    <definedName name="sytppef">#REF!</definedName>
    <definedName name="SZZXCZXC" localSheetId="30" hidden="1">{"Bruto",#N/A,FALSE,"CONV3T.XLS";"Neto",#N/A,FALSE,"CONV3T.XLS";"UnoB",#N/A,FALSE,"CONV3T.XLS";"Bruto",#N/A,FALSE,"CONV4T.XLS";"Neto",#N/A,FALSE,"CONV4T.XLS";"UnoB",#N/A,FALSE,"CONV4T.XLS"}</definedName>
    <definedName name="SZZXCZXC" localSheetId="93"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'[34]16'!$D$1:$E$15</definedName>
    <definedName name="TABLA01D">'[34]1'!$D$2:$E$14</definedName>
    <definedName name="TABLA04D">'[34]4'!$D$2:$E$34</definedName>
    <definedName name="TABLA06D">'[34]6'!$D$1:$G$15</definedName>
    <definedName name="TABLA1">'[34]1'!$A$1:$B$58</definedName>
    <definedName name="TABLA10">'[34]10'!$A$1:$B$133</definedName>
    <definedName name="TABLA10D">'[34]10'!$D$1:$E$19</definedName>
    <definedName name="TABLA11">'[34]11'!$A$1:$B$57</definedName>
    <definedName name="TABLA12">'[34]12'!$A$1:$B$130</definedName>
    <definedName name="TABLA13">'[34]13'!$A$1:$B$170</definedName>
    <definedName name="TABLA14">'[34]14'!$A$1:$B$100</definedName>
    <definedName name="TABLA14D">'[34]14'!$D$1:$E$21</definedName>
    <definedName name="TABLA15">'[34]15'!$A$1:$B$69</definedName>
    <definedName name="TABLA17">'[34]17'!$A$2:$B$134</definedName>
    <definedName name="TABLA18">'[34]18'!$A$1:$B$100</definedName>
    <definedName name="TABLA19">'[34]19'!$A$1:$B$100</definedName>
    <definedName name="TABLA2">'[34]2'!$A$3:$B$187</definedName>
    <definedName name="TABLA20">'[34]20'!$A$1:$B$100</definedName>
    <definedName name="tabla2002" localSheetId="30">#REF!</definedName>
    <definedName name="tabla2002" localSheetId="93">#REF!</definedName>
    <definedName name="tabla2002">#REF!</definedName>
    <definedName name="TABLA21">'[34]21'!$A$1:$B$67</definedName>
    <definedName name="TABLA22">'[34]22'!$A$1:$B$14</definedName>
    <definedName name="TABLA3">'[34]3'!$A$2:$B$43</definedName>
    <definedName name="TABLA4">'[34]4'!$A$2:$B$31</definedName>
    <definedName name="TABLA5">'[34]5'!$A$1:$B$31</definedName>
    <definedName name="TABLA6">'[34]6'!$A$1:$B$28</definedName>
    <definedName name="TABLA7">'[34]7'!$A$2:$B$23</definedName>
    <definedName name="TABLA8">'[34]8'!$A$1:$B$49</definedName>
    <definedName name="TABLA9">'[34]9'!$A$1:$B$332</definedName>
    <definedName name="TAJJJJ" localSheetId="30" hidden="1">{#N/A,#N/A,FALSE,"TOT";#N/A,#N/A,FALSE,"PEP";#N/A,#N/A,FALSE,"REF";#N/A,#N/A,FALSE,"GAS";#N/A,#N/A,FALSE,"PET";#N/A,#N/A,FALSE,"COR"}</definedName>
    <definedName name="TAJJJJ" localSheetId="93" hidden="1">{#N/A,#N/A,FALSE,"TOT";#N/A,#N/A,FALSE,"PEP";#N/A,#N/A,FALSE,"REF";#N/A,#N/A,FALSE,"GAS";#N/A,#N/A,FALSE,"PET";#N/A,#N/A,FALSE,"COR"}</definedName>
    <definedName name="TAJJJJ" hidden="1">{#N/A,#N/A,FALSE,"TOT";#N/A,#N/A,FALSE,"PEP";#N/A,#N/A,FALSE,"REF";#N/A,#N/A,FALSE,"GAS";#N/A,#N/A,FALSE,"PET";#N/A,#N/A,FALSE,"COR"}</definedName>
    <definedName name="TENER" localSheetId="30" hidden="1">{"Bruto",#N/A,FALSE,"CONV3T.XLS";"Neto",#N/A,FALSE,"CONV3T.XLS";"UnoB",#N/A,FALSE,"CONV3T.XLS";"Bruto",#N/A,FALSE,"CONV4T.XLS";"Neto",#N/A,FALSE,"CONV4T.XLS";"UnoB",#N/A,FALSE,"CONV4T.XLS"}</definedName>
    <definedName name="TENER" localSheetId="93"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30">#REF!</definedName>
    <definedName name="TIT" localSheetId="93">#REF!</definedName>
    <definedName name="TIT">#REF!</definedName>
    <definedName name="TITULO">[35]PPQ!$B$3</definedName>
    <definedName name="_xlnm.Print_Titles" localSheetId="26">'10 S016'!$1:$5</definedName>
    <definedName name="_xlnm.Print_Titles" localSheetId="27">'10 S017'!$1:$5</definedName>
    <definedName name="_xlnm.Print_Titles" localSheetId="28">'10 S020'!$1:$5</definedName>
    <definedName name="_xlnm.Print_Titles" localSheetId="29">'10 S021'!$1:$5</definedName>
    <definedName name="_xlnm.Print_Titles" localSheetId="31">'11 E011'!$1:$5</definedName>
    <definedName name="_xlnm.Print_Titles" localSheetId="32">'11 E032'!$1:$5</definedName>
    <definedName name="_xlnm.Print_Titles" localSheetId="33">'11 S243'!$1:$5</definedName>
    <definedName name="_xlnm.Print_Titles" localSheetId="34">'11 S244'!$1:$5</definedName>
    <definedName name="_xlnm.Print_Titles" localSheetId="35">'11 S245'!$1:$5</definedName>
    <definedName name="_xlnm.Print_Titles" localSheetId="36">'12 E010'!$1:$5</definedName>
    <definedName name="_xlnm.Print_Titles" localSheetId="37">'12 E019'!$1:$5</definedName>
    <definedName name="_xlnm.Print_Titles" localSheetId="38">'12 E022'!$1:$5</definedName>
    <definedName name="_xlnm.Print_Titles" localSheetId="39">'12 E023'!$1:$5</definedName>
    <definedName name="_xlnm.Print_Titles" localSheetId="40">'12 E025'!$1:$5</definedName>
    <definedName name="_xlnm.Print_Titles" localSheetId="41">'12 E036'!$1:$5</definedName>
    <definedName name="_xlnm.Print_Titles" localSheetId="42">'12 P012'!$1:$5</definedName>
    <definedName name="_xlnm.Print_Titles" localSheetId="43">'12 P014'!$1:$5</definedName>
    <definedName name="_xlnm.Print_Titles" localSheetId="44">'12 P016'!$1:$5</definedName>
    <definedName name="_xlnm.Print_Titles" localSheetId="45">'12 P017'!$1:$5</definedName>
    <definedName name="_xlnm.Print_Titles" localSheetId="46">'12 S150'!$1:$5</definedName>
    <definedName name="_xlnm.Print_Titles" localSheetId="47">'12 S174'!$1:$5</definedName>
    <definedName name="_xlnm.Print_Titles" localSheetId="48">'12 U007'!$1:$5</definedName>
    <definedName name="_xlnm.Print_Titles" localSheetId="49">'12 U008'!$1:$5</definedName>
    <definedName name="_xlnm.Print_Titles" localSheetId="50">'13 A006'!$1:$5</definedName>
    <definedName name="_xlnm.Print_Titles" localSheetId="51">'13 K012'!$1:$5</definedName>
    <definedName name="_xlnm.Print_Titles" localSheetId="52">'13 M001'!$1:$5</definedName>
    <definedName name="_xlnm.Print_Titles" localSheetId="53">'14 E002'!$1:$5</definedName>
    <definedName name="_xlnm.Print_Titles" localSheetId="54">'14 E005'!$1:$5</definedName>
    <definedName name="_xlnm.Print_Titles" localSheetId="55">'15 F002'!$1:$5</definedName>
    <definedName name="_xlnm.Print_Titles" localSheetId="56">'15 M001'!$1:$5</definedName>
    <definedName name="_xlnm.Print_Titles" localSheetId="57">'15 S048'!$1:$5</definedName>
    <definedName name="_xlnm.Print_Titles" localSheetId="58">'15 S058'!$1:$5</definedName>
    <definedName name="_xlnm.Print_Titles" localSheetId="59">'15 S117'!$1:$5</definedName>
    <definedName name="_xlnm.Print_Titles" localSheetId="60">'15 S175'!$1:$5</definedName>
    <definedName name="_xlnm.Print_Titles" localSheetId="61">'15 S177'!$1:$5</definedName>
    <definedName name="_xlnm.Print_Titles" localSheetId="62">'16 P002'!$1:$5</definedName>
    <definedName name="_xlnm.Print_Titles" localSheetId="63">'16 S046'!$1:$5</definedName>
    <definedName name="_xlnm.Print_Titles" localSheetId="64">'16 S071'!$1:$5</definedName>
    <definedName name="_xlnm.Print_Titles" localSheetId="65">'16 S219'!$1:$5</definedName>
    <definedName name="_xlnm.Print_Titles" localSheetId="66">'16 U022'!$1:$5</definedName>
    <definedName name="_xlnm.Print_Titles" localSheetId="67">'17 E002'!$1:$5</definedName>
    <definedName name="_xlnm.Print_Titles" localSheetId="68">'17 E003'!$1:$5</definedName>
    <definedName name="_xlnm.Print_Titles" localSheetId="69">'17 E009'!$1:$5</definedName>
    <definedName name="_xlnm.Print_Titles" localSheetId="70">'18 E555'!$1:$5</definedName>
    <definedName name="_xlnm.Print_Titles" localSheetId="71">'18 E561'!$1:$5</definedName>
    <definedName name="_xlnm.Print_Titles" localSheetId="72">'18 E562'!$1:$5</definedName>
    <definedName name="_xlnm.Print_Titles" localSheetId="73">'18 E563'!$1:$5</definedName>
    <definedName name="_xlnm.Print_Titles" localSheetId="74">'18 E567'!$1:$5</definedName>
    <definedName name="_xlnm.Print_Titles" localSheetId="75">'18 E568'!$1:$5</definedName>
    <definedName name="_xlnm.Print_Titles" localSheetId="76">'18 E570'!$1:$5</definedName>
    <definedName name="_xlnm.Print_Titles" localSheetId="77">'18 F012'!$1:$5</definedName>
    <definedName name="_xlnm.Print_Titles" localSheetId="78">'18 F571'!$1:$5</definedName>
    <definedName name="_xlnm.Print_Titles" localSheetId="79">'18 G002'!$1:$5</definedName>
    <definedName name="_xlnm.Print_Titles" localSheetId="80">'18 G003'!$1:$5</definedName>
    <definedName name="_xlnm.Print_Titles" localSheetId="81">'18 M001'!$1:$5</definedName>
    <definedName name="_xlnm.Print_Titles" localSheetId="82">'18 O001'!$1:$5</definedName>
    <definedName name="_xlnm.Print_Titles" localSheetId="83">'18 P002'!$1:$5</definedName>
    <definedName name="_xlnm.Print_Titles" localSheetId="84">'18 P552'!$1:$5</definedName>
    <definedName name="_xlnm.Print_Titles" localSheetId="85">'18 R585'!$1:$5</definedName>
    <definedName name="_xlnm.Print_Titles" localSheetId="86">'19 J014'!$1:$5</definedName>
    <definedName name="_xlnm.Print_Titles" localSheetId="87">'20 E016'!$1:$5</definedName>
    <definedName name="_xlnm.Print_Titles" localSheetId="88">'20 S054'!$1:$5</definedName>
    <definedName name="_xlnm.Print_Titles" localSheetId="89">'20 S070'!$1:$5</definedName>
    <definedName name="_xlnm.Print_Titles" localSheetId="90">'20 S155'!$1:$5</definedName>
    <definedName name="_xlnm.Print_Titles" localSheetId="91">'20 S174'!$1:$5</definedName>
    <definedName name="_xlnm.Print_Titles" localSheetId="92">'20 S241'!$1:$5</definedName>
    <definedName name="_xlnm.Print_Titles" localSheetId="94">'21 P001'!$1:$5</definedName>
    <definedName name="_xlnm.Print_Titles" localSheetId="95">'22 R003'!$1:$5</definedName>
    <definedName name="_xlnm.Print_Titles" localSheetId="96">'22 R008'!$1:$5</definedName>
    <definedName name="_xlnm.Print_Titles" localSheetId="97">'22 R009'!$1:$5</definedName>
    <definedName name="_xlnm.Print_Titles" localSheetId="98">'22 R010'!$1:$5</definedName>
    <definedName name="_xlnm.Print_Titles" localSheetId="99">'35 E013'!$1:$5</definedName>
    <definedName name="_xlnm.Print_Titles" localSheetId="100">'38 F002'!$1:$5</definedName>
    <definedName name="_xlnm.Print_Titles" localSheetId="2">'4 E015'!$1:$5</definedName>
    <definedName name="_xlnm.Print_Titles" localSheetId="3">'4 P006'!$1:$5</definedName>
    <definedName name="_xlnm.Print_Titles" localSheetId="4">'4 P015'!$1:$5</definedName>
    <definedName name="_xlnm.Print_Titles" localSheetId="5">'4 P017'!$1:$5</definedName>
    <definedName name="_xlnm.Print_Titles" localSheetId="6">'4 P021'!$1:$5</definedName>
    <definedName name="_xlnm.Print_Titles" localSheetId="7">'4 P022'!$1:$5</definedName>
    <definedName name="_xlnm.Print_Titles" localSheetId="8">'4 P023'!$1:$5</definedName>
    <definedName name="_xlnm.Print_Titles" localSheetId="9">'4 P024'!$1:$5</definedName>
    <definedName name="_xlnm.Print_Titles" localSheetId="101">'40 P002'!$1:$5</definedName>
    <definedName name="_xlnm.Print_Titles" localSheetId="10">'5 E002'!$1:$5</definedName>
    <definedName name="_xlnm.Print_Titles" localSheetId="11">'5 P008'!$1:$5</definedName>
    <definedName name="_xlnm.Print_Titles" localSheetId="102">'50 E007'!$1:$5</definedName>
    <definedName name="_xlnm.Print_Titles" localSheetId="103">'50 E008'!$1:$5</definedName>
    <definedName name="_xlnm.Print_Titles" localSheetId="104">'51 E005'!$1:$5</definedName>
    <definedName name="_xlnm.Print_Titles" localSheetId="105">'51 E036'!$1:$5</definedName>
    <definedName name="_xlnm.Print_Titles" localSheetId="12">'6 E033'!$1:$5</definedName>
    <definedName name="_xlnm.Print_Titles" localSheetId="13">'6 K025'!$1:$4</definedName>
    <definedName name="_xlnm.Print_Titles" localSheetId="14">'6 M001'!$1:$4</definedName>
    <definedName name="_xlnm.Print_Titles" localSheetId="15">'6 O001'!$1:$4</definedName>
    <definedName name="_xlnm.Print_Titles" localSheetId="16">'6 P010'!$1:$4</definedName>
    <definedName name="_xlnm.Print_Titles" localSheetId="17">'6 S010'!$1:$5</definedName>
    <definedName name="_xlnm.Print_Titles" localSheetId="18">'6 S249'!$1:$5</definedName>
    <definedName name="_xlnm.Print_Titles" localSheetId="19">'6 U011'!$1:$5</definedName>
    <definedName name="_xlnm.Print_Titles" localSheetId="20">'7 A900'!$1:$5</definedName>
    <definedName name="_xlnm.Print_Titles" localSheetId="21">'8 P001'!$1:$5</definedName>
    <definedName name="_xlnm.Print_Titles" localSheetId="22">'8 S088'!$1:$5</definedName>
    <definedName name="_xlnm.Print_Titles" localSheetId="23">'8 S089'!$1:$5</definedName>
    <definedName name="_xlnm.Print_Titles" localSheetId="24">'8 S258'!$1:$5</definedName>
    <definedName name="_xlnm.Print_Titles" localSheetId="25">'9 P001'!$1:$5</definedName>
    <definedName name="TODO96" localSheetId="30">#REF!</definedName>
    <definedName name="TODO96" localSheetId="93">#REF!</definedName>
    <definedName name="TODO96">#REF!</definedName>
    <definedName name="TOTAL">#N/A</definedName>
    <definedName name="total_real" localSheetId="30">#REF!</definedName>
    <definedName name="total_real" localSheetId="93">#REF!</definedName>
    <definedName name="total_real">#REF!</definedName>
    <definedName name="TOTAL01" localSheetId="30">#REF!</definedName>
    <definedName name="TOTAL01" localSheetId="93">#REF!</definedName>
    <definedName name="TOTAL01">#REF!</definedName>
    <definedName name="total1">'[26]1'!$I$2:$J$42</definedName>
    <definedName name="TOTAL10">'[26]10'!$J$2:$K$39</definedName>
    <definedName name="TOTAL2">'[26]2'!$J$2:$K$39</definedName>
    <definedName name="TOTAL3">'[26]3'!$J$2:$K$39</definedName>
    <definedName name="TOTAL4">'[26]4'!$J$2:$K$39</definedName>
    <definedName name="TOTAL5">'[26]5'!$J$2:$K$39</definedName>
    <definedName name="TOTAL6">'[26]6'!$J$2:$K$39</definedName>
    <definedName name="TOTAL7">'[26]7'!$J$2:$K$39</definedName>
    <definedName name="TOTAL8">'[26]8'!$J$2:$K$39</definedName>
    <definedName name="TOTAL9">'[26]9'!$J$2:$K$39</definedName>
    <definedName name="tul" localSheetId="30" hidden="1">{"Bruto",#N/A,FALSE,"CONV3T.XLS";"Neto",#N/A,FALSE,"CONV3T.XLS";"UnoB",#N/A,FALSE,"CONV3T.XLS";"Bruto",#N/A,FALSE,"CONV4T.XLS";"Neto",#N/A,FALSE,"CONV4T.XLS";"UnoB",#N/A,FALSE,"CONV4T.XLS"}</definedName>
    <definedName name="tul" localSheetId="93"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[1]!AGO&amp;[1]!SEP&amp;[1]!OCT&amp;[1]!NOV&amp;[1]!DIC</definedName>
    <definedName name="UPCPICF_VMD50020" localSheetId="30">#REF!</definedName>
    <definedName name="UPCPICF_VMD50020" localSheetId="93">#REF!</definedName>
    <definedName name="UPCPICF_VMD50020">#REF!</definedName>
    <definedName name="UR">[29]urs!$C$10:$D$1332</definedName>
    <definedName name="V_Bife">'[32]ADEC II'!$A$1:$Z$1016</definedName>
    <definedName name="VARIABLES">#N/A</definedName>
    <definedName name="vcorta" localSheetId="30">#REF!</definedName>
    <definedName name="vcorta" localSheetId="93">#REF!</definedName>
    <definedName name="vcorta">#REF!</definedName>
    <definedName name="Vertientes" localSheetId="30">#REF!</definedName>
    <definedName name="Vertientes" localSheetId="93">#REF!</definedName>
    <definedName name="Vertientes">#REF!</definedName>
    <definedName name="wrn.econv2s." localSheetId="30" hidden="1">{"Bruto",#N/A,FALSE,"CONV3T.XLS";"Neto",#N/A,FALSE,"CONV3T.XLS";"UnoB",#N/A,FALSE,"CONV3T.XLS";"Bruto",#N/A,FALSE,"CONV4T.XLS";"Neto",#N/A,FALSE,"CONV4T.XLS";"UnoB",#N/A,FALSE,"CONV4T.XLS"}</definedName>
    <definedName name="wrn.econv2s." localSheetId="93"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30" hidden="1">{#N/A,#N/A,FALSE,"TOT";#N/A,#N/A,FALSE,"PEP";#N/A,#N/A,FALSE,"REF";#N/A,#N/A,FALSE,"GAS";#N/A,#N/A,FALSE,"PET";#N/A,#N/A,FALSE,"COR"}</definedName>
    <definedName name="wrn.gst1tajuorg." localSheetId="93" hidden="1">{#N/A,#N/A,FALSE,"TOT";#N/A,#N/A,FALSE,"PEP";#N/A,#N/A,FALSE,"REF";#N/A,#N/A,FALSE,"GAS";#N/A,#N/A,FALSE,"PET";#N/A,#N/A,FALSE,"COR"}</definedName>
    <definedName name="wrn.gst1tajuorg." hidden="1">{#N/A,#N/A,FALSE,"TOT";#N/A,#N/A,FALSE,"PEP";#N/A,#N/A,FALSE,"REF";#N/A,#N/A,FALSE,"GAS";#N/A,#N/A,FALSE,"PET";#N/A,#N/A,FALSE,"COR"}</definedName>
    <definedName name="x" localSheetId="30">#REF!</definedName>
    <definedName name="x" localSheetId="93">#REF!</definedName>
    <definedName name="x">#REF!</definedName>
    <definedName name="XX" localSheetId="30" hidden="1">{"Bruto",#N/A,FALSE,"CONV3T.XLS";"Neto",#N/A,FALSE,"CONV3T.XLS";"UnoB",#N/A,FALSE,"CONV3T.XLS";"Bruto",#N/A,FALSE,"CONV4T.XLS";"Neto",#N/A,FALSE,"CONV4T.XLS";"UnoB",#N/A,FALSE,"CONV4T.XLS"}</definedName>
    <definedName name="XX" localSheetId="93"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30">#REF!</definedName>
    <definedName name="xxx" localSheetId="93">#REF!</definedName>
    <definedName name="xxx">#REF!</definedName>
    <definedName name="yyy" localSheetId="30">#REF!</definedName>
    <definedName name="yyy" localSheetId="93">#REF!</definedName>
    <definedName name="yyy">#REF!</definedName>
    <definedName name="zz" localSheetId="30">#REF!</definedName>
    <definedName name="zz" localSheetId="93">#REF!</definedName>
    <definedName name="zz">#REF!</definedName>
  </definedNames>
  <calcPr calcId="152511"/>
</workbook>
</file>

<file path=xl/calcChain.xml><?xml version="1.0" encoding="utf-8"?>
<calcChain xmlns="http://schemas.openxmlformats.org/spreadsheetml/2006/main">
  <c r="E11" i="103" l="1"/>
  <c r="L36" i="104" l="1"/>
  <c r="K36" i="104"/>
  <c r="E28" i="104"/>
  <c r="L27" i="104"/>
  <c r="K27" i="104"/>
  <c r="E27" i="104"/>
  <c r="E16" i="104"/>
  <c r="L13" i="104"/>
  <c r="K13" i="104"/>
  <c r="L12" i="104"/>
  <c r="I12" i="104"/>
  <c r="K12" i="104" s="1"/>
  <c r="H12" i="104"/>
  <c r="P12" i="104" s="1"/>
  <c r="G12" i="104"/>
  <c r="O12" i="104" s="1"/>
  <c r="F12" i="104"/>
  <c r="N12" i="104" s="1"/>
  <c r="D12" i="104"/>
  <c r="D28" i="103"/>
  <c r="L10" i="103"/>
  <c r="L11" i="103" s="1"/>
  <c r="K10" i="103"/>
  <c r="J10" i="103"/>
  <c r="I10" i="103"/>
  <c r="H10" i="103"/>
  <c r="G10" i="103"/>
  <c r="F10" i="103"/>
  <c r="E10" i="103"/>
  <c r="D10" i="103"/>
  <c r="Q12" i="104" l="1"/>
  <c r="I7" i="103"/>
  <c r="F11" i="103"/>
  <c r="J11" i="103"/>
  <c r="K11" i="103"/>
  <c r="G11" i="103"/>
  <c r="I11" i="103"/>
  <c r="E30" i="104"/>
  <c r="E12" i="104" s="1"/>
  <c r="W34" i="102" l="1"/>
  <c r="V34" i="102"/>
  <c r="T34" i="102"/>
  <c r="W33" i="102"/>
  <c r="W29" i="102"/>
  <c r="V29" i="102"/>
  <c r="W28" i="102"/>
  <c r="V28" i="102"/>
  <c r="W27" i="102"/>
  <c r="V27" i="102"/>
  <c r="W26" i="102"/>
  <c r="V26" i="102"/>
  <c r="W25" i="102"/>
  <c r="V25" i="102"/>
  <c r="W24" i="102"/>
  <c r="V24" i="102"/>
  <c r="W23" i="102"/>
  <c r="V23" i="102"/>
  <c r="W22" i="102"/>
  <c r="V22" i="102"/>
  <c r="W21" i="102"/>
  <c r="V21" i="102"/>
  <c r="W31" i="101"/>
  <c r="V31" i="101"/>
  <c r="T31" i="101"/>
  <c r="W30" i="101"/>
  <c r="W26" i="101"/>
  <c r="V26" i="101"/>
  <c r="W25" i="101"/>
  <c r="V25" i="101"/>
  <c r="W24" i="101"/>
  <c r="V24" i="101"/>
  <c r="W23" i="101"/>
  <c r="V23" i="101"/>
  <c r="W22" i="101"/>
  <c r="V22" i="101"/>
  <c r="W21" i="101"/>
  <c r="V21" i="101"/>
  <c r="W29" i="100" l="1"/>
  <c r="V29" i="100"/>
  <c r="T29" i="100"/>
  <c r="W28" i="100"/>
  <c r="W24" i="100"/>
  <c r="V24" i="100"/>
  <c r="W23" i="100"/>
  <c r="V23" i="100"/>
  <c r="W22" i="100"/>
  <c r="V22" i="100"/>
  <c r="W21" i="100"/>
  <c r="V21" i="100"/>
  <c r="W28" i="99"/>
  <c r="S28" i="99"/>
  <c r="V28" i="99" s="1"/>
  <c r="W27" i="99"/>
  <c r="W23" i="99"/>
  <c r="V23" i="99"/>
  <c r="W22" i="99"/>
  <c r="V22" i="99"/>
  <c r="W21" i="99"/>
  <c r="V21" i="99"/>
  <c r="T28" i="99" l="1"/>
  <c r="W30" i="98" l="1"/>
  <c r="V30" i="98"/>
  <c r="T30" i="98"/>
  <c r="W29" i="98"/>
  <c r="W25" i="98"/>
  <c r="V25" i="98"/>
  <c r="W24" i="98"/>
  <c r="V24" i="98"/>
  <c r="W23" i="98"/>
  <c r="V23" i="98"/>
  <c r="W22" i="98"/>
  <c r="V22" i="98"/>
  <c r="W21" i="98"/>
  <c r="V21" i="98"/>
  <c r="W29" i="97" l="1"/>
  <c r="V29" i="97"/>
  <c r="T29" i="97"/>
  <c r="W28" i="97"/>
  <c r="W24" i="97"/>
  <c r="V24" i="97"/>
  <c r="W23" i="97"/>
  <c r="V23" i="97"/>
  <c r="W22" i="97"/>
  <c r="V22" i="97"/>
  <c r="W21" i="97"/>
  <c r="V21" i="97"/>
  <c r="W26" i="96" l="1"/>
  <c r="V26" i="96"/>
  <c r="T26" i="96"/>
  <c r="W25" i="96"/>
  <c r="W21" i="96"/>
  <c r="V21" i="96"/>
  <c r="W26" i="95" l="1"/>
  <c r="V26" i="95"/>
  <c r="T26" i="95"/>
  <c r="W25" i="95"/>
  <c r="W21" i="95"/>
  <c r="V21" i="95"/>
  <c r="W27" i="94"/>
  <c r="V27" i="94"/>
  <c r="T27" i="94"/>
  <c r="W26" i="94"/>
  <c r="W22" i="94"/>
  <c r="V22" i="94"/>
  <c r="W21" i="94"/>
  <c r="V21" i="94"/>
  <c r="W27" i="93"/>
  <c r="V27" i="93"/>
  <c r="T27" i="93"/>
  <c r="W26" i="93"/>
  <c r="W22" i="93"/>
  <c r="V22" i="93"/>
  <c r="W21" i="93"/>
  <c r="V21" i="93"/>
  <c r="W26" i="92"/>
  <c r="V26" i="92"/>
  <c r="T26" i="92"/>
  <c r="W25" i="92"/>
  <c r="W21" i="92"/>
  <c r="V21" i="92"/>
  <c r="W32" i="91" l="1"/>
  <c r="V32" i="91"/>
  <c r="T32" i="91"/>
  <c r="W31" i="91"/>
  <c r="W27" i="91"/>
  <c r="V27" i="91"/>
  <c r="W26" i="91"/>
  <c r="V26" i="91"/>
  <c r="W25" i="91"/>
  <c r="V25" i="91"/>
  <c r="W24" i="91"/>
  <c r="V24" i="91"/>
  <c r="W23" i="91"/>
  <c r="V23" i="91"/>
  <c r="W22" i="91"/>
  <c r="V22" i="91"/>
  <c r="W21" i="91"/>
  <c r="V21" i="91"/>
  <c r="W27" i="90" l="1"/>
  <c r="V27" i="90"/>
  <c r="T27" i="90"/>
  <c r="W26" i="90"/>
  <c r="W22" i="90"/>
  <c r="V22" i="90"/>
  <c r="W21" i="90"/>
  <c r="V21" i="90"/>
  <c r="W36" i="89"/>
  <c r="V36" i="89"/>
  <c r="T36" i="89"/>
  <c r="W35" i="89"/>
  <c r="W31" i="89"/>
  <c r="V31" i="89"/>
  <c r="W30" i="89"/>
  <c r="V30" i="89"/>
  <c r="W29" i="89"/>
  <c r="V29" i="89"/>
  <c r="W28" i="89"/>
  <c r="V28" i="89"/>
  <c r="W27" i="89"/>
  <c r="V27" i="89"/>
  <c r="W26" i="89"/>
  <c r="V26" i="89"/>
  <c r="W27" i="88"/>
  <c r="V27" i="88"/>
  <c r="T27" i="88"/>
  <c r="W26" i="88"/>
  <c r="W22" i="88"/>
  <c r="V22" i="88"/>
  <c r="W21" i="88"/>
  <c r="V21" i="88"/>
  <c r="W35" i="87"/>
  <c r="V35" i="87"/>
  <c r="T35" i="87"/>
  <c r="W34" i="87"/>
  <c r="W33" i="87"/>
  <c r="V33" i="87"/>
  <c r="T33" i="87"/>
  <c r="W32" i="87"/>
  <c r="W28" i="87"/>
  <c r="V28" i="87"/>
  <c r="W27" i="87"/>
  <c r="V27" i="87"/>
  <c r="W26" i="87"/>
  <c r="V26" i="87"/>
  <c r="W25" i="87"/>
  <c r="V25" i="87"/>
  <c r="W24" i="87"/>
  <c r="V24" i="87"/>
  <c r="W23" i="87"/>
  <c r="V23" i="87"/>
  <c r="W22" i="87"/>
  <c r="V22" i="87"/>
  <c r="W21" i="87"/>
  <c r="V21" i="87"/>
  <c r="W26" i="86"/>
  <c r="V26" i="86"/>
  <c r="T26" i="86"/>
  <c r="W25" i="86"/>
  <c r="W21" i="86"/>
  <c r="V21" i="86"/>
  <c r="W26" i="85"/>
  <c r="V26" i="85"/>
  <c r="T26" i="85"/>
  <c r="W25" i="85"/>
  <c r="W21" i="85"/>
  <c r="V21" i="85"/>
  <c r="W26" i="84" l="1"/>
  <c r="V26" i="84"/>
  <c r="T26" i="84"/>
  <c r="W25" i="84"/>
  <c r="W21" i="84"/>
  <c r="V21" i="84"/>
  <c r="W34" i="83" l="1"/>
  <c r="V34" i="83"/>
  <c r="T34" i="83"/>
  <c r="W33" i="83"/>
  <c r="Y30" i="83"/>
  <c r="W29" i="83"/>
  <c r="V29" i="83"/>
  <c r="W28" i="83"/>
  <c r="V28" i="83"/>
  <c r="W27" i="83"/>
  <c r="V27" i="83"/>
  <c r="W26" i="83"/>
  <c r="V26" i="83"/>
  <c r="W25" i="83"/>
  <c r="V25" i="83"/>
  <c r="W24" i="83"/>
  <c r="V24" i="83"/>
  <c r="W23" i="83"/>
  <c r="V23" i="83"/>
  <c r="W22" i="83"/>
  <c r="V22" i="83"/>
  <c r="W21" i="83"/>
  <c r="V21" i="83"/>
  <c r="W34" i="82"/>
  <c r="V34" i="82"/>
  <c r="T34" i="82"/>
  <c r="W33" i="82"/>
  <c r="W29" i="82"/>
  <c r="V29" i="82"/>
  <c r="W28" i="82"/>
  <c r="V28" i="82"/>
  <c r="W27" i="82"/>
  <c r="V27" i="82"/>
  <c r="W26" i="82"/>
  <c r="V26" i="82"/>
  <c r="W25" i="82"/>
  <c r="V25" i="82"/>
  <c r="W24" i="82"/>
  <c r="V24" i="82"/>
  <c r="W23" i="82"/>
  <c r="V23" i="82"/>
  <c r="W22" i="82"/>
  <c r="V22" i="82"/>
  <c r="W21" i="82"/>
  <c r="V21" i="82"/>
  <c r="W26" i="81"/>
  <c r="V26" i="81"/>
  <c r="T26" i="81"/>
  <c r="W25" i="81"/>
  <c r="W21" i="81"/>
  <c r="V21" i="81"/>
  <c r="W34" i="80"/>
  <c r="V34" i="80"/>
  <c r="T34" i="80"/>
  <c r="W33" i="80"/>
  <c r="W29" i="80"/>
  <c r="V29" i="80"/>
  <c r="W28" i="80"/>
  <c r="V28" i="80"/>
  <c r="W27" i="80"/>
  <c r="V27" i="80"/>
  <c r="W26" i="80"/>
  <c r="V26" i="80"/>
  <c r="W25" i="80"/>
  <c r="V25" i="80"/>
  <c r="W24" i="80"/>
  <c r="V24" i="80"/>
  <c r="W23" i="80"/>
  <c r="V23" i="80"/>
  <c r="W22" i="80"/>
  <c r="V22" i="80"/>
  <c r="W21" i="80"/>
  <c r="V21" i="80"/>
  <c r="W40" i="79"/>
  <c r="V40" i="79"/>
  <c r="T40" i="79"/>
  <c r="W39" i="79"/>
  <c r="W38" i="79"/>
  <c r="V38" i="79"/>
  <c r="T38" i="79"/>
  <c r="W37" i="79"/>
  <c r="W33" i="79"/>
  <c r="V33" i="79"/>
  <c r="W32" i="79"/>
  <c r="V32" i="79"/>
  <c r="W31" i="79"/>
  <c r="V31" i="79"/>
  <c r="W30" i="79"/>
  <c r="V30" i="79"/>
  <c r="W29" i="79"/>
  <c r="V29" i="79"/>
  <c r="W28" i="79"/>
  <c r="V28" i="79"/>
  <c r="W27" i="79"/>
  <c r="V27" i="79"/>
  <c r="W26" i="79"/>
  <c r="V26" i="79"/>
  <c r="W25" i="79"/>
  <c r="V25" i="79"/>
  <c r="W24" i="79"/>
  <c r="V24" i="79"/>
  <c r="W23" i="79"/>
  <c r="V23" i="79"/>
  <c r="W22" i="79"/>
  <c r="V22" i="79"/>
  <c r="W21" i="79"/>
  <c r="V21" i="79"/>
  <c r="W26" i="78"/>
  <c r="V26" i="78"/>
  <c r="T26" i="78"/>
  <c r="W25" i="78"/>
  <c r="W21" i="78"/>
  <c r="V21" i="78"/>
  <c r="W28" i="77"/>
  <c r="V28" i="77"/>
  <c r="T28" i="77"/>
  <c r="W27" i="77"/>
  <c r="W23" i="77"/>
  <c r="V23" i="77"/>
  <c r="W22" i="77"/>
  <c r="V22" i="77"/>
  <c r="W21" i="77"/>
  <c r="V21" i="77"/>
  <c r="W34" i="76"/>
  <c r="V34" i="76"/>
  <c r="T34" i="76"/>
  <c r="W33" i="76"/>
  <c r="W29" i="76"/>
  <c r="V29" i="76"/>
  <c r="W28" i="76"/>
  <c r="V28" i="76"/>
  <c r="W27" i="76"/>
  <c r="V27" i="76"/>
  <c r="W26" i="76"/>
  <c r="V26" i="76"/>
  <c r="W25" i="76"/>
  <c r="V25" i="76"/>
  <c r="W24" i="76"/>
  <c r="V24" i="76"/>
  <c r="W23" i="76"/>
  <c r="V23" i="76"/>
  <c r="W22" i="76"/>
  <c r="V22" i="76"/>
  <c r="W21" i="76"/>
  <c r="V21" i="76"/>
  <c r="W27" i="75"/>
  <c r="V27" i="75"/>
  <c r="T27" i="75"/>
  <c r="W26" i="75"/>
  <c r="W22" i="75"/>
  <c r="V22" i="75"/>
  <c r="W21" i="75"/>
  <c r="V21" i="75"/>
  <c r="W34" i="74"/>
  <c r="V34" i="74"/>
  <c r="T34" i="74"/>
  <c r="W33" i="74"/>
  <c r="W29" i="74"/>
  <c r="V29" i="74"/>
  <c r="W28" i="74"/>
  <c r="V28" i="74"/>
  <c r="W27" i="74"/>
  <c r="V27" i="74"/>
  <c r="W26" i="74"/>
  <c r="V26" i="74"/>
  <c r="W25" i="74"/>
  <c r="V25" i="74"/>
  <c r="W24" i="74"/>
  <c r="V24" i="74"/>
  <c r="W23" i="74"/>
  <c r="V23" i="74"/>
  <c r="W22" i="74"/>
  <c r="V22" i="74"/>
  <c r="W21" i="74"/>
  <c r="V21" i="74"/>
  <c r="W34" i="73"/>
  <c r="V34" i="73"/>
  <c r="T34" i="73"/>
  <c r="W33" i="73"/>
  <c r="W29" i="73"/>
  <c r="V29" i="73"/>
  <c r="W28" i="73"/>
  <c r="V28" i="73"/>
  <c r="W27" i="73"/>
  <c r="V27" i="73"/>
  <c r="W26" i="73"/>
  <c r="V26" i="73"/>
  <c r="W25" i="73"/>
  <c r="V25" i="73"/>
  <c r="W24" i="73"/>
  <c r="V24" i="73"/>
  <c r="W23" i="73"/>
  <c r="V23" i="73"/>
  <c r="W22" i="73"/>
  <c r="V22" i="73"/>
  <c r="W21" i="73"/>
  <c r="V21" i="73"/>
  <c r="W34" i="72"/>
  <c r="V34" i="72"/>
  <c r="T34" i="72"/>
  <c r="W33" i="72"/>
  <c r="W29" i="72"/>
  <c r="V29" i="72"/>
  <c r="W28" i="72"/>
  <c r="V28" i="72"/>
  <c r="W27" i="72"/>
  <c r="V27" i="72"/>
  <c r="W26" i="72"/>
  <c r="V26" i="72"/>
  <c r="W25" i="72"/>
  <c r="V25" i="72"/>
  <c r="W24" i="72"/>
  <c r="V24" i="72"/>
  <c r="W23" i="72"/>
  <c r="V23" i="72"/>
  <c r="W22" i="72"/>
  <c r="V22" i="72"/>
  <c r="W21" i="72"/>
  <c r="V21" i="72"/>
  <c r="W34" i="71"/>
  <c r="V34" i="71"/>
  <c r="T34" i="71"/>
  <c r="W33" i="71"/>
  <c r="W29" i="71"/>
  <c r="V29" i="71"/>
  <c r="W28" i="71"/>
  <c r="V28" i="71"/>
  <c r="W27" i="71"/>
  <c r="V27" i="71"/>
  <c r="W26" i="71"/>
  <c r="V26" i="71"/>
  <c r="W25" i="71"/>
  <c r="V25" i="71"/>
  <c r="W24" i="71"/>
  <c r="V24" i="71"/>
  <c r="W23" i="71"/>
  <c r="V23" i="71"/>
  <c r="W22" i="71"/>
  <c r="V22" i="71"/>
  <c r="W21" i="71"/>
  <c r="V21" i="71"/>
  <c r="W34" i="70"/>
  <c r="V34" i="70"/>
  <c r="T34" i="70"/>
  <c r="W33" i="70"/>
  <c r="W29" i="70"/>
  <c r="V29" i="70"/>
  <c r="W28" i="70"/>
  <c r="V28" i="70"/>
  <c r="W27" i="70"/>
  <c r="V27" i="70"/>
  <c r="W26" i="70"/>
  <c r="V26" i="70"/>
  <c r="W25" i="70"/>
  <c r="V25" i="70"/>
  <c r="W24" i="70"/>
  <c r="V24" i="70"/>
  <c r="W23" i="70"/>
  <c r="V23" i="70"/>
  <c r="W22" i="70"/>
  <c r="V22" i="70"/>
  <c r="W21" i="70"/>
  <c r="V21" i="70"/>
  <c r="W34" i="69"/>
  <c r="V34" i="69"/>
  <c r="T34" i="69"/>
  <c r="W33" i="69"/>
  <c r="W29" i="69"/>
  <c r="V29" i="69"/>
  <c r="W28" i="69"/>
  <c r="V28" i="69"/>
  <c r="W27" i="69"/>
  <c r="V27" i="69"/>
  <c r="W26" i="69"/>
  <c r="V26" i="69"/>
  <c r="W25" i="69"/>
  <c r="V25" i="69"/>
  <c r="W24" i="69"/>
  <c r="V24" i="69"/>
  <c r="W23" i="69"/>
  <c r="V23" i="69"/>
  <c r="W22" i="69"/>
  <c r="V22" i="69"/>
  <c r="W21" i="69"/>
  <c r="V21" i="69"/>
  <c r="W34" i="68"/>
  <c r="V34" i="68"/>
  <c r="T34" i="68"/>
  <c r="W33" i="68"/>
  <c r="Y30" i="68"/>
  <c r="X30" i="68"/>
  <c r="W29" i="68"/>
  <c r="V29" i="68"/>
  <c r="W28" i="68"/>
  <c r="V28" i="68"/>
  <c r="W27" i="68"/>
  <c r="V27" i="68"/>
  <c r="W26" i="68"/>
  <c r="V26" i="68"/>
  <c r="W25" i="68"/>
  <c r="V25" i="68"/>
  <c r="W24" i="68"/>
  <c r="V24" i="68"/>
  <c r="W23" i="68"/>
  <c r="V23" i="68"/>
  <c r="W22" i="68"/>
  <c r="V22" i="68"/>
  <c r="W21" i="68"/>
  <c r="V21" i="68"/>
  <c r="W26" i="67" l="1"/>
  <c r="V26" i="67"/>
  <c r="T26" i="67"/>
  <c r="W25" i="67"/>
  <c r="W21" i="67"/>
  <c r="V21" i="67"/>
  <c r="X29" i="66"/>
  <c r="W29" i="66"/>
  <c r="V29" i="66"/>
  <c r="T29" i="66"/>
  <c r="W28" i="66"/>
  <c r="W27" i="66"/>
  <c r="V27" i="66"/>
  <c r="T27" i="66"/>
  <c r="W26" i="66"/>
  <c r="W22" i="66"/>
  <c r="V22" i="66"/>
  <c r="W21" i="66"/>
  <c r="V21" i="66"/>
  <c r="W26" i="65"/>
  <c r="V26" i="65"/>
  <c r="T26" i="65"/>
  <c r="W25" i="65"/>
  <c r="W21" i="65"/>
  <c r="V21" i="65"/>
  <c r="W29" i="64" l="1"/>
  <c r="V29" i="64"/>
  <c r="T29" i="64"/>
  <c r="W28" i="64"/>
  <c r="W24" i="64"/>
  <c r="V24" i="64"/>
  <c r="W23" i="64"/>
  <c r="V23" i="64"/>
  <c r="W22" i="64"/>
  <c r="V22" i="64"/>
  <c r="W21" i="64"/>
  <c r="V21" i="64"/>
  <c r="W26" i="63"/>
  <c r="V26" i="63"/>
  <c r="T26" i="63"/>
  <c r="W25" i="63"/>
  <c r="W21" i="63"/>
  <c r="V21" i="63"/>
  <c r="W27" i="62"/>
  <c r="V27" i="62"/>
  <c r="T27" i="62"/>
  <c r="W26" i="62"/>
  <c r="W22" i="62"/>
  <c r="V22" i="62"/>
  <c r="W21" i="62"/>
  <c r="V21" i="62"/>
  <c r="W30" i="61"/>
  <c r="V30" i="61"/>
  <c r="T30" i="61"/>
  <c r="W29" i="61"/>
  <c r="W25" i="61"/>
  <c r="V25" i="61"/>
  <c r="W24" i="61"/>
  <c r="V24" i="61"/>
  <c r="W23" i="61"/>
  <c r="V23" i="61"/>
  <c r="W22" i="61"/>
  <c r="V22" i="61"/>
  <c r="W21" i="61"/>
  <c r="V21" i="61"/>
  <c r="W28" i="60"/>
  <c r="V28" i="60"/>
  <c r="T28" i="60"/>
  <c r="W27" i="60"/>
  <c r="W23" i="60"/>
  <c r="V23" i="60"/>
  <c r="W22" i="60"/>
  <c r="V22" i="60"/>
  <c r="W21" i="60"/>
  <c r="V21" i="60"/>
  <c r="W29" i="59" l="1"/>
  <c r="V29" i="59"/>
  <c r="T29" i="59"/>
  <c r="W28" i="59"/>
  <c r="W24" i="59"/>
  <c r="V24" i="59"/>
  <c r="W23" i="59"/>
  <c r="V23" i="59"/>
  <c r="W22" i="59"/>
  <c r="V22" i="59"/>
  <c r="W21" i="59"/>
  <c r="V21" i="59"/>
  <c r="W28" i="58"/>
  <c r="V28" i="58"/>
  <c r="T28" i="58"/>
  <c r="W27" i="58"/>
  <c r="W23" i="58"/>
  <c r="V23" i="58"/>
  <c r="W22" i="58"/>
  <c r="V22" i="58"/>
  <c r="W21" i="58"/>
  <c r="V21" i="58"/>
  <c r="W27" i="57"/>
  <c r="V27" i="57"/>
  <c r="T27" i="57"/>
  <c r="W26" i="57"/>
  <c r="W22" i="57"/>
  <c r="V22" i="57"/>
  <c r="W21" i="57"/>
  <c r="V21" i="57"/>
  <c r="W27" i="56"/>
  <c r="V27" i="56"/>
  <c r="T27" i="56"/>
  <c r="W26" i="56"/>
  <c r="W22" i="56"/>
  <c r="V22" i="56"/>
  <c r="W21" i="56"/>
  <c r="V21" i="56"/>
  <c r="W26" i="55"/>
  <c r="V26" i="55"/>
  <c r="T26" i="55"/>
  <c r="W25" i="55"/>
  <c r="W21" i="55"/>
  <c r="V21" i="55"/>
  <c r="W26" i="54"/>
  <c r="V26" i="54"/>
  <c r="T26" i="54"/>
  <c r="W25" i="54"/>
  <c r="W21" i="54"/>
  <c r="V21" i="54"/>
  <c r="W27" i="53"/>
  <c r="V27" i="53"/>
  <c r="T27" i="53"/>
  <c r="W26" i="53"/>
  <c r="W22" i="53"/>
  <c r="V22" i="53"/>
  <c r="W21" i="53"/>
  <c r="V21" i="53"/>
  <c r="W26" i="52" l="1"/>
  <c r="V26" i="52"/>
  <c r="T26" i="52"/>
  <c r="W25" i="52"/>
  <c r="W21" i="52"/>
  <c r="V21" i="52"/>
  <c r="W26" i="51"/>
  <c r="V26" i="51"/>
  <c r="T26" i="51"/>
  <c r="W25" i="51"/>
  <c r="W21" i="51"/>
  <c r="V21" i="51"/>
  <c r="W26" i="50"/>
  <c r="V26" i="50"/>
  <c r="T26" i="50"/>
  <c r="W25" i="50"/>
  <c r="W21" i="50"/>
  <c r="V21" i="50"/>
  <c r="W26" i="49"/>
  <c r="V26" i="49"/>
  <c r="T26" i="49"/>
  <c r="W25" i="49"/>
  <c r="W21" i="49"/>
  <c r="V21" i="49"/>
  <c r="W26" i="48"/>
  <c r="V26" i="48"/>
  <c r="T26" i="48"/>
  <c r="W25" i="48"/>
  <c r="W21" i="48"/>
  <c r="V21" i="48"/>
  <c r="V21" i="47" l="1"/>
  <c r="W21" i="47"/>
  <c r="V22" i="47"/>
  <c r="W22" i="47"/>
  <c r="V23" i="47"/>
  <c r="W23" i="47"/>
  <c r="W27" i="47"/>
  <c r="T28" i="47"/>
  <c r="V28" i="47"/>
  <c r="W28" i="47"/>
  <c r="W29" i="47"/>
  <c r="T30" i="47"/>
  <c r="V30" i="47"/>
  <c r="W30" i="47"/>
  <c r="V21" i="46"/>
  <c r="W21" i="46"/>
  <c r="W25" i="46"/>
  <c r="T26" i="46"/>
  <c r="V26" i="46"/>
  <c r="W26" i="46"/>
  <c r="V21" i="45"/>
  <c r="W21" i="45"/>
  <c r="W25" i="45"/>
  <c r="T26" i="45"/>
  <c r="V26" i="45"/>
  <c r="W26" i="45"/>
  <c r="V21" i="44"/>
  <c r="W21" i="44"/>
  <c r="W25" i="44"/>
  <c r="T26" i="44"/>
  <c r="V26" i="44"/>
  <c r="W26" i="44"/>
  <c r="V22" i="43"/>
  <c r="W22" i="43"/>
  <c r="V23" i="43"/>
  <c r="W23" i="43"/>
  <c r="V24" i="43"/>
  <c r="W24" i="43"/>
  <c r="V25" i="43"/>
  <c r="W25" i="43"/>
  <c r="V26" i="43"/>
  <c r="W26" i="43"/>
  <c r="V27" i="43"/>
  <c r="W27" i="43"/>
  <c r="V28" i="43"/>
  <c r="W28" i="43"/>
  <c r="V29" i="43"/>
  <c r="W29" i="43"/>
  <c r="V30" i="43"/>
  <c r="W30" i="43"/>
  <c r="V31" i="43"/>
  <c r="W31" i="43"/>
  <c r="V32" i="43"/>
  <c r="W32" i="43"/>
  <c r="V33" i="43"/>
  <c r="W33" i="43"/>
  <c r="V34" i="43"/>
  <c r="W34" i="43"/>
  <c r="V35" i="43"/>
  <c r="W35" i="43"/>
  <c r="V36" i="43"/>
  <c r="W36" i="43"/>
  <c r="V37" i="43"/>
  <c r="W37" i="43"/>
  <c r="V38" i="43"/>
  <c r="W38" i="43"/>
  <c r="V39" i="43"/>
  <c r="W39" i="43"/>
  <c r="V40" i="43"/>
  <c r="W40" i="43"/>
  <c r="V41" i="43"/>
  <c r="W41" i="43"/>
  <c r="V42" i="43"/>
  <c r="W42" i="43"/>
  <c r="V43" i="43"/>
  <c r="W43" i="43"/>
  <c r="V44" i="43"/>
  <c r="W44" i="43"/>
  <c r="V45" i="43"/>
  <c r="W45" i="43"/>
  <c r="V46" i="43"/>
  <c r="W46" i="43"/>
  <c r="V47" i="43"/>
  <c r="W47" i="43"/>
  <c r="V48" i="43"/>
  <c r="W48" i="43"/>
  <c r="V49" i="43"/>
  <c r="W49" i="43"/>
  <c r="V50" i="43"/>
  <c r="W50" i="43"/>
  <c r="W54" i="43"/>
  <c r="T55" i="43"/>
  <c r="V55" i="43"/>
  <c r="W55" i="43"/>
  <c r="W56" i="43"/>
  <c r="T57" i="43"/>
  <c r="V57" i="43"/>
  <c r="W57" i="43"/>
  <c r="W58" i="43"/>
  <c r="T59" i="43"/>
  <c r="V59" i="43"/>
  <c r="W59" i="43"/>
  <c r="W60" i="43"/>
  <c r="T61" i="43"/>
  <c r="V61" i="43"/>
  <c r="W61" i="43"/>
  <c r="V22" i="42"/>
  <c r="W22" i="42"/>
  <c r="V23" i="42"/>
  <c r="W23" i="42"/>
  <c r="V24" i="42"/>
  <c r="W24" i="42"/>
  <c r="V25" i="42"/>
  <c r="W25" i="42"/>
  <c r="V26" i="42"/>
  <c r="W26" i="42"/>
  <c r="V27" i="42"/>
  <c r="W27" i="42"/>
  <c r="V28" i="42"/>
  <c r="W28" i="42"/>
  <c r="V29" i="42"/>
  <c r="W29" i="42"/>
  <c r="V30" i="42"/>
  <c r="W30" i="42"/>
  <c r="V31" i="42"/>
  <c r="W31" i="42"/>
  <c r="V32" i="42"/>
  <c r="W32" i="42"/>
  <c r="W36" i="42"/>
  <c r="T37" i="42"/>
  <c r="V37" i="42"/>
  <c r="W37" i="42"/>
  <c r="W38" i="42"/>
  <c r="T39" i="42"/>
  <c r="V39" i="42"/>
  <c r="W39" i="42"/>
  <c r="W40" i="42"/>
  <c r="T41" i="42"/>
  <c r="V41" i="42"/>
  <c r="W41" i="42"/>
  <c r="W42" i="42"/>
  <c r="T43" i="42"/>
  <c r="V43" i="42"/>
  <c r="W43" i="42"/>
  <c r="V21" i="41"/>
  <c r="W21" i="41"/>
  <c r="V22" i="41"/>
  <c r="W22" i="41"/>
  <c r="V23" i="41"/>
  <c r="W23" i="41"/>
  <c r="W27" i="41"/>
  <c r="T28" i="41"/>
  <c r="V28" i="41"/>
  <c r="W28" i="41"/>
  <c r="V21" i="40"/>
  <c r="W21" i="40"/>
  <c r="W25" i="40"/>
  <c r="T26" i="40"/>
  <c r="V26" i="40"/>
  <c r="W26" i="40"/>
  <c r="V21" i="39"/>
  <c r="W21" i="39"/>
  <c r="W25" i="39"/>
  <c r="T26" i="39"/>
  <c r="V26" i="39"/>
  <c r="W26" i="39"/>
  <c r="V21" i="38"/>
  <c r="W21" i="38"/>
  <c r="V22" i="38"/>
  <c r="W22" i="38"/>
  <c r="W26" i="38"/>
  <c r="T27" i="38"/>
  <c r="V27" i="38"/>
  <c r="W27" i="38"/>
  <c r="V23" i="37"/>
  <c r="W23" i="37"/>
  <c r="V24" i="37"/>
  <c r="W24" i="37"/>
  <c r="V25" i="37"/>
  <c r="W25" i="37"/>
  <c r="V26" i="37"/>
  <c r="W26" i="37"/>
  <c r="V27" i="37"/>
  <c r="W27" i="37"/>
  <c r="V28" i="37"/>
  <c r="W28" i="37"/>
  <c r="V29" i="37"/>
  <c r="W29" i="37"/>
  <c r="V30" i="37"/>
  <c r="W30" i="37"/>
  <c r="V31" i="37"/>
  <c r="W31" i="37"/>
  <c r="V32" i="37"/>
  <c r="W32" i="37"/>
  <c r="V33" i="37"/>
  <c r="W33" i="37"/>
  <c r="V34" i="37"/>
  <c r="W34" i="37"/>
  <c r="V35" i="37"/>
  <c r="W35" i="37"/>
  <c r="V36" i="37"/>
  <c r="W36" i="37"/>
  <c r="W40" i="37"/>
  <c r="T41" i="37"/>
  <c r="V41" i="37"/>
  <c r="W41" i="37"/>
  <c r="W42" i="37"/>
  <c r="T43" i="37"/>
  <c r="V43" i="37"/>
  <c r="W43" i="37"/>
  <c r="W44" i="37"/>
  <c r="T45" i="37"/>
  <c r="V45" i="37"/>
  <c r="W45" i="37"/>
  <c r="W46" i="37"/>
  <c r="T47" i="37"/>
  <c r="V47" i="37"/>
  <c r="W47" i="37"/>
  <c r="W48" i="37"/>
  <c r="T49" i="37"/>
  <c r="V49" i="37"/>
  <c r="W49" i="37"/>
  <c r="V21" i="36"/>
  <c r="W21" i="36"/>
  <c r="V22" i="36"/>
  <c r="W22" i="36"/>
  <c r="V23" i="36"/>
  <c r="W23" i="36"/>
  <c r="V24" i="36"/>
  <c r="W24" i="36"/>
  <c r="V25" i="36"/>
  <c r="W25" i="36"/>
  <c r="V26" i="36"/>
  <c r="W26" i="36"/>
  <c r="V27" i="36"/>
  <c r="W27" i="36"/>
  <c r="V28" i="36"/>
  <c r="W28" i="36"/>
  <c r="V29" i="36"/>
  <c r="W29" i="36"/>
  <c r="V30" i="36"/>
  <c r="W30" i="36"/>
  <c r="W34" i="36"/>
  <c r="T35" i="36"/>
  <c r="V35" i="36"/>
  <c r="W35" i="36"/>
  <c r="W36" i="36"/>
  <c r="T37" i="36"/>
  <c r="V37" i="36"/>
  <c r="W37" i="36"/>
  <c r="W38" i="36"/>
  <c r="T39" i="36"/>
  <c r="V39" i="36"/>
  <c r="W39" i="36"/>
  <c r="R49" i="36"/>
  <c r="V21" i="35"/>
  <c r="W21" i="35"/>
  <c r="W25" i="35"/>
  <c r="T26" i="35"/>
  <c r="V26" i="35"/>
  <c r="W26" i="35"/>
  <c r="V21" i="34"/>
  <c r="W21" i="34"/>
  <c r="V22" i="34"/>
  <c r="W22" i="34"/>
  <c r="V23" i="34"/>
  <c r="W23" i="34"/>
  <c r="V24" i="34"/>
  <c r="W24" i="34"/>
  <c r="W28" i="34"/>
  <c r="T29" i="34"/>
  <c r="V29" i="34"/>
  <c r="W29" i="34"/>
  <c r="W30" i="34"/>
  <c r="T31" i="34"/>
  <c r="V31" i="34"/>
  <c r="W31" i="34"/>
  <c r="W32" i="34"/>
  <c r="T33" i="34"/>
  <c r="V33" i="34"/>
  <c r="W33" i="34"/>
  <c r="R44" i="34"/>
  <c r="R45" i="34"/>
  <c r="S45" i="34"/>
  <c r="U45" i="34"/>
  <c r="W30" i="33" l="1"/>
  <c r="V30" i="33"/>
  <c r="T30" i="33"/>
  <c r="W29" i="33"/>
  <c r="W25" i="33"/>
  <c r="V25" i="33"/>
  <c r="W24" i="33"/>
  <c r="V24" i="33"/>
  <c r="W23" i="33"/>
  <c r="V23" i="33"/>
  <c r="W22" i="33"/>
  <c r="V22" i="33"/>
  <c r="W21" i="33"/>
  <c r="V21" i="33"/>
  <c r="W26" i="32"/>
  <c r="V26" i="32"/>
  <c r="T26" i="32"/>
  <c r="W25" i="32"/>
  <c r="W21" i="32"/>
  <c r="V21" i="32"/>
  <c r="W37" i="31"/>
  <c r="V37" i="31"/>
  <c r="T37" i="31"/>
  <c r="W36" i="31"/>
  <c r="W35" i="31"/>
  <c r="V35" i="31"/>
  <c r="T35" i="31"/>
  <c r="W34" i="31"/>
  <c r="W33" i="31"/>
  <c r="V33" i="31"/>
  <c r="T33" i="31"/>
  <c r="W32" i="31"/>
  <c r="W31" i="31"/>
  <c r="V31" i="31"/>
  <c r="T31" i="31"/>
  <c r="W30" i="31"/>
  <c r="W26" i="31"/>
  <c r="V26" i="31"/>
  <c r="W25" i="31"/>
  <c r="V25" i="31"/>
  <c r="W24" i="31"/>
  <c r="V24" i="31"/>
  <c r="W23" i="31"/>
  <c r="V23" i="31"/>
  <c r="W22" i="31"/>
  <c r="V22" i="31"/>
  <c r="W26" i="30"/>
  <c r="V26" i="30"/>
  <c r="T26" i="30"/>
  <c r="W25" i="30"/>
  <c r="W21" i="30"/>
  <c r="V21" i="30"/>
  <c r="W26" i="29"/>
  <c r="V26" i="29"/>
  <c r="T26" i="29"/>
  <c r="W25" i="29"/>
  <c r="W21" i="29"/>
  <c r="V21" i="29"/>
  <c r="W28" i="28" l="1"/>
  <c r="V28" i="28"/>
  <c r="T28" i="28"/>
  <c r="W27" i="28"/>
  <c r="W23" i="28"/>
  <c r="V23" i="28"/>
  <c r="W22" i="28"/>
  <c r="V22" i="28"/>
  <c r="W21" i="28"/>
  <c r="V21" i="28"/>
  <c r="W26" i="27"/>
  <c r="V26" i="27"/>
  <c r="T26" i="27"/>
  <c r="W25" i="27"/>
  <c r="W21" i="27"/>
  <c r="V21" i="27"/>
  <c r="W26" i="26"/>
  <c r="V26" i="26"/>
  <c r="T26" i="26"/>
  <c r="W25" i="26"/>
  <c r="W21" i="26"/>
  <c r="V21" i="26"/>
  <c r="W28" i="25"/>
  <c r="V28" i="25"/>
  <c r="T28" i="25"/>
  <c r="W27" i="25"/>
  <c r="W23" i="25"/>
  <c r="V23" i="25"/>
  <c r="W22" i="25"/>
  <c r="V22" i="25"/>
  <c r="W21" i="25"/>
  <c r="V21" i="25"/>
  <c r="W29" i="24" l="1"/>
  <c r="V29" i="24"/>
  <c r="T29" i="24"/>
  <c r="W28" i="24"/>
  <c r="W24" i="24"/>
  <c r="V24" i="24"/>
  <c r="W23" i="24"/>
  <c r="V23" i="24"/>
  <c r="W22" i="24"/>
  <c r="V22" i="24"/>
  <c r="W21" i="24"/>
  <c r="V21" i="24"/>
  <c r="W32" i="23" l="1"/>
  <c r="V32" i="23"/>
  <c r="T32" i="23"/>
  <c r="W31" i="23"/>
  <c r="W30" i="23"/>
  <c r="V30" i="23"/>
  <c r="T30" i="23"/>
  <c r="W29" i="23"/>
  <c r="W28" i="23"/>
  <c r="V28" i="23"/>
  <c r="T28" i="23"/>
  <c r="W27" i="23"/>
  <c r="W23" i="23"/>
  <c r="V23" i="23"/>
  <c r="W22" i="23"/>
  <c r="V22" i="23"/>
  <c r="W21" i="23"/>
  <c r="V21" i="23"/>
  <c r="W26" i="22"/>
  <c r="V26" i="22"/>
  <c r="T26" i="22"/>
  <c r="W25" i="22"/>
  <c r="W21" i="22"/>
  <c r="V21" i="22"/>
  <c r="W26" i="21"/>
  <c r="V26" i="21"/>
  <c r="T26" i="21"/>
  <c r="W25" i="21"/>
  <c r="W21" i="21"/>
  <c r="V21" i="21"/>
  <c r="W26" i="20"/>
  <c r="V26" i="20"/>
  <c r="T26" i="20"/>
  <c r="W25" i="20"/>
  <c r="W21" i="20"/>
  <c r="V21" i="20"/>
  <c r="W40" i="19" l="1"/>
  <c r="V40" i="19"/>
  <c r="T40" i="19"/>
  <c r="W39" i="19"/>
  <c r="W38" i="19"/>
  <c r="V38" i="19"/>
  <c r="T38" i="19"/>
  <c r="W37" i="19"/>
  <c r="W36" i="19"/>
  <c r="V36" i="19"/>
  <c r="T36" i="19"/>
  <c r="W35" i="19"/>
  <c r="W34" i="19"/>
  <c r="V34" i="19"/>
  <c r="T34" i="19"/>
  <c r="W33" i="19"/>
  <c r="W29" i="19"/>
  <c r="V29" i="19"/>
  <c r="W28" i="19"/>
  <c r="V28" i="19"/>
  <c r="W27" i="19"/>
  <c r="V27" i="19"/>
  <c r="W26" i="19"/>
  <c r="V26" i="19"/>
  <c r="W25" i="19"/>
  <c r="V25" i="19"/>
  <c r="W24" i="19"/>
  <c r="V24" i="19"/>
  <c r="W23" i="19"/>
  <c r="V23" i="19"/>
  <c r="W22" i="19"/>
  <c r="V22" i="19"/>
  <c r="W29" i="18" l="1"/>
  <c r="V29" i="18"/>
  <c r="T29" i="18"/>
  <c r="W28" i="18"/>
  <c r="W24" i="18"/>
  <c r="V24" i="18"/>
  <c r="W23" i="18"/>
  <c r="V23" i="18"/>
  <c r="W22" i="18"/>
  <c r="V22" i="18"/>
  <c r="W21" i="18"/>
  <c r="V21" i="18"/>
  <c r="W26" i="17"/>
  <c r="V26" i="17"/>
  <c r="T26" i="17"/>
  <c r="W25" i="17"/>
  <c r="W21" i="17"/>
  <c r="V21" i="17"/>
  <c r="W27" i="16"/>
  <c r="V27" i="16"/>
  <c r="T27" i="16"/>
  <c r="W26" i="16"/>
  <c r="W22" i="16"/>
  <c r="V22" i="16"/>
  <c r="W21" i="16"/>
  <c r="V21" i="16"/>
  <c r="W30" i="15"/>
  <c r="V30" i="15"/>
  <c r="T30" i="15"/>
  <c r="W29" i="15"/>
  <c r="W25" i="15"/>
  <c r="V25" i="15"/>
  <c r="W24" i="15"/>
  <c r="V24" i="15"/>
  <c r="W23" i="15"/>
  <c r="V23" i="15"/>
  <c r="W22" i="15"/>
  <c r="V22" i="15"/>
  <c r="W21" i="15"/>
  <c r="V21" i="15"/>
  <c r="W26" i="14"/>
  <c r="V26" i="14"/>
  <c r="T26" i="14"/>
  <c r="W25" i="14"/>
  <c r="W36" i="13"/>
  <c r="V36" i="13"/>
  <c r="T36" i="13"/>
  <c r="W35" i="13"/>
  <c r="W34" i="13"/>
  <c r="V34" i="13"/>
  <c r="T34" i="13"/>
  <c r="W33" i="13"/>
  <c r="W32" i="13"/>
  <c r="V32" i="13"/>
  <c r="T32" i="13"/>
  <c r="W31" i="13"/>
  <c r="W27" i="13"/>
  <c r="V27" i="13"/>
  <c r="W26" i="13"/>
  <c r="V26" i="13"/>
  <c r="W25" i="13"/>
  <c r="V25" i="13"/>
  <c r="W24" i="13"/>
  <c r="V24" i="13"/>
  <c r="W23" i="13"/>
  <c r="V23" i="13"/>
  <c r="W22" i="13"/>
  <c r="V22" i="13"/>
  <c r="W21" i="13"/>
  <c r="V21" i="13"/>
  <c r="W26" i="12"/>
  <c r="V26" i="12"/>
  <c r="T26" i="12"/>
  <c r="W25" i="12"/>
  <c r="W26" i="11"/>
  <c r="V26" i="11"/>
  <c r="T26" i="11"/>
  <c r="W25" i="11"/>
  <c r="W21" i="11"/>
  <c r="V21" i="11"/>
  <c r="W26" i="10" l="1"/>
  <c r="V26" i="10"/>
  <c r="T26" i="10"/>
  <c r="W25" i="10"/>
  <c r="W21" i="10"/>
  <c r="V21" i="10"/>
  <c r="W30" i="9"/>
  <c r="V30" i="9"/>
  <c r="T30" i="9"/>
  <c r="W29" i="9"/>
  <c r="W25" i="9"/>
  <c r="V25" i="9"/>
  <c r="W24" i="9"/>
  <c r="V24" i="9"/>
  <c r="W23" i="9"/>
  <c r="V23" i="9"/>
  <c r="W22" i="9"/>
  <c r="V22" i="9"/>
  <c r="W21" i="9"/>
  <c r="V21" i="9"/>
  <c r="W26" i="8" l="1"/>
  <c r="V26" i="8"/>
  <c r="T26" i="8"/>
  <c r="W25" i="8"/>
  <c r="W21" i="8"/>
  <c r="V21" i="8"/>
  <c r="W27" i="7"/>
  <c r="V27" i="7"/>
  <c r="T27" i="7"/>
  <c r="W26" i="7"/>
  <c r="W22" i="7"/>
  <c r="V22" i="7"/>
  <c r="W21" i="7"/>
  <c r="V21" i="7"/>
  <c r="W27" i="6"/>
  <c r="V27" i="6"/>
  <c r="T27" i="6"/>
  <c r="W26" i="6"/>
  <c r="W22" i="6"/>
  <c r="V22" i="6"/>
  <c r="W21" i="6"/>
  <c r="V21" i="6"/>
  <c r="W32" i="5"/>
  <c r="V32" i="5"/>
  <c r="T32" i="5"/>
  <c r="W31" i="5"/>
  <c r="W30" i="5"/>
  <c r="V30" i="5"/>
  <c r="T30" i="5"/>
  <c r="W29" i="5"/>
  <c r="W25" i="5"/>
  <c r="V25" i="5"/>
  <c r="W24" i="5"/>
  <c r="V24" i="5"/>
  <c r="W23" i="5"/>
  <c r="V23" i="5"/>
  <c r="W22" i="5"/>
  <c r="V22" i="5"/>
  <c r="W21" i="5"/>
  <c r="V21" i="5"/>
  <c r="W28" i="4"/>
  <c r="V28" i="4"/>
  <c r="T28" i="4"/>
  <c r="W27" i="4"/>
  <c r="W23" i="4"/>
  <c r="V23" i="4"/>
  <c r="W22" i="4"/>
  <c r="V22" i="4"/>
  <c r="W21" i="4"/>
  <c r="V21" i="4"/>
  <c r="W27" i="3"/>
  <c r="V27" i="3"/>
  <c r="T27" i="3"/>
  <c r="W26" i="3"/>
  <c r="W22" i="3"/>
  <c r="V22" i="3"/>
  <c r="W21" i="3"/>
  <c r="V21" i="3"/>
  <c r="W26" i="2"/>
  <c r="V26" i="2"/>
  <c r="T26" i="2"/>
  <c r="W25" i="2"/>
  <c r="W21" i="2"/>
  <c r="V21" i="2"/>
  <c r="W29" i="1"/>
  <c r="V29" i="1"/>
  <c r="T29" i="1"/>
  <c r="W28" i="1"/>
  <c r="W24" i="1"/>
  <c r="V24" i="1"/>
  <c r="W23" i="1"/>
  <c r="V23" i="1"/>
  <c r="W22" i="1"/>
  <c r="V22" i="1"/>
  <c r="W21" i="1"/>
  <c r="V21" i="1"/>
</calcChain>
</file>

<file path=xl/sharedStrings.xml><?xml version="1.0" encoding="utf-8"?>
<sst xmlns="http://schemas.openxmlformats.org/spreadsheetml/2006/main" count="12890" uniqueCount="1882">
  <si>
    <t>Informes sobre la Situación Económica, las Finanzas Públicas y la Deuda Pública, Anexos</t>
  </si>
  <si>
    <t xml:space="preserve">      Primer Trimestre 2014</t>
  </si>
  <si>
    <t xml:space="preserve">Avance en los Programas Presupuestarios con Erogaciones para la Igualdad entre Mujeres y Hombres, Anexo 12, PEF 2014
    Periodo Enero - Marzo  </t>
  </si>
  <si>
    <t>DATOS DEL PROGRAMA</t>
  </si>
  <si>
    <t>Ramo</t>
  </si>
  <si>
    <t>4</t>
  </si>
  <si>
    <t>Gobernación</t>
  </si>
  <si>
    <t>Programa presupuestario</t>
  </si>
  <si>
    <t>E015</t>
  </si>
  <si>
    <t>Promover la atención y prevención de la violencia contra las mujeres</t>
  </si>
  <si>
    <r>
      <t xml:space="preserve">Monto Aprobado </t>
    </r>
    <r>
      <rPr>
        <sz val="10"/>
        <rFont val="Soberana Sans"/>
        <family val="2"/>
      </rPr>
      <t xml:space="preserve">
(millones de pesos)</t>
    </r>
  </si>
  <si>
    <t>191.4</t>
  </si>
  <si>
    <t/>
  </si>
  <si>
    <t>Unidades responsables</t>
  </si>
  <si>
    <t>V00</t>
  </si>
  <si>
    <t>(Comisión Nacional para Prevenir y Erradicar la Violencia Contra las Mujeres)</t>
  </si>
  <si>
    <t>Población Objetivo</t>
  </si>
  <si>
    <t>Población Atendida</t>
  </si>
  <si>
    <t>Mujeres</t>
  </si>
  <si>
    <t>Hombres</t>
  </si>
  <si>
    <t>0</t>
  </si>
  <si>
    <t>Descripción de la problemática que atiende el Programa</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</si>
  <si>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</si>
  <si>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</si>
  <si>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</si>
  <si>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</si>
  <si>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</si>
  <si>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</si>
  <si>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</si>
  <si>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</si>
  <si>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V00- Comisión Nacional para Prevenir y Erradicar la Violencia Contra las Mujeres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</si>
  <si>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</si>
  <si>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</si>
  <si>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</si>
  <si>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</si>
  <si>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</si>
  <si>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</si>
  <si>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</si>
  <si>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</si>
  <si>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</si>
  <si>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</si>
  <si>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</si>
  <si>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</si>
  <si>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</si>
  <si>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</si>
  <si>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</si>
  <si>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</si>
  <si>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incremento de mujeres atendidas en situación de violencia en Centros de Justicia para las Mujeres y en línea telefónica</t>
  </si>
  <si>
    <t>Porcentaje</t>
  </si>
  <si>
    <t>Trimestral</t>
  </si>
  <si>
    <t>13.00</t>
  </si>
  <si>
    <t>49.40</t>
  </si>
  <si>
    <t>Porcentaje de avance de recursos entregados a las entidades federativas para la creación y/o fortalecimiento de los Centro de Justicia para las Mujeres</t>
  </si>
  <si>
    <t>100.00</t>
  </si>
  <si>
    <t>0.0</t>
  </si>
  <si>
    <t>Porcentaje de Entidades Federativas con campañas  de prevención de violencia contra las mujeres y promoción de Centros de Justicia</t>
  </si>
  <si>
    <t>85.00</t>
  </si>
  <si>
    <t>Porcentaje de avance del número de acciones relacionadas con la Alerta de Violencia de Género</t>
  </si>
  <si>
    <t>8.30</t>
  </si>
  <si>
    <t>Avance en el ejercicio del presupuesto aprobado para el Programa (millones de pesos)</t>
  </si>
  <si>
    <t>Presupuesto anual aprobado para el Programa presupuestario registrado en el anexo 10 del PEF 2014</t>
  </si>
  <si>
    <t>Pagado al periodo</t>
  </si>
  <si>
    <t>Avance %</t>
  </si>
  <si>
    <t>Millones de pesos</t>
  </si>
  <si>
    <t>Al periodo</t>
  </si>
  <si>
    <t>Anual</t>
  </si>
  <si>
    <t>PRESUPUESTO ORIGINAL</t>
  </si>
  <si>
    <t>UR: V00</t>
  </si>
  <si>
    <t>191.42</t>
  </si>
  <si>
    <t>6.78</t>
  </si>
  <si>
    <t>PRESUPUESTO MODIFICADO</t>
  </si>
  <si>
    <t>192.27</t>
  </si>
  <si>
    <t>6.86</t>
  </si>
  <si>
    <t>Información Cualitativa</t>
  </si>
  <si>
    <r>
      <t>Acciones realizadas en el periodo
UR:</t>
    </r>
    <r>
      <rPr>
        <sz val="10"/>
        <rFont val="Soberana Sans"/>
        <family val="2"/>
      </rPr>
      <t xml:space="preserve"> V00
En cuanto a la acción 107 relacionada con el indicador: porcentaje de entidades federativas con campañas de prevención de violencia contra las mujeres y promoción de Centros de Justicia, durante el primer trimestre las campañas de difusión de prevención de la violencia contra las mujeres estuvieron en la etapa de pre-producción, así como, en procesos de licitación y logística en general, para invitar a las entidades a incorporarse a dichas campañas. Durante  los próximos meses se estarán realizando dichas campañas a las cuales se unirán las entidades federativas. En cuanto a la acción 976 sobre el indicador del Fondo de alerta de género: porcentaje de avance del número de acciones relacionadas con la Alerta de Violencia de Género. Durante el primer trimestre se registró la publicación de la Convocatoria Pública Nacional para conformar el grupo de trabajo al que se refiere el artículo 36 del Reglamento de la Ley General de Acceso de las Mujeres a una Vida Libres de Violencia publicada;  En relación al la acción 107 sobre el indicador de porcentaje de avance de recursos entregados a las entidades federativas para la creación y/o fortalecimiento de los Centros de Justicia para Mujeres, durante el primer trimestre se realizó la modificación y aprobación de los lineamientos para la creación y operación  de los Centros de Justicia y de los Criterios para acceder a los subsidios para la creación y/o fortalecimiento de los Centros de Justicia para las Mujeres para el ejercicio fiscal 2014, en próximas fechas se estarán publicando dichos Criterios en la página web de la CONAVIM, para que las entidades federativas o los municipios puedan acceder a los subsidios para la creación y/o fortalecimiento de Centros de Justicia.</t>
    </r>
  </si>
  <si>
    <r>
      <t>Justificación de diferencia de avances con respecto a las metas programadas
UR:</t>
    </r>
    <r>
      <rPr>
        <sz val="10"/>
        <rFont val="Soberana Sans"/>
        <family val="2"/>
      </rPr>
      <t xml:space="preserve"> V00
En relación al indicador sobre el porcentaje de incremento de mujeres atendidas en situación de violencia en Centros de Justicia para las Mujeres y en línea telefónica, se hacen dos observaciones:   1. Este indicador supone un crecimiento anual de al menos 13%, este supuesto esta basado en la dinámica de incremento en la atención de mujeres víctimas de violencia en los CJM, no obstante, la construcción del indicador es un cociente entre el número de mujeres victimas de violencia atendidas en los CJM y las líneas telefónicas del primer trimestre de 2014 entre el número de mujeres victimas de violencia atendidas en los CJM y las líneas telefónicas del primer trimestre 2013 y así sucesivamente, cada trimestre se comparará durante el año, esto con el fin de mantener un crecimiento constante de al menos 13%, es por esto que el 13% se repite cada trimestre, es nuestro mínimo de crecimiento en la atención, lo que nos permitira monitorear este servicio en los CJM y la línea telefónica.   2. Por otro lado, la meta programada para el primer trimestre se rebasó en 49.4%, debió a que el 7 de marzo se inauguró el Centro de Justicia para Mujeres en Mérida, Yucatán, con lo cual para el primer trimestre se tenían funcionando 11 Centros de Justicia: Campeche, Ciudad Juárez, Chihuahua, Tuxtla Gutiérrez, Tlapa de Comonfort, Cuautitlán Izcalli, Amecameca, Oaxaca, Puebla, Torreón y Mérida.           Estos Centros en funcionamiento atendieron a 6,961 mujeres víctimas de violencia, incrementando la atención en 49.4% respecto del primer trimestre de 2013. Es decir, para el primer trimestre del ejercicio fiscal 2014 se atendieron 2,302 mujeres víctimas de violencia más, que en el primer trimestre de 2013.   </t>
    </r>
  </si>
  <si>
    <r>
      <t>Acciones de mejora para el siguiente periodo
UR:</t>
    </r>
    <r>
      <rPr>
        <sz val="10"/>
        <rFont val="Soberana Sans"/>
        <family val="2"/>
      </rPr>
      <t xml:space="preserve"> V00
Sin información</t>
    </r>
  </si>
  <si>
    <t>P006</t>
  </si>
  <si>
    <t>Planeación demográfica del país</t>
  </si>
  <si>
    <t>10.0</t>
  </si>
  <si>
    <t>G00</t>
  </si>
  <si>
    <t>(Secretaría General del Consejo Nacional de Población)</t>
  </si>
  <si>
    <t xml:space="preserve"> Las cifras más altas de embarazos no planificados se encuentran entre las adolescentes, pues los datos de la Encuesta Nacional de la Dinámica Demográfica (ENADID) en 2009, señalan que 4 de cada 10 embarazadas en dicho grupo de edad declararon no haber planificado su embarazo y la edad mediana del primer uso de métodos anticonceptivos es 24 años, lo que significa un espacio de cuatro años de vida sexual sin protección, en promedio. En relación con las brechas que existen entre hombres y mujeres, hay que entender que los grupos con mayores rezagos en los indicadores de salud sexual y reproductiva se encuentran entre los sectores urbano-marginales, rurales y rurales indígenas, que son los menos escolarizados. Teniendo en cuenta que en la prevención del embarazo no planificado e infecciones de transmisión sexual en adolescentes, existe una brecha de género persistente, particularmente entre las mujeres adolescentes de grupos vulnerables, el CONAPO continuará promoviendo la prevención de embarazos no planificados e infecciones de transmisión sexual desde un enfoque de género, con una campaña más direccionada hacia los sectores rurales e indígenas.    </t>
  </si>
  <si>
    <t xml:space="preserve"> G00- Secretaría General del Consejo Nacional de Población </t>
  </si>
  <si>
    <t>Porcentaje de avance en el diseño y difusión de las campañas de comunicación social de salud sexual y reproductiva.</t>
  </si>
  <si>
    <t>Etapa</t>
  </si>
  <si>
    <t>UR: G00</t>
  </si>
  <si>
    <r>
      <t>Acciones realizadas en el periodo
UR:</t>
    </r>
    <r>
      <rPr>
        <sz val="10"/>
        <rFont val="Soberana Sans"/>
        <family val="2"/>
      </rPr>
      <t xml:space="preserve"> G00
Durante este primer trimestre se concluyó la etapa de planeación. Por ello, se obtuvo la autorización de la Estrategia y Programa de Comunicación Social por parte de la Dirección General de Normatividad de Comunicación de Segob, y se están evaluando proveedores para la difusión en cine de la primera versión de la campaña: ¡Infórmate, es tu derecho! (versión genérica).    </t>
    </r>
  </si>
  <si>
    <r>
      <t>Justificación de diferencia de avances con respecto a las metas programadas
UR:</t>
    </r>
    <r>
      <rPr>
        <sz val="10"/>
        <rFont val="Soberana Sans"/>
        <family val="2"/>
      </rPr>
      <t xml:space="preserve"> G00
Por tratarse de la etapa de planeación, no se reporta todavía avance financiero; tampoco se reporta población atendida, pues la difusión de los spots no ha iniciado. Para registrar población atendida es necesario realizar un estudio postest al final de la campaña.  Conforme a las recomendaciones de Inmujeres, el 21 de abril se corrige el error en el avance físico de metas, pues el avance registrado el día 16 se refiere a la conclusión de la etapa de planeación, más no al avance financiero, que todavía no inicia.</t>
    </r>
  </si>
  <si>
    <r>
      <t>Acciones de mejora para el siguiente periodo
UR:</t>
    </r>
    <r>
      <rPr>
        <sz val="10"/>
        <rFont val="Soberana Sans"/>
        <family val="2"/>
      </rPr>
      <t xml:space="preserve"> G00
A medida que se avance en el proceso, será posible definir si se requieren ajustes y plantear acciones de mejora.</t>
    </r>
  </si>
  <si>
    <t>P015</t>
  </si>
  <si>
    <t>Promover la prevención, protección y atención en materia de trata de personas</t>
  </si>
  <si>
    <t>10.4</t>
  </si>
  <si>
    <t>914</t>
  </si>
  <si>
    <t>(Dirección General de Estrategias para la Atención de Derechos Humanos)</t>
  </si>
  <si>
    <t xml:space="preserve"> La trata de personas es considerada un delito grave, ya que con sus múltiples accioens vulnera los derechos humanos más elementales, como son el de la libertad, igualdad, libre desarrollo, la dignidad humana etc., afectando a miles de personas, porlo que el Estado en cumplimiento de la Ley General para Prevenir, Sancionar y Erradicar los Delitos en Materia de trata de personas y para la protección y asistencia a las victimas de estos Delitos busca generar acciones que promuevan la erradicación de la violencia de género.  Por esta razón, se considera que la implementación del Programa Nacional busca informar a la población sobre las consecuencias y daños que sufren las víctimas de la trata de personas, así como sensibilizarlas en esta materia. </t>
  </si>
  <si>
    <t xml:space="preserve"> Secretaria de Gobernación </t>
  </si>
  <si>
    <t>Número de acciones de información y difusión en materia de trata de personas de la Dirección General de Estrategías para la Atención de Derechos Humanos (DGEADH)</t>
  </si>
  <si>
    <t>25.00</t>
  </si>
  <si>
    <t>19.14</t>
  </si>
  <si>
    <t>Porcentaje de seguimiento de acuerdos emitidos por la Comisión Intersecretarial para Prevenir, Sancionar y Erradicar los Delitos en Materia de Trata de Personas para la Protección y Asistencia a las Víctimas de estos Delitos (Comisión Intersecretarial)</t>
  </si>
  <si>
    <t>UR: 914</t>
  </si>
  <si>
    <t>N/A</t>
  </si>
  <si>
    <r>
      <t>Acciones realizadas en el periodo
UR:</t>
    </r>
    <r>
      <rPr>
        <sz val="10"/>
        <rFont val="Soberana Sans"/>
        <family val="2"/>
      </rPr>
      <t xml:space="preserve"> 914
El avance en el porcentaje de seguimiento de acuerdos emitidos por la Comisión Intersecretarial para Prevenir, Sancionar y Erradicar los Delitos en Materia de Trata de Personas para la Protección y Asistencia a las Víctimas de estos Delitos, que se informa en el primer trimestre del 2014 es de 0 % con respecto a la meta programada, con el objeto de dar cumplimiento al indicador establecido se tienen programadas por disposición legal dos reuniones de la Comisión Intersecretarial en el 2014 en los meses de abril y octubre por acuerdo de la Séptima Sesión Ordinaria del Pleno de la Comisión Intersecretarial para Prevenir, Sancionar y Erradicar los Delitos en Materia de Trata de Personas y para la Protección y Asistencia a las Víctimas de estos Delitos.</t>
    </r>
  </si>
  <si>
    <r>
      <t>Justificación de diferencia de avances con respecto a las metas programadas
UR:</t>
    </r>
    <r>
      <rPr>
        <sz val="10"/>
        <rFont val="Soberana Sans"/>
        <family val="2"/>
      </rPr>
      <t xml:space="preserve"> 914
El avance en el porcentaje de seguimiento de acuerdos emitidos por la Comisión Intersecretarial para Prevenir, Sancionar y Erradicar los Delitos en Materia de Trata de Personas para la Protección y Asistencia a las Víctimas de estos Delitos, que se informa en el primer trimestre del 2014 es de 0 % con respecto a la meta programada, con el objeto de dar cumplimiento al indicador establecido se tienen programadas por disposición legal dos reuniones de la Comisión Intersecretarial en el 2014 en los meses de abril y octubre por acuerdo de la Séptima Sesión Ordinaria del Pleno de la Comisión Intersecretarial para Prevenir, Sancionar y Erradicar los Delitos en Materia de Trata de Personas y para la Protección y Asistencia a las Víctimas de estos Delitos.</t>
    </r>
  </si>
  <si>
    <r>
      <t>Acciones de mejora para el siguiente periodo
UR:</t>
    </r>
    <r>
      <rPr>
        <sz val="10"/>
        <rFont val="Soberana Sans"/>
        <family val="2"/>
      </rPr>
      <t xml:space="preserve"> 914
Debido a que el en el porcentaje de avance de seguimiento de acuerdos emitidos por la Comisión Intersecretarial para Prevenir, Sancionar y Erradicar los Delitos en Materia de Trata de Personas para la Protección y Asistencia a las Víctimas de estos Delitos que se informo en el primer trimestre del 2014  de 0 % con respecto a la meta programada, se propone realizar una modificación en la frecuencia  de medición para que esta se establezca de forma semestral ya que solo se tienen programadas 2 sesiones en los meses de abril y octubre de 2014.</t>
    </r>
  </si>
  <si>
    <t>P017</t>
  </si>
  <si>
    <t>Mecanismos de protección a periodistas y defensoras y defensores de derechos humanos</t>
  </si>
  <si>
    <t>911</t>
  </si>
  <si>
    <t>(Unidad para la Defensa de los Derechos Humanos)</t>
  </si>
  <si>
    <t>Porcentaje de Solicitudes de Incorporación al Mecanismo por parte de Personas Defensoras de Derechos Humanos y Periodistas en situación de riesgo por el ejercicio de su actividad atendidas.</t>
  </si>
  <si>
    <t xml:space="preserve">Porcentaje de medidas de protección implementadas por parte del Mecanismo a  Personas Defensoras de Derechos Humanos y Periodistas </t>
  </si>
  <si>
    <t xml:space="preserve">Porcentaje  de Evaluaciones de Riesgo Presentadas y Aprobadas por parte de la Junta de Gobierno del Mecanismo a  Personas Defensoras de Derechos Humanos y Periodistas. </t>
  </si>
  <si>
    <t>Semestral</t>
  </si>
  <si>
    <t>UR: 911</t>
  </si>
  <si>
    <r>
      <t>Justificación de diferencia de avances con respecto a las metas programadas
UR:</t>
    </r>
    <r>
      <rPr>
        <sz val="10"/>
        <rFont val="Soberana Sans"/>
        <family val="2"/>
      </rPr>
      <t xml:space="preserve"> 911
Sin información</t>
    </r>
  </si>
  <si>
    <r>
      <t>Acciones de mejora para el siguiente periodo
UR:</t>
    </r>
    <r>
      <rPr>
        <sz val="10"/>
        <rFont val="Soberana Sans"/>
        <family val="2"/>
      </rPr>
      <t xml:space="preserve"> 911
Sin información</t>
    </r>
  </si>
  <si>
    <t>P021</t>
  </si>
  <si>
    <t>Implementar las políticas, programas y acciones tendientes a garantizar la seguridad pública de la Nación y sus habitantes</t>
  </si>
  <si>
    <t>3.0</t>
  </si>
  <si>
    <t>621</t>
  </si>
  <si>
    <t>(Dirección General de Política para el Desarrollo Policial)</t>
  </si>
  <si>
    <t>622</t>
  </si>
  <si>
    <t>(Dirección General del Centro de Control de Confianza)</t>
  </si>
  <si>
    <t xml:space="preserve"> Alcanzar la igualdad sustantiva entre mujeres y hombres, en un marco de respeto irrestricto a los derechos humanos de las mujeres y las niñas, y en un contexto de democracia participativa, utilizando para ello la planeación, programación y presupuesto con perspectiva de género, con el fin de contar con políticas públicas centradas en reducir las brechas de desigualdad que actualmente se observan entre mujeres y hombres. Bajo esta premisa se busca erradicar la violencia de género, a través de trípticos, carteles y material promocional en las 32 entidades federativas  Se requiere un diagnóstico particular sobre el conocimiento de las instancias de atención interna a la violencia de género a las que pueden acudir las mujeres que laboran en el Centro de Control de Confianza adscrito al Comisionado Nacional de Seguridad (Dirección General de Control de Confianza de la Policía Federal), que sean víctimas de violencia de género, incluyendo hostigamiento y acoso sexual, sepan a dónde acudir al interior de la institución; o bien si detectan que alguna compañera de trabajo o de las mujeres que acuden a evaluaciones y de exámenes de control de confianza estén siendo víctimas de este tipo de violación a sus derechos por el hecho de ser mujeres puedan orientarles a dónde acudir  dentro de las Unidades y Órganos Administrativos Desconcentrados adscritos al Comisionado Nacional de Seguridad  a fin de que reciban la atención integral que requieran y/o la canalización a instancias especializadas; asimismo, que quienes estén generando esta situación sea (n) sometido (s) a investigación, y en su caso a la sanción procedente. </t>
  </si>
  <si>
    <t xml:space="preserve">Porcentaje de Entidades Federativas en donde se realizaron acciones de difusión para contribuir a la disminución de factores de riesgo en materia de violencia de género </t>
  </si>
  <si>
    <t>Porcentaje de entidades federativas donde se imparten talleres para contribuir a erradicar la violencia de género</t>
  </si>
  <si>
    <t>31.30</t>
  </si>
  <si>
    <t>Porcentaje de Mujeres tratadas sin discriminación de género en sus exámenes de control de confianza</t>
  </si>
  <si>
    <t>Porcentaje de servidoras y servidores públicos que conocen la Ley General de Acceso de las Mujeres a una Vida Libre de Violencia</t>
  </si>
  <si>
    <t>Porcentaje de trabajadoras del Centro de Control de Confianza que conocen  las Instancias de Atención Institucional para la Violencia de Género</t>
  </si>
  <si>
    <t>UR: 621</t>
  </si>
  <si>
    <t>1.0</t>
  </si>
  <si>
    <t>UR: 622</t>
  </si>
  <si>
    <t>2.0</t>
  </si>
  <si>
    <r>
      <t>Acciones realizadas en el periodo
UR:</t>
    </r>
    <r>
      <rPr>
        <sz val="10"/>
        <rFont val="Soberana Sans"/>
        <family val="2"/>
      </rPr>
      <t xml:space="preserve"> 621
De acuerdo al  recurso que se relaciona en el artículo 25, anexo 12 y referenciado en el anexo 32 del Decreto de Presupuesto de Egresos de la Federación para el Ejercicio Fiscal 2014, asignado a la UR 621, Dirección General de Política para el Desarrollo Policial, el cual se encuentra calendarizado a partir del mes de junio del presente año, en el primer trimestre, solo se realizaron actividades de planeación, lo que permitió definir el contenido de los trípticos, carteles y material promocional para las 32 Entidades Federativas, con el tema principal de la Violencia de Género.;  De acuerdo al  recurso que se relaciona en el artículo 25, anexo 12 y referenciado en el anexo 32 del Decreto de Presupuesto de Egresos de la Federación para el Ejercicio Fiscal 2014, asignado a la  UR 621, Dirección General de Política para el Desarrollo Policial , el cual se encuentra calendarizado a partir del mes de junio del presente año, en el primer trimestre, solo se realizaron actividades de planeación, lo que permitió definir el contenido de los talleres que se impartirán en las diferentes Entidades Federativas con el tema esencial de Erradicar la violencia de género.
</t>
    </r>
    <r>
      <rPr>
        <b/>
        <sz val="10"/>
        <rFont val="Soberana Sans"/>
        <family val="2"/>
      </rPr>
      <t>UR:</t>
    </r>
    <r>
      <rPr>
        <sz val="10"/>
        <rFont val="Soberana Sans"/>
        <family val="2"/>
      </rPr>
      <t xml:space="preserve"> 622
Toda vez que el recurso relacionado con el artículo 25, anexo 12 y referenciado en el anexo 32 del Decreto de Presupuesto de Egresos de la Federación para el Ejercicio Fiscal 2014, asignado a esta UR 622, Dirección General del Centro de Control de Confianza, esta calendarizado a partir del segundo trimestre del año, solo se realizaron actividades de planeación y programación para la contratación de una empresa especializada en el diseño, aplicación, interpretación y resultados de encuestas para el diagnóstico particular que se requiere y  a partir de sus resultados determinar las actividades procedentes para erradicar las posibles conductas de discriminación de género que pudieran estarse presentando en el Centro de Control de Confianza adscrito al Comisionado Nacional de Seguridad (Dirección General de Control de Confianza de la Policía Federal) por parte del personal que ahí labora.; así como una segunda aplicación e interpretación de dichas encuestas que se podrá realizar al final d;  Toda vez que el recurso relacionado con el artículo 25 y anexo 12 del Decreto de Presupuesto de Egresos de la Federación para el Ejercicio Fiscal 2014, asignado a esta UR 622, Dirección General del Centro de Control de Confianza, aún no fue liberado durante el primer trimestre del año en curso, solo se realizaron actividades de planeación y programación para la contratación de una empresa especializada en el diseño, aplicación e interpretación de encuestas para el diagnóstico particular que se requiere y  a partir de sus resultados determinar las actividades procedentes, tendientes a promover y/o reforzar el conocimiento y alcance de la Ley General de Acceso de las Mujeres a una Vida Libre de Violencia, lo que redundara en una atención libre de violencia de género hacia las mujeres usuarias del servicio; así como las servidoras públicas que laboran en el propio  Centro de Control de Confianza adscrito al Comisionado Nacional de Seguridad (Dirección General de Control de Confianza de la Policía Federal); así como una segunda aplicación e interpretación de dichas encuestas, al final del año en curso, para valorar si se han modificado, las situaciones de desconocimiento para la aplicación de la Ley General de Acceso de las Mujeres a una Vida Libre de Violencia en el ámbito de competencia del personal que labora en el Centro de Control de Confianza institucional </t>
    </r>
  </si>
  <si>
    <r>
      <t>Justificación de diferencia de avances con respecto a las metas programadas
UR:</t>
    </r>
    <r>
      <rPr>
        <sz val="10"/>
        <rFont val="Soberana Sans"/>
        <family val="2"/>
      </rPr>
      <t xml:space="preserve"> 621
No se programó meta al trimestre que se reporta del indicador de Porcentaje de Entidades Federativas en donde se realizaron acciones de difusión para contribuir a la disminución de factores de riesgo en materia de violencia de género ;  No se programó meta al trimestre que se reporta del indicador de Porcentaje de entidades federativas donde se imparten talleres para contribuir a erradicar la violencia de género
</t>
    </r>
    <r>
      <rPr>
        <b/>
        <sz val="10"/>
        <rFont val="Soberana Sans"/>
        <family val="2"/>
      </rPr>
      <t>UR:</t>
    </r>
    <r>
      <rPr>
        <sz val="10"/>
        <rFont val="Soberana Sans"/>
        <family val="2"/>
      </rPr>
      <t xml:space="preserve"> 622
No se programó meta al periodo para el indicador de Porcentaje de Mujeres tratadas sin discriminación de género en sus exámenes de control de confianza;  No se programó meta al periodo para el indicador de Porcentaje de servidoras y servidores públicos que conocen la Ley General de Acceso de las Mujeres a una Vida Libre de Violencia;  No se programó meta al periodo para el indicador de Porcentaje de trabajadoras del Centro de Control de Confianza que conocen  las Instancias de Atención Institucional para la Violencia de Género</t>
    </r>
  </si>
  <si>
    <r>
      <t>Acciones de mejora para el siguiente periodo
UR:</t>
    </r>
    <r>
      <rPr>
        <sz val="10"/>
        <rFont val="Soberana Sans"/>
        <family val="2"/>
      </rPr>
      <t xml:space="preserve"> 621
Como primer plano, es dar a conocer los mecanismos de prevención del delito, lo que generará mayor información a la población para contribuir a la disminución de factores de riesgo en la sociedad, del mismo modo se impulsa la cultura de la denuncia. Al contar con información suficiente se avanza en la igualdad de la mujer y el hombre, así como erradicar la violencia contra las mujeres en la sociedad mexicana, exige transformar a profundidad, estructuralmente, las diversas formas de relaciones de género imperantes que generan desigualdades entre mujeres y hombres, y reconocer que la población femenina tiene los mismos derechos que los varones, lo cual impide que se les margine, discrimine, segregue, excluya o violente.
</t>
    </r>
    <r>
      <rPr>
        <b/>
        <sz val="10"/>
        <rFont val="Soberana Sans"/>
        <family val="2"/>
      </rPr>
      <t>UR:</t>
    </r>
    <r>
      <rPr>
        <sz val="10"/>
        <rFont val="Soberana Sans"/>
        <family val="2"/>
      </rPr>
      <t xml:space="preserve"> 622
A través de los resultados del diagnóstico que se obtenga se podrá detectar el grado de conocimiento sobre el contenido y alcance de la Ley General de Acceso de las Mujeres a una Vida Libre de Violencia, que detentan las y los colaboradores del Centro de Control de Confianza adscrito al Comisionado Nacional de Seguridad (Dirección General de Control de Confianza de la Policía Federal), a fin de realizar las acciones de sensibilización y capacitación procedentes para el pleno conocimiento y aplicación de la Ley y su Reglamento en su esfera de competencia a efecto de generar un ambiente libre de violencia hacia las mujeres en el ámbito institucional.;  A través de los resultados del diagnóstico que se obtenga se podrá conocer si existe alguna discriminación de género en la aplicación de las evaluaciones y de control de confianza que afecten a las mujeres que acuden a la Dirección General de Control de Confianza de la Policía Federal a fin de determinar e implementar las acciones de sensi;  A través de los resultados del diagnóstico que se obtenga se podrá detectar el grado de conocimiento sobre instancias internas que detentan las y los colaboradores del Centro de Control de Confianza adscrito al Comisionado Nacional de Seguridad (Dirección General de Control de Confianza de la Policía Federal),dentro de las Unidades y Órganos Administrativos Desconcentrados adscritos al Comisionado Nacional de Seguridad a las que puedan acudir las mujeres que laboran en este Centro de Control de Confianza, que sean víctimas de violencia de género, incluyendo hostigamiento y acoso sexual, sepan a dónde acudir al interior de la institución; o bien si detectan que alguna compañera de trabajo o de las mujeres que acuden a evaluaciones y de exámenes de control de confianza estén siendo víctimas de este tipo de violación a sus derechos por el hecho de ser mujeres puedan orientarles a dónde acudir  dentro de las instancias institucionales a fin de que reciban la atención integral que requieran y/o la canalización a instancias especializadas; a fin de realizar las acciones de sensibilización y capacitación procedentes para el pleno conocimiento de las instancias internas institucionales para la atención de violencia de género, a efecto de posibilitar tanto la atención de las mujeres víctimas de esas modalidades de violencia, así como la investigación y en su caso sanción de quienes la estén generando</t>
    </r>
  </si>
  <si>
    <t>P022</t>
  </si>
  <si>
    <t>Conducción de la política en materia de Derechos Humanos</t>
  </si>
  <si>
    <t xml:space="preserve"> De acuerdo a los Lineamientos para determinar e integrar la información del Banco Nacional de Datos e Información sobre Casos de Violencia contra las Mujeres, el BANAVIM tiene como objetivo general proporcionar y administración procesada de las instancias involucradas en la atención, prevención , sanción y erradicación de la violencia en contra de niñas, adolecentes y mujeres con el fin de instrumentar políticas publicas desde las perspectiva de genero y derechos humanos a través del sitio www.mujereslibresdeviolencia.gob.mx.  El BANAVIM concentra la información sobre casos de violencia contra las mujeres de las 32 Entidades Federativas y de las Dependencias de la Administración Publica Federal. </t>
  </si>
  <si>
    <t>Número de casos registrados en el BANAVIM por entidad federatia y por las dependencias de la administración pública federal integrantes del SNPASEVCM.</t>
  </si>
  <si>
    <t>5.00</t>
  </si>
  <si>
    <t>4.85</t>
  </si>
  <si>
    <t>Porcentaje de Dependencias que alimentan el BANAVIM</t>
  </si>
  <si>
    <t>9.75</t>
  </si>
  <si>
    <r>
      <t>Acciones realizadas en el periodo
UR:</t>
    </r>
    <r>
      <rPr>
        <sz val="10"/>
        <rFont val="Soberana Sans"/>
        <family val="2"/>
      </rPr>
      <t xml:space="preserve"> 914
El porcentaje de dependencias que alimentan al BANAVIM es reportado al primer trimestre del 2014 con un avance del  0% , sin embargo se realizaron diversas acciones ,pendientes de alimentar el BANAVIM . Se estableció contacto con diversos estados que alimentan al banco y se realizo la programación de cursos de capacitación para la carga de información . </t>
    </r>
  </si>
  <si>
    <r>
      <t>Justificación de diferencia de avances con respecto a las metas programadas
UR:</t>
    </r>
    <r>
      <rPr>
        <sz val="10"/>
        <rFont val="Soberana Sans"/>
        <family val="2"/>
      </rPr>
      <t xml:space="preserve"> 914
El porcentaje de dependencias que alimentan al BANAVIM es reportado al primer trimestre del 2014 con un avance del  0% , sin embargo se realizaron diversas acciones ,pendientes de alimentar el BANAVIM . Se estableció contacto con diversos estados que alimentan al banco y se realizo la programación de cursos de capacitación para la carga de información .   Se estableció contacto con aquellos estados interesados en la carga de información masiva al BANAVIM .  Se realizo diagnostico con las entidades federativas para conocer los obstáculos en el envió de información.</t>
    </r>
  </si>
  <si>
    <r>
      <t>Acciones de mejora para el siguiente periodo
UR:</t>
    </r>
    <r>
      <rPr>
        <sz val="10"/>
        <rFont val="Soberana Sans"/>
        <family val="2"/>
      </rPr>
      <t xml:space="preserve"> 914
Para el segundo trimestre se verá reflejado un avance ya que se han generado acciones para el fortalecimiento del BANAVIM .</t>
    </r>
  </si>
  <si>
    <t>P023</t>
  </si>
  <si>
    <t>Fomento de la cultura de la participación ciudadana en la prevención del delito</t>
  </si>
  <si>
    <t>514</t>
  </si>
  <si>
    <t>(Dirección General de Participación Ciudadana para la Prevención Social de la Violencia y la Delincuencia)</t>
  </si>
  <si>
    <t>Porcentaje de capacitaciones realizadas</t>
  </si>
  <si>
    <t>16.00</t>
  </si>
  <si>
    <t>50.00</t>
  </si>
  <si>
    <t>Porcentaje de materiales de capacitación elaborados y difundidos.</t>
  </si>
  <si>
    <t>4.00</t>
  </si>
  <si>
    <t>UR: 514</t>
  </si>
  <si>
    <r>
      <t>Acciones realizadas en el periodo
UR:</t>
    </r>
    <r>
      <rPr>
        <sz val="10"/>
        <rFont val="Soberana Sans"/>
        <family val="2"/>
      </rPr>
      <t xml:space="preserve"> 514
Se llevaron a cabo 8 capacitaciones del Taller de Habilidades para la Vida como una estrategia de prevención en el ámbito psicosocial en coordinación con el Instituto Mexicano de Investigación de Familia y Población A.C. IMIFAP, que brindó conocimiento y herramientas a funcionaros públicos para el diseño de programas en materia de Prevención Social de la Violencia y la Delincuencia contra las mujeres.  Las capacitaciones que se realizaron contemplan las metas establecidas en los dos primeros trimestres ya que la demanda de los Estados y Municipios fue contar con los conocimientos y herramientas necesarias para el diseño de programas locales.    Dichas capacitaciones se realizaron en los siguientes estados: Distrito Federal, Chihuahua, Jalisco, Guanajuato, Sonora, Querétaro, Veracruz y Durango.    Además para estas capacitaciones se diseñó un Manual para funcionarios sobre cómo trabajar el Taller de Habilidades para la vida como una estrategia de prevención en el ámbito psicosocial.</t>
    </r>
  </si>
  <si>
    <r>
      <t>Justificación de diferencia de avances con respecto a las metas programadas
UR:</t>
    </r>
    <r>
      <rPr>
        <sz val="10"/>
        <rFont val="Soberana Sans"/>
        <family val="2"/>
      </rPr>
      <t xml:space="preserve"> 514
Las metas fueron adelantadas debido a un marcado interés de parte de las entidades federativas y los municipios de contar con las capacitaciones que les permitieran crear mejores programas de prevención con perspectiva de género.    Se impulsó además el adelanto de las metas ya que se consideró conveniente hacerlo para asegurar que varias entidades federativas transversalizaran los temas de género en sus proyectos locales de prevención desde la planeación de los mismos.</t>
    </r>
  </si>
  <si>
    <r>
      <t>Acciones de mejora para el siguiente periodo
UR:</t>
    </r>
    <r>
      <rPr>
        <sz val="10"/>
        <rFont val="Soberana Sans"/>
        <family val="2"/>
      </rPr>
      <t xml:space="preserve"> 514
Profundizar en los temas planeados para que las habilidades puedan ser fortalecidas.   Reforzar las estrategias para que funcionarios puedan implementar o sumar conocimientos adquiridos en sus propios programas de prevención.</t>
    </r>
  </si>
  <si>
    <t>P024</t>
  </si>
  <si>
    <t>Promover la Protección de los Derechos Humanos y Prevenir la Discriminación</t>
  </si>
  <si>
    <t>7.0</t>
  </si>
  <si>
    <t>EZQ</t>
  </si>
  <si>
    <t>(Consejo Nacional para Prevenir la Discriminación)</t>
  </si>
  <si>
    <t xml:space="preserve"> EZQ- Consejo Nacional para Prevenir la Discriminación </t>
  </si>
  <si>
    <t>Perspectiva de la No Discriminación</t>
  </si>
  <si>
    <t>Documento</t>
  </si>
  <si>
    <t>UR: EZQ</t>
  </si>
  <si>
    <r>
      <t>Acciones realizadas en el periodo
UR:</t>
    </r>
    <r>
      <rPr>
        <sz val="10"/>
        <rFont val="Soberana Sans"/>
        <family val="2"/>
      </rPr>
      <t xml:space="preserve"> EZQ
El avance del indicador comprometido, se presentará en los siguientes informes debido a que el levantamiento de la Enadis está en proceso de ser realizada.  Cabe hacer la aclaración que se puso cero como avance del primer trimestre lo que se ve reflejado en el avance del primer trimestre del indicador, teniendo como meta anual 1.</t>
    </r>
  </si>
  <si>
    <r>
      <t>Justificación de diferencia de avances con respecto a las metas programadas
UR:</t>
    </r>
    <r>
      <rPr>
        <sz val="10"/>
        <rFont val="Soberana Sans"/>
        <family val="2"/>
      </rPr>
      <t xml:space="preserve"> EZQ
Debido a que el levantamiento de la Enadis está en proceso de ser realizada, no se incorpora avance en el trimestre reportado.</t>
    </r>
  </si>
  <si>
    <r>
      <t>Acciones de mejora para el siguiente periodo
UR:</t>
    </r>
    <r>
      <rPr>
        <sz val="10"/>
        <rFont val="Soberana Sans"/>
        <family val="2"/>
      </rPr>
      <t xml:space="preserve"> EZQ
Se trabajará sobre el levantamiento de la Encuesta Nacional sobre Discriminación 2014.</t>
    </r>
  </si>
  <si>
    <t>5</t>
  </si>
  <si>
    <t>Relaciones Exteriores</t>
  </si>
  <si>
    <t>E002</t>
  </si>
  <si>
    <t>Protección y asistencia consular</t>
  </si>
  <si>
    <t>10.2</t>
  </si>
  <si>
    <t>211</t>
  </si>
  <si>
    <t>(Dirección General de Protección a Mexicanos en el Exterior)</t>
  </si>
  <si>
    <t xml:space="preserve"> Secretaria de Relaciones Exteriores </t>
  </si>
  <si>
    <t>Número de casos de asistencia y protección consular atendidos en el mundo.</t>
  </si>
  <si>
    <t>Caso</t>
  </si>
  <si>
    <t>27.00</t>
  </si>
  <si>
    <t>Connacionales en el exterior en situación vulnerable, asistidos para su repatriación.</t>
  </si>
  <si>
    <t>Persona</t>
  </si>
  <si>
    <t>26.00</t>
  </si>
  <si>
    <t>Apoyo a connacionales en el exterior, víctimas de trata de personas.</t>
  </si>
  <si>
    <t>Apoyo</t>
  </si>
  <si>
    <t>Atención a mexicanas privadas de su libertad en centros penitenciarios ubicados en el exterior.</t>
  </si>
  <si>
    <t>23.00</t>
  </si>
  <si>
    <t>Capacitación a personal de la SRE, en México y en el Exterior,  en materia de protección consular, derechos humanos y violencia contra las mujeres.</t>
  </si>
  <si>
    <t>200.00</t>
  </si>
  <si>
    <t>44.00</t>
  </si>
  <si>
    <t>40.00</t>
  </si>
  <si>
    <t>UR: 211</t>
  </si>
  <si>
    <t>10.25</t>
  </si>
  <si>
    <t>10.15</t>
  </si>
  <si>
    <r>
      <t xml:space="preserve">Acciones realizadas en el periodo
</t>
    </r>
    <r>
      <rPr>
        <sz val="10"/>
        <rFont val="Soberana Sans"/>
        <family val="2"/>
      </rPr>
      <t>Sin Información</t>
    </r>
  </si>
  <si>
    <r>
      <t xml:space="preserve">Justificación de diferencia de avances con respecto a las metas programadas
</t>
    </r>
    <r>
      <rPr>
        <sz val="10"/>
        <rFont val="Soberana Sans"/>
        <family val="2"/>
      </rPr>
      <t>Sin Información</t>
    </r>
  </si>
  <si>
    <r>
      <t xml:space="preserve">Acciones de mejora para el siguiente periodo
</t>
    </r>
    <r>
      <rPr>
        <sz val="10"/>
        <rFont val="Soberana Sans"/>
        <family val="2"/>
      </rPr>
      <t>Sin Información</t>
    </r>
  </si>
  <si>
    <t>P008</t>
  </si>
  <si>
    <t>Foros, publicaciones y actividades en materia de equidad de género</t>
  </si>
  <si>
    <t>0.7</t>
  </si>
  <si>
    <t>812</t>
  </si>
  <si>
    <t>(Dirección General de Derechos Humanos y Democracia)</t>
  </si>
  <si>
    <t>390</t>
  </si>
  <si>
    <t>150</t>
  </si>
  <si>
    <t>93</t>
  </si>
  <si>
    <t>17</t>
  </si>
  <si>
    <t xml:space="preserve">La SRE impulsa una política exterior para la promoción de la igualdad de género y el respeto de los derechos humanos de las mujeres, así como la armonización legislativa a nivel nacional con respecto a los más altos estándares en materia de derechos humanos. En ese sentido, con objeto de promover la igualdad de género, se propone sensibilizar, informar y capacitar a las y los servidores públicos de los tres órdenes y niveles de gobierno, académicos, defensores de derechos humanos, sociedad civil y público en general a nivel nacional e internacional.  Dicha población está distribuida al interior de la SRE, en las dependencias de la Administración Pública Federal, instituciones académicas, y países miembros de la ONU. Incorporar la perspectiva de género en la práctica de los principios y de las obligaciones que rigen las actividades de la SRE, contribuye a fortalecer la proyección de México en el exterior, velar por los intereses nacionales y servir a la ciudadanía. </t>
  </si>
  <si>
    <t>Porcentaje de cumplimiento de las acciones de promoción y difusión de los derechos humanos de las mujeres</t>
  </si>
  <si>
    <t>16.60</t>
  </si>
  <si>
    <t>33.33</t>
  </si>
  <si>
    <t>UR: 812</t>
  </si>
  <si>
    <t>0.75</t>
  </si>
  <si>
    <t>0.53</t>
  </si>
  <si>
    <r>
      <t>Acciones realizadas en el periodo
UR:</t>
    </r>
    <r>
      <rPr>
        <sz val="10"/>
        <rFont val="Soberana Sans"/>
        <family val="2"/>
      </rPr>
      <t xml:space="preserve"> 812
En el marco de la CSW58, se impulsaron diversas actividades para la promoción de la igualdad de género y el empoderamiento de las mujeres, en coordinación con otras dependencias. Se colaboró en la realización de la Consulta Regional para América Latina y el Caribe, con sede en la SRE los días 6 y 7 de febrero. ADEMÀS,  durante la CSW58, la SRE participó en foros, eventos, debates y negociaciones sobre los derechos humanos de las mujeres, de entre los cuales destaca la organización de un evento paralelo sobre ?Equidad de Género y Estadísticas: Cómo lograr indicadores relevantes para la Agenda de Desarrollo Post 2015?.</t>
    </r>
  </si>
  <si>
    <r>
      <t>Justificación de diferencia de avances con respecto a las metas programadas
UR:</t>
    </r>
    <r>
      <rPr>
        <sz val="10"/>
        <rFont val="Soberana Sans"/>
        <family val="2"/>
      </rPr>
      <t xml:space="preserve"> 812
La realización de la CSW58, abrió un espacio de oportunidad para poder promover el importante papel que desempeñan las mujeres en la Nueva Agenda de Desarrollo Post 2015 y, particularmente, la adopción de un nuevo objetivo transformador en materia igualdad de género y empoderamiento de las mujeres así como la integración de la perspectiva de género como elemento transversal en la nueva Agenda de. Asimismo, ante la falta a nivel mundial de estadísticas de género, y siendo éste un tema fundamental en la Nueva Agenda de Desarrollo, en este trimestre se buscó compartir la experiencia de nuestro país en el desarrollo de herramientas y análisis estadísticos de género.</t>
    </r>
  </si>
  <si>
    <r>
      <t>Acciones de mejora para el siguiente periodo
UR:</t>
    </r>
    <r>
      <rPr>
        <sz val="10"/>
        <rFont val="Soberana Sans"/>
        <family val="2"/>
      </rPr>
      <t xml:space="preserve"> 812
En atención a los resultados observados, para el siguiente trimestre se buscará interrelacionar de mejor manera los temas que se encuentran bajo análisis en el ámbito de los foros internacionales con la agenda nacional de género.</t>
    </r>
  </si>
  <si>
    <t>6</t>
  </si>
  <si>
    <t>Hacienda y Crédito Público</t>
  </si>
  <si>
    <t>E033</t>
  </si>
  <si>
    <t>Atención Integral a Víctimas y Ofendidos de Delitos de Alto Impacto</t>
  </si>
  <si>
    <t>0.1</t>
  </si>
  <si>
    <t>AYJ</t>
  </si>
  <si>
    <t>(Procuraduría Social de Atención a las Víctimas de Delitos)</t>
  </si>
  <si>
    <t xml:space="preserve">De conformidad con cifras de PROVÍCTIMA, del 10 de octubre de 2011 al 28 de febrero de 2014: -Se atendió a 23,978 personas presencialmente, se les brindó 281 mil 980 servicios,  y se recibió 25,102 llamadas. -68% de quienes fueron atendidas presencialmente y 70% de las atendidas por teléfono  fueron mujeres. -El 25.9% de las personas atendidas presencialmente entre octubre de 2011 y diciembre de 2013, fue por violencia familiar, el 7.8% por violación, el 6.6% por abuso sexual y el 1.7% por trata de personas, delitos reconocidos como de género. La Comisión Ejecutiva de Atención a Víctimas (CEAV), órgano operativo del Sistema Nacional de Atención a Víctimas  tiene la atribución de establecer mecanismos para la capacitación, la formación, la actualización y la especialización de funcionarios públicos de las instituciones. La LGV ordena que las políticas dirigidas a las víctimas de delitos atiendan al enfoque diferencial y especializado conforme al cual se reconoce que ciertos grupos (como las mujeres) requieren una atención especializada que responda a las particularidades de su vulnerabilidad. El enfoque diferencial y especializado, y la perspectiva de género, nos obligan a tomar en cuenta que las mujeres son vulnerables al delito y afectadas por él de maneras diversas que los hombres y que, la mayoría de las veces, su victimización sucede en relaciones de poder en donde viven con desventaja respecto de sus victimarios. De ahí que para cumplir el apartado C del artículo 20 constitucional en lo que concierne a víctimas mujeres, se requiere apoyar a éstas en un proceso de empoderamiento que las lleve a dejar atrás algunas de las razones de su vulnerabilidad. Por estas mismas razones también se limitan las posibilidades de atender a los hombres de la manera como lo necesitan por su sexo, ya que no siempre se reconoce que ellos pueden llegar a ser víctimas de ciertos delitos.  </t>
  </si>
  <si>
    <t xml:space="preserve"> AYJ- Procuraduría Social de Atención a las Víctimas de Delitos </t>
  </si>
  <si>
    <t>Porcentaje de servidores/as públicos/as de la institución capacitados/as como replicadores sobre enfoque diferencial y especializado y teorías de derechos humanos, género y protección integral de derechos de la infancia.</t>
  </si>
  <si>
    <t>Servidoras y servidores replicadores/as.</t>
  </si>
  <si>
    <t>UR: AYJ</t>
  </si>
  <si>
    <t>0.19</t>
  </si>
  <si>
    <t>0.04</t>
  </si>
  <si>
    <r>
      <t>Acciones realizadas en el periodo
UR:</t>
    </r>
    <r>
      <rPr>
        <sz val="10"/>
        <rFont val="Soberana Sans"/>
        <family val="2"/>
      </rPr>
      <t xml:space="preserve"> AYJ
Ya se ha diseñado un programa de capacitación en cascada, para capacitar a 32 servidores/as públicos/as de la institución como replicadores/as (sólo 2 se capacitarán con cargo al presupuesto etiquetado en la partida presupuestal E033 y 30 con cargo al presupuesto etiquetado en la partida presupuestal M001) .     Hasta el momento se ha diseñado el programa de capacitación en cascada, consistente en capacitación teórico práctica, durante alrededor de 30 horas,  de capacitadores sobre dos cuestiones:  - Las teorías de derechos humanos, género y protección integral de derechos de la infancia, y el enfoque diferencial y especializado en la atención a víctimas, y su aplicación a casos concretos.  - Las herramientas pedagógicas necesarias para que los capacitados puedan replicar la capacitación.    Esta capacitación en cascada tendrá mayores alcances, en la medida en que cada capacitado puede replicar más de una vez lo aprendido.   </t>
    </r>
  </si>
  <si>
    <r>
      <t>Justificación de diferencia de avances con respecto a las metas programadas
UR:</t>
    </r>
    <r>
      <rPr>
        <sz val="10"/>
        <rFont val="Soberana Sans"/>
        <family val="2"/>
      </rPr>
      <t xml:space="preserve"> AYJ
Se prevé que la acción podría encontrarse con obstáculos de carácter administrativo    Para solventarlo se considera que la capacitación a quienes atienden a víctimas es una obligación establecida en la LGV  y que hay voluntad política de que este proyecto se lleve a cabo.  </t>
    </r>
  </si>
  <si>
    <r>
      <t>Acciones de mejora para el siguiente periodo
UR:</t>
    </r>
    <r>
      <rPr>
        <sz val="10"/>
        <rFont val="Soberana Sans"/>
        <family val="2"/>
      </rPr>
      <t xml:space="preserve"> AYJ
Como el proyecto está en la fase de diseño aún no se han identificado acciones de mejora. </t>
    </r>
  </si>
  <si>
    <t>K025</t>
  </si>
  <si>
    <t>Proyectos de inmuebles (oficinas administrativas)</t>
  </si>
  <si>
    <t>HHG</t>
  </si>
  <si>
    <t>(Instituto Nacional de las Mujeres)</t>
  </si>
  <si>
    <t xml:space="preserve"> HHG- Instituto Nacional de las Mujeres </t>
  </si>
  <si>
    <t>UR: HHG</t>
  </si>
  <si>
    <r>
      <t>Acciones realizadas en el periodo
UR:</t>
    </r>
    <r>
      <rPr>
        <sz val="10"/>
        <rFont val="Soberana Sans"/>
        <family val="2"/>
      </rPr>
      <t xml:space="preserve"> HHG</t>
    </r>
  </si>
  <si>
    <r>
      <t>Justificación de diferencia de avances con respecto a las metas programadas
UR:</t>
    </r>
    <r>
      <rPr>
        <sz val="10"/>
        <rFont val="Soberana Sans"/>
        <family val="2"/>
      </rPr>
      <t xml:space="preserve"> HHG
</t>
    </r>
  </si>
  <si>
    <r>
      <t>Acciones de mejora para el siguiente periodo
UR:</t>
    </r>
    <r>
      <rPr>
        <sz val="10"/>
        <rFont val="Soberana Sans"/>
        <family val="2"/>
      </rPr>
      <t xml:space="preserve"> HHG</t>
    </r>
  </si>
  <si>
    <t>M001</t>
  </si>
  <si>
    <t>Actividades de apoyo administrativo</t>
  </si>
  <si>
    <t>23.7</t>
  </si>
  <si>
    <t>711</t>
  </si>
  <si>
    <t>(Dirección General de Recursos Humanos)</t>
  </si>
  <si>
    <t xml:space="preserve"> De conformidad con cifras de PROVÍCTIMA, del 10 de octubre de 2011 al 28 de febrero de 2014: -Se atendió a 23,978 personas presencialmente, se les brindó 281 mil 980 servicios,  y se recibió 25,102 llamadas. -68% de quienes fueron atendidas presencialmente y 70% de las atendidas por teléfono  fueron mujeres. -El 25.9% de las personas atendidas presencialmente entre octubre de 2011 y diciembre de 2013, fue por violencia familiar, el 7.8% por violación, el 6.6% por abuso sexual y el 1.7% por trata de personas, delitos reconocidos como de género. La CEAV, órgano operativo del SNAV, tiene las atribuciones de establecer mecanismos para la capacitación, la formación, la actualización y la especialización de funcionarios públicos de las instituciones, formular propuestas de política integral nacional de prevención y realizar las acciones necesarias para la adecuada operación del registro nacional de víctimas. La LGV ordena que las políticas dirigidas a las víctimas de delitos atiendan al enfoque diferencial y especializado conforme al cual se reconoce que ciertos grupos (como las mujeres) requieren una atención especializada que responda a las particularidades de su vulnerabilidad. El enfoque diferencial y especializado, y la perspectiva de género, nos obligan a tomar en cuenta que las mujeres son vulnerables al delito y afectadas por él de maneras diversas que los hombres y que, la mayoría de las veces, su victimización sucede en relaciones de poder en donde viven con desventaja respecto de sus victimarios. De ahí que para cumplir el apartado C del artículo 20 constitucional en lo que concierne a víctimas mujeres, se requiere apoyar a éstas en un proceso de empoderamiento que las lleve a dejar atrás algunas de las razones de su vulnerabilidad.  Por estas mismas razones también se limitan las posibilidades de atender a los hombres de la manera como lo necesitan por su sexo, ya que no siempre se reconoce que ellos pueden llegar a ser víctimas de ciertos delitos. Difusión: Derivado de los resultados del segundo Cuestionario de Cultura Institucional con Perspectiva de Género (en el cual participó 45% del  personal de la Dependencia), se concluyó que 9.11% de los participantes víctimas de hostigamiento y/o acoso sexual en su centro de trabajo; de éstos, 10.65% no denunció el hecho ante las autoridades competentes. Asimismo, 62% señaló que su dependencia informa al personal sobre el hostigamiento y acoso sexual. Adicionalmente, 57%  de quienes contestaron el cuestionario estuvieron de acuerdo en que la SHCP cuenta con mecanismos para denunciar casos de hostigamiento y acoso sexual. Capacitación Para este año, la Dependencia desarrollará su Programa de Cultura Institucional, promoviendo la transversalidad e institucionalizando la cultura de género en la Dependencia. Para ello, elaborará un diagnóstico con perspectiva de género a fin de determinar necesidades específicas, alcances y los recursos necesarios. Uno de los objetivos específicos de la capacitación será sensibilizar y desarrollar capacidades en materia de equidad de género e igualdad entre los enlaces de las unidades administrativas que fungirán como promotores y colaboradores de la Unidad de Igualdad de Género de la Dependencia. Una segunda línea será dirigir la capacitación al personal operativo y de mandos medios con el fin de sensibilizar y propiciar la igualdad de oportunidades de capacitación para mujeres y hombres en los temas de igualdad de género y la no desigualdad. La encuesta Clima y Cultura Organizacional 2013, determinó como uno de sus resultados relevantes que el factor denominado: Balance trabajo y familia, que mide la percepción del personal sobre la carga laboral y su impacto en la vida familiar obtuvo una de las calificaciones más bajas. Ello debido a lo extenso de la jornada de trabajo y a los tiempos que utiliza el personal para el transporte de su domicilio hacia los centros de trabajo y viceversa.   </t>
  </si>
  <si>
    <t xml:space="preserve"> AYJ- Procuraduría Social de Atención a las Víctimas de Delitos  Secretaria de Hacienda y Crédito Público 
 HHG- Instituto Nacional de las Mujeres </t>
  </si>
  <si>
    <t>Porcentaje de documentos con propuesta de contenidos del  Registro Nacional de Víctimas que se revelen necesarios para que atienda a las perspectivas de igualdad de género y protección integral de derechos de la infancia, y al enfoque diferencial y especializado</t>
  </si>
  <si>
    <t>Documentos producidos con propuesta de los contenidos del  Registro Nacional de Víctimas que se revelen necesarios para que atienda a las perspectivas de igualdad de género y protección integral de derechos de la infancia, y al enfoque diferencial y especializado</t>
  </si>
  <si>
    <t>Porcentaje de servidores/as públicos/as de la institución que reciben información sobre igualdad y no discriminación.</t>
  </si>
  <si>
    <t>Servidoras y servidores de la institución.</t>
  </si>
  <si>
    <t>Porcentaje de cumplimiento del programa de trabajo de la Unidad de Igualdad de Género</t>
  </si>
  <si>
    <t>Porcentaje de personal capacitado de la SHCP en 2014.</t>
  </si>
  <si>
    <t>80.00</t>
  </si>
  <si>
    <t>Porcentaje de acciones de la campaña interna difundidas con respecto al total de acciones de la campaña programadas.</t>
  </si>
  <si>
    <t xml:space="preserve"> Porcentaje de hijos/as de las y los/las servidores/as públicos/as de la SHCP beneficiados con el Programa Golondrinos </t>
  </si>
  <si>
    <t>7.23</t>
  </si>
  <si>
    <t>0.43</t>
  </si>
  <si>
    <t>UR: 711</t>
  </si>
  <si>
    <t>3.89</t>
  </si>
  <si>
    <r>
      <t>Acciones realizadas en el periodo
UR:</t>
    </r>
    <r>
      <rPr>
        <sz val="10"/>
        <rFont val="Soberana Sans"/>
        <family val="2"/>
      </rPr>
      <t xml:space="preserve"> AYJ
Se ha enviado un mensaje semanal (13 en total) sobre violencia de género, igualdad y enfoque diferencial y especializado y se ha diseñado un proyecto de difusión interna que incluye la creación de salvapantallas y cápsulas informativas.;  Ya se ha diseñado un programa de capacitación en cascada, para capacitar a 32 servidores/as públicos/as de la institución como replicadores/as (sólo 2 se capacitarán con cargo al presupuesto etiquetado en la partida presupuestal E033 y 30 con cargo al presupuesto etiquetado en la partida presupuestal M001) .     Hasta el momento se ha diseñado el programa de capacitación en cascada, consistente en capacitación teórico práctica, durante alrededor de 30 horas,  de capacitadores sobre dos cuestiones:  - Las teorías de derechos humanos, género y protección integral de derechos de la infancia, y el enfoque diferencial y especializado en la atención a víctimas, y su aplicación a casos concretos.  - Las herramientas pedagógicas necesarias para que los capaci;  Hasta el momento se ha diseñado el proyecto conforme al cual se desarrollará la propuesta.
</t>
    </r>
    <r>
      <rPr>
        <b/>
        <sz val="10"/>
        <rFont val="Soberana Sans"/>
        <family val="2"/>
      </rPr>
      <t>UR:</t>
    </r>
    <r>
      <rPr>
        <sz val="10"/>
        <rFont val="Soberana Sans"/>
        <family val="2"/>
      </rPr>
      <t xml:space="preserve"> 711
Se encuentra en proceso de organización el Programa de Golondrinos y Programa de Difusión.   Asimismo, se creó presupuestal y orgánicamente la Unidad de Igualdad de Género de la SHCP la cual ya está en operación.     Se elaboró el Programa de Capacitación 2014 en el cual se incluyeron cursos en  los siguientes temas específicos:   Abc del género;  Presupuestos con equidad de género; Desigualdad social y género; La violencia contra las mujeres y la evolución del marco normativo; Discriminación por género en las organizaciones laborales, Violencia de género, prevención y sanción      </t>
    </r>
  </si>
  <si>
    <r>
      <t>Justificación de diferencia de avances con respecto a las metas programadas
UR:</t>
    </r>
    <r>
      <rPr>
        <sz val="10"/>
        <rFont val="Soberana Sans"/>
        <family val="2"/>
      </rPr>
      <t xml:space="preserve"> AYJ
Se prevé que la acción podría encontrarse con obstáculos de carácter administrativo.  Para solventarlo se considera que la capacitación a quienes atienden a víctimas es una obligación establecida en la LGV  y que hay voluntad política de que este proyecto se lleve a cabo.  ;  Se prevé que la acción podría encontrarse con obstáculos de carácter administrativo.   Para solventarlo se considera que la creación del Registro Nacional de Víctimas es una obligación establecida en la LGV  y que hay voluntad política de que este proyecto se lleve a cabo.  ;  Se prevé que la acción podría encontrarse con obstáculos de carácter administrativo.   Para solventarlo se considera que existe buena relación con la Dirección General de Comunicación Social y que hay voluntad política de que este proyecto se lleve a cabo.  
</t>
    </r>
    <r>
      <rPr>
        <b/>
        <sz val="10"/>
        <rFont val="Soberana Sans"/>
        <family val="2"/>
      </rPr>
      <t>UR:</t>
    </r>
    <r>
      <rPr>
        <sz val="10"/>
        <rFont val="Soberana Sans"/>
        <family val="2"/>
      </rPr>
      <t xml:space="preserve"> 711
Al período no se registran diferencias de avances.</t>
    </r>
  </si>
  <si>
    <r>
      <t>Acciones de mejora para el siguiente periodo
UR:</t>
    </r>
    <r>
      <rPr>
        <sz val="10"/>
        <rFont val="Soberana Sans"/>
        <family val="2"/>
      </rPr>
      <t xml:space="preserve"> AYJ
Como el proyecto está en la fase de diseño aún no se han identificado acciones de mejora.
</t>
    </r>
    <r>
      <rPr>
        <b/>
        <sz val="10"/>
        <rFont val="Soberana Sans"/>
        <family val="2"/>
      </rPr>
      <t>UR:</t>
    </r>
    <r>
      <rPr>
        <sz val="10"/>
        <rFont val="Soberana Sans"/>
        <family val="2"/>
      </rPr>
      <t xml:space="preserve"> 711
  Las acciones de capacitación en materia de equidad de género se encuentran en proceso de implementación por lo que no se han identificado a la fecha áreas de oportunidad.       El Programa de Golondrinos está en proceso de organización por lo que a la fecha no se han identificado áreas de oportunidad.       En virtud de la reciente creación de la Unidad de Igualdad de Género de la SHCP no se han determinado acciones de mejora.</t>
    </r>
  </si>
  <si>
    <t>O001</t>
  </si>
  <si>
    <t>Actividades de apoyo a la función  pública y buen gobierno</t>
  </si>
  <si>
    <t>Programa Nacional para la Igualdad de Oportunidades y no Discriminación contra las Mujeres 2013-2018</t>
  </si>
  <si>
    <r>
      <t>Acciones realizadas en el periodo
UR:</t>
    </r>
    <r>
      <rPr>
        <sz val="10"/>
        <rFont val="Soberana Sans"/>
        <family val="2"/>
      </rPr>
      <t xml:space="preserve"> HHG
</t>
    </r>
    <r>
      <rPr>
        <sz val="10"/>
        <rFont val="Soberana Sans"/>
        <family val="3"/>
      </rPr>
      <t>A) Auditorías Realizadas. El Órgano Interno de Control programó durante el primer trimestre del ejercicio 2014 la realización de 1 auditoría al rubro específico de Servicios Personales, la cual se encuentra en proceso; así como 1 auditoría de seguimiento, la cual se concluyó. De las auditarlas realizadas en el ejercicio 2013 se encontraban pendientes de solventar 28 observaciones, al inicio del primer trimestre 2014, solventándose durante dicho trimestre 26 y las 2 restantes se encuentran en proceso en razón de haberse elaborado informes de presunta responsabilidad administrativa, mismos que fueron turnados al Área de Responsabilidades del OIC. Durante el primer trimestre del ejercicio 2014 se programó 1 Diagnóstico de los propuestos por el OIC, el cual fue concluido.
B) Seguimiento de Observaciones. Acciones realizadas en el periodo octubre-diciembre de 2013. El Órgano Interno de Control, concluyó una auditoría, la 05/2013 al "Programa FODEIMM 2012" de la Dirección General de Institucionalización de la Perspectiva de Género, de la cual se determinaron 16 observaciones que se encuentran en proceso de solventación; se iniciaron dos auditorías, la auditoría 10/2013 al "FONDO PROEQUIDAD" de la Dirección General de Transversalización de la Perspectiva de Género y la auditoría 07/2013 al Programa de Transversalidad de la Dirección General de Institucionalización de la Perspectiva de Género. Asimismo se inició la auditoría de seguimiento 08/2013 "Seguimiento de Observaciones" determinadas en las auditorías 03/2013 "Almacenes e Inventarios de Bienes de Consumo" y 05/2013 "Programa FODEIMM 2012".Las auditarlas iniciadas se encuentran en proceso.
C) Quejas, Denuncias, Responsabilidades, Inconformidades y Sanciones a proveedores. En materia de Quejas.  Denuncias, Responsabilidades, lnconformidades y Expedientes de Situación Patrimonial, al inicio del ejercicio 2013, se tenían 33 expedientes en proceso de substanciación; durante el ejercicio que se informa, se iniciaron 102 expedientes, de los 135 expedientes se resolvieron 104, quedando en proceso al cierre del ejercicio, 31 expedientes (1 quejas, 2 de denuncias y 28 de responsabilidades). Debe aclarase que la mayoría de los procedimientos resueltos en materia de responsabilidades corresponden a la omisión o  extemporaneidad  de  la presentación de la declaración patrimonial de los servidores públicos; en la resolución de los expedientes se impusieron las siguientes sanciones: 28 amonestaciones,  1 suspensión y 7 inhabilitaciones. Adicionalmente al inicio del ejercicio se tenían 16 observaciones determinadas por la Auditarla Superior de la federación, de las cuales el OIC, promovió su solventación, quedando al cierre del2013 atendidas en su totalidad.
D) Otras actividades del Órgano Interno de Control. Se dio seguimiento al Programa de Mejora de la Gestión Pública. Se realizó un Diagnóstico sobre el cumplimiento y seguimiento de las obligaciones derivadas de los contratos de bienes y servicios del ejercicio 2013. Se participó en 6 sesiones de órganos Colegiados en calidad de asesores o como invitados. Adicionalmente, el OIC participó durante el periodo  ENERO-MARZO en O Juntas  de Aclaraciones,  6 Apertura  de  Propuestas Técnicas  y  Económica  y 4  Fallos. En materia de capacitación durante el periodo ENERO-MARZO de 2014, se asistió al Curso sobre Auditoría al Desempeño.</t>
    </r>
  </si>
  <si>
    <t>P010</t>
  </si>
  <si>
    <t>Fortalecimiento de la Igualdad Sustantiva entre Mujeres y Hombres</t>
  </si>
  <si>
    <t>473.4</t>
  </si>
  <si>
    <t xml:space="preserve">A pesar del avance en la legislación que tutela los derechos de las mujeres, éstas todavía no pueden ejercerlos plenamente por la situación en la que se encuentran inmersas. La discriminación y la violencia que viven las mujeres y las niñas mexicanas, y de las cuales hay contundentes evidencias estadísticas, impiden o limitan su inserción en el desarrollo nacional, en condiciones de igualdad de oportunidades y de no discriminación en relación con los varones. Los retos de la transversalidad de género para México son: lograr la igualdad sustantiva entre mujeres y hombres; eliminar la violencia contra las mujeres, y hacer un cambio cultural donde las personas se reconozcan y respeten, donde hombres y mujeres se vean, se traten y se conciban como pares; y donde prevalezca una cultura de derechos humanos, igualdad y no discriminación que permita la construcción de una sociedad inclusiva con una ciudadanía participativa. </t>
  </si>
  <si>
    <t>Porcentaje de Organizaciones de la Sociedad Civil apoyadas por el Fondo PROEQUIDAD</t>
  </si>
  <si>
    <t>Porcentaje de unidades de género en la APF fortalecidas o creadas.</t>
  </si>
  <si>
    <t>Porcentaje de personas certificadas en estándares de competencias clave para la igualdad de género</t>
  </si>
  <si>
    <t>6.00</t>
  </si>
  <si>
    <t>Porcentaje de mecanismos que se vinculan con el C4 para implementar la estrategia de fortalecimiento de la atención telefónica.</t>
  </si>
  <si>
    <t>15.60</t>
  </si>
  <si>
    <t>Porcentaje de visitas a refugios que reciben apoyo por el CNEGySR</t>
  </si>
  <si>
    <t>473.42</t>
  </si>
  <si>
    <t>47.63</t>
  </si>
  <si>
    <t>80.78</t>
  </si>
  <si>
    <r>
      <t>Acciones realizadas en el periodo
UR:</t>
    </r>
    <r>
      <rPr>
        <sz val="10"/>
        <rFont val="Soberana Sans"/>
        <family val="2"/>
      </rPr>
      <t xml:space="preserve"> HHG
Indicador Porcentaje de personas certificadas en estándares de competencias clave para la igualdad de género. El indicador considera servidoras/es públicos de la administración pública federal, estatal y municipal así como profesionales certificados en el Estándar de Competencia EC0029 Asistencia vía telefónica a víctimas y personas relacionadas en situaciones de violencia de género. En el primer trimestre de 2014 se certificaron 12 personas (8  mujeres y 4 hombres).</t>
    </r>
  </si>
  <si>
    <r>
      <t>Justificación de diferencia de avances con respecto a las metas programadas
UR:</t>
    </r>
    <r>
      <rPr>
        <sz val="10"/>
        <rFont val="Soberana Sans"/>
        <family val="2"/>
      </rPr>
      <t xml:space="preserve"> HHG
Indicador Porcentaje de personas certificadas en estándares de competencias clave para la igualdad de género. El excedente en el número de personas certificadas se debe a que la organización civil Onyalistli A.C. solicitó ampliar el número de candidatas al proceso de evaluación con la finalidad de contar con más personal certificado para realizar la función de asistencia vía telefónica . </t>
    </r>
  </si>
  <si>
    <r>
      <t>Acciones de mejora para el siguiente periodo
UR:</t>
    </r>
    <r>
      <rPr>
        <sz val="10"/>
        <rFont val="Soberana Sans"/>
        <family val="2"/>
      </rPr>
      <t xml:space="preserve"> HHG
Sin información</t>
    </r>
  </si>
  <si>
    <t>S010</t>
  </si>
  <si>
    <t>Fortalecimiento a la Transversalidad de la Perspectiva de Género</t>
  </si>
  <si>
    <t>401.8</t>
  </si>
  <si>
    <t xml:space="preserve">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2014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</si>
  <si>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Porcentaje de presupuesto  transferido a las IMEF para la ejecución de proyectos aprobados</t>
  </si>
  <si>
    <t>63.80</t>
  </si>
  <si>
    <t>Porcentaje de presupuesto transferido a los Municipios/IMM para la ejecución de proyectos aprobados</t>
  </si>
  <si>
    <t>34.70</t>
  </si>
  <si>
    <t>401.82</t>
  </si>
  <si>
    <t>2.24</t>
  </si>
  <si>
    <t>S249</t>
  </si>
  <si>
    <t>Programa para el Mejoramiento de la Producción y la Productividad Indígena</t>
  </si>
  <si>
    <t>450.1</t>
  </si>
  <si>
    <t>AYB</t>
  </si>
  <si>
    <t>(Comisión Nacional para el Desarrollo de los Pueblos Indígenas)</t>
  </si>
  <si>
    <t>255</t>
  </si>
  <si>
    <t xml:space="preserve">Las mujeres indígenas en condiciones de alta y muy alta marginación, tienen menor oportunidad de acceder a los apoyos para fortalecer sus capacidades y para poner en marcha proyectos productivos que contribuyan a mejorar sus condiciones de vida y de posición social. </t>
  </si>
  <si>
    <t xml:space="preserve"> AYB- Comisión Nacional para el Desarrollo de los Pueblos Indígenas </t>
  </si>
  <si>
    <t>Porcentaje de mujeres beneficiarias por el Programa</t>
  </si>
  <si>
    <t>46.00</t>
  </si>
  <si>
    <t>1.26</t>
  </si>
  <si>
    <t>UR: AYB</t>
  </si>
  <si>
    <t>450.19</t>
  </si>
  <si>
    <t>358.25</t>
  </si>
  <si>
    <r>
      <t>Acciones realizadas en el periodo
UR:</t>
    </r>
    <r>
      <rPr>
        <sz val="10"/>
        <rFont val="Soberana Sans"/>
        <family val="2"/>
      </rPr>
      <t xml:space="preserve"> AYB
Acciones de difusión de las Reglas de Operación del Programa en sus diversas modalidades por parte de las Delegaciones Estatales y Centros Coordinadores para el Desarrollo Indígena, dentro de su ámbito territorial de atención.     Recepción de solicitudes de apoyo en las Unidades Operativas de la CDI en las Entidades Federativas del país, presentadas por grupos de trabajo y Organizaciones Sociales legalmente constituidas e instancias interesadas en ser ejecutoras de proyectos  En las Delegaciones Estatales de la CDI, se inició con el proceso de validación social y de campo, así como la validación técnica y financiera para cada solicitud presentada.  </t>
    </r>
  </si>
  <si>
    <r>
      <t>Justificación de diferencia de avances con respecto a las metas programadas
UR:</t>
    </r>
    <r>
      <rPr>
        <sz val="10"/>
        <rFont val="Soberana Sans"/>
        <family val="2"/>
      </rPr>
      <t xml:space="preserve"> AYB
La variación en el cumplimiento de la meta establecida en este indicador, se debe a que en los estados de Hidalgo y Guerrero se apoyaron a organizaciones indígenas que fueron afectadas por los fenómenos naturales Ingrid y Manuel, situación que está contemplada en las reglas de operación vigentes del Programa, donde se señala que en situación de emergencia originada por un fenómeno natural o en casos de contingencias que pongan en riesgo a la población indígena, el Programa podrá otorgar apoyos para restablecer las actividades productivas en las localidades indígenas afectadas, de acuerdo con lo que disponga el Comité Técnico Central, el que tendrá en cuenta la magnitud de los daños o la inmediatez requerida para atender a la población afectada y la disponibilidad presupuestaria con que cuente el Programa. i) Otras causas que no es posible agrupar en las anteriores   </t>
    </r>
  </si>
  <si>
    <r>
      <t>Acciones de mejora para el siguiente periodo
UR:</t>
    </r>
    <r>
      <rPr>
        <sz val="10"/>
        <rFont val="Soberana Sans"/>
        <family val="2"/>
      </rPr>
      <t xml:space="preserve"> AYB
Sin información</t>
    </r>
  </si>
  <si>
    <t>U011</t>
  </si>
  <si>
    <t>Programa de Derechos Indígenas</t>
  </si>
  <si>
    <t>91.2</t>
  </si>
  <si>
    <t xml:space="preserve">Las mujeres indígenas de las diferentes edades representan el sector de la población que acumula mayores rezagos sociales. Ellas han sido discriminadas y afectadas por la pobreza y por referentes culturales propios, que en ocasiones, fomentan la desigualdad y que se traducen en menores oportunidades para acceder a la educación, la salud y los niveles mínimos de bienestar. </t>
  </si>
  <si>
    <t>Porcentaje de proyectos con pertinencia cultural, presentados por actores sociales, orientados a la promoción, defensa y ejercicio de los derechos de las mujeres indígenas</t>
  </si>
  <si>
    <t>75.00</t>
  </si>
  <si>
    <t>Porcentaje de proyectos con pertinencia cultural, presentados por actores sociales, orientados a fortalecer los liderazgos femeninos.</t>
  </si>
  <si>
    <t>20.00</t>
  </si>
  <si>
    <t>Porcentaje de instituciones de gobiernos municipales y estatales que desarrollan acciones en los municipios intervenidos por el Programa para el ejercicio del derecho a una vida libre de violencia de las mujeres indígenas</t>
  </si>
  <si>
    <t>15.40</t>
  </si>
  <si>
    <t>Porcentaje de grupos de mujeres apoyados por el Programa que identifican, incorporan, proyectan y potencializan a nivel local y regional el ejercicio de los derechos sexuales y reproductivos y a una vida libre de violencia de las mujeres indígenas.</t>
  </si>
  <si>
    <t>91.26</t>
  </si>
  <si>
    <t>67.41</t>
  </si>
  <si>
    <r>
      <t>Acciones realizadas en el periodo
UR:</t>
    </r>
    <r>
      <rPr>
        <sz val="10"/>
        <rFont val="Soberana Sans"/>
        <family val="2"/>
      </rPr>
      <t xml:space="preserve"> AYB
Recepción de los informes finales de las cuatro modalidades del Programa de Acciones para la Igualdad de Género con Población Indígena (PAIGPI) operado durante 2013.    Emisión de los Lineamientos del Programa de Derechos Indígenas, y entre ellos la guía operativa del Tipo de Apoyo Derecho a la Igualdad de Género.    Emisión de la convocatoria para los tipos de proyectos del Tipo de Apoyo Derecho a la Igualdad de Género.    Recepción de proyectos y cierre de las cinco convocatorias:   1. Casas de la Mujer Indígena de continuidad, 21 proyectos.  2. Casas de la Mujer Indígena de Apertura, 27 proyectos.  3. Proyectos de Coordinación para la Prevención y Atención de la Violencia contra Mujeres con Enfoque Intercultural, 236 proyectos  4. Fortalecimiento de la Equidad de Género en la Población Indígena, 380 proyectos  5. Proyectos de Coinversión para el Fortalecimiento de Liderazgos Femeninos Indígenas, 50 proyectos.    Recepción y revisión de la ?Batería de preguntas para determinar la fase en que se ubican las casas de la Mujer Indígena? de las 21 CAMI de continuidad.    Diseño de los instrumentos de dictaminación de todas las convocatorias.    Realización de una reunión nacional para la dictaminación de las convocatorias tres y cuatro.    Dictaminación de las convocatorias uno, dos y cinco por parte de la Dirección de Fortalecimiento de Capacidades de los Indígenas.   </t>
    </r>
  </si>
  <si>
    <r>
      <t>Justificación de diferencia de avances con respecto a las metas programadas
UR:</t>
    </r>
    <r>
      <rPr>
        <sz val="10"/>
        <rFont val="Soberana Sans"/>
        <family val="2"/>
      </rPr>
      <t xml:space="preserve"> AYB
El indicador Porcentaje de grupos de mujeres apoyados por el Programa que identifican, incorporan, proyectan y potencializan a nivel local y regional el ejercicio de los derechos sexuales y reproductivos y a una vida libre de violencia de las mujeres indígena se reporta de manera anual debido a que la información del indicador es producto del proceso que resulta de las actividades que realizan las mujeres a lo largo de la ejecución de todo el proyecto. </t>
    </r>
  </si>
  <si>
    <t>7</t>
  </si>
  <si>
    <t>Defensa Nacional</t>
  </si>
  <si>
    <t>A900</t>
  </si>
  <si>
    <t>Programa de igualdad entre mujeres y hombres SDN</t>
  </si>
  <si>
    <t>104.0</t>
  </si>
  <si>
    <t>111</t>
  </si>
  <si>
    <t>(Jefatura del Estado Mayor de la Defensa Nacional)</t>
  </si>
  <si>
    <t>115</t>
  </si>
  <si>
    <t>(Dirección General de Educación Militar y Rectoría de la Universidad del Ejército y Fuerza Aérea)</t>
  </si>
  <si>
    <t>138</t>
  </si>
  <si>
    <t>(Dirección General de Comunicación Social)</t>
  </si>
  <si>
    <t>139</t>
  </si>
  <si>
    <t>(Dirección General de Derechos Humanos)</t>
  </si>
  <si>
    <t xml:space="preserve"> Secretaria de Defensa Nacional </t>
  </si>
  <si>
    <t>Porcentaje de avance en la materialización del proyecto de mejoramiento del ambiente laboral.</t>
  </si>
  <si>
    <t>Porcentaje de avance en la materialización de los proyectos de Prevención y atención de la violencia familiar y de Género.</t>
  </si>
  <si>
    <t>Porcentaje de avance en la materialización de los proyectos de mejoramiento del ambiente laboral.</t>
  </si>
  <si>
    <t>Porcentaje de avance en la materialización de las actividades de la Campaña de difusión interna para la sensibilización de los integrantes del Ejército y F.A.M.</t>
  </si>
  <si>
    <t>Porcentaje de avance en la materialización de los proyectos del Observatorio para la Igualdad entre Mujeres y Hombres en las Fuerzas Armadas.</t>
  </si>
  <si>
    <t>2.50</t>
  </si>
  <si>
    <t>Porcentaje de avance en la materialización de los proyectos para Incorporar lineamientos para mejorar las condiciones de responsabilidad compartida en la vida laboral, familiar y personal.</t>
  </si>
  <si>
    <t>1.67</t>
  </si>
  <si>
    <t>UR: 111</t>
  </si>
  <si>
    <t>1.9</t>
  </si>
  <si>
    <t>UR: 115</t>
  </si>
  <si>
    <t>1.58</t>
  </si>
  <si>
    <t>UR: 138</t>
  </si>
  <si>
    <t>10.28</t>
  </si>
  <si>
    <t>UR: 139</t>
  </si>
  <si>
    <t>90.23</t>
  </si>
  <si>
    <t>8</t>
  </si>
  <si>
    <t>Agricultura, Ganadería, Desarrollo Rural, Pesca y Alimentación</t>
  </si>
  <si>
    <t>P001</t>
  </si>
  <si>
    <t>Registro, Control y Seguimiento de los Programas Presupuestarios</t>
  </si>
  <si>
    <t>4.3</t>
  </si>
  <si>
    <t>112</t>
  </si>
  <si>
    <t>(Coordinación General de Enlace Sectorial)</t>
  </si>
  <si>
    <t>La problemática que queremos resolver va direccionada en dos vertientes una hacía el interior del Sector Rural y el otro hacia el exterior a las mujeres rurales beneficiarias por los programas de la Secretaría. Al interior de la dependencia, de acuerdo a la Encuesta de Clima Laboral 2013 levantada por la Oficialía Mayor, se detectó que del total de altos mandos el 4.2% es ocupado por mujeres; del puntaje idóneo del índice de percepción de oportunidades de ascenso y promoción (90) y el mínimo (80), nos encontramos en 70 puntos. En relación al trabajo externo las carencias de las mujeres rurales son las siguientes: Sufren de violencia, incluyendo la económica, desconocen reglas, normatividad y procesos, no cuentan con certeza jurídica, carecen de recursos para aportar contra parte o dar garantías, aun cuando la ley lo permite, limitados liderazgos comunitarios.</t>
  </si>
  <si>
    <t xml:space="preserve"> Secretaria de Agricultura, Ganadería, Desarrollo Rural, Pesca y Alimentación </t>
  </si>
  <si>
    <t>Porcentaje de avance de las acciones de institucionalización y transversalidad con perspectiva de género</t>
  </si>
  <si>
    <t>17.00</t>
  </si>
  <si>
    <t>UR: 112</t>
  </si>
  <si>
    <t>4.35</t>
  </si>
  <si>
    <t>0.84</t>
  </si>
  <si>
    <t>4.32</t>
  </si>
  <si>
    <t>0.85</t>
  </si>
  <si>
    <r>
      <t>Acciones realizadas en el periodo
UR:</t>
    </r>
    <r>
      <rPr>
        <sz val="10"/>
        <rFont val="Soberana Sans"/>
        <family val="2"/>
      </rPr>
      <t xml:space="preserve"> 112
Se realizó una acción de capacitación a los Enlaces de Género del Sector (48) servidoras y servidores publicos, de ellos 44 son mujeres y 4 hombres; además se instalaron 37 Mecanismos para prevenir y Atender los Casos de Hostigamiento y Acoso Sexual en el Sector.  Adicionalmente se realizaron 3 acciones de difusión para promover los Días Naranjas en los meses de enero, febrero y marzo en todo el Sector.</t>
    </r>
  </si>
  <si>
    <r>
      <t>Justificación de diferencia de avances con respecto a las metas programadas
UR:</t>
    </r>
    <r>
      <rPr>
        <sz val="10"/>
        <rFont val="Soberana Sans"/>
        <family val="2"/>
      </rPr>
      <t xml:space="preserve"> 112
Sin información</t>
    </r>
  </si>
  <si>
    <r>
      <t>Acciones de mejora para el siguiente periodo
UR:</t>
    </r>
    <r>
      <rPr>
        <sz val="10"/>
        <rFont val="Soberana Sans"/>
        <family val="2"/>
      </rPr>
      <t xml:space="preserve"> 112
Se deberá reforzar campañas de difusión y el resto de los Mecanismos para prevenir y Atender casos de Hostigamiento y Acoso Sexual (3)</t>
    </r>
  </si>
  <si>
    <t>S088</t>
  </si>
  <si>
    <t>Programa de Apoyo para la Productividad de la Mujer Emprendedora</t>
  </si>
  <si>
    <t xml:space="preserve">Porcentaje de mujeres emprendedoras jefas de familia </t>
  </si>
  <si>
    <t>35.00</t>
  </si>
  <si>
    <t>S089</t>
  </si>
  <si>
    <t>Fondo para el Apoyo a Proyectos Productivos en Núcleos Agrarios (FAPPA)</t>
  </si>
  <si>
    <t xml:space="preserve">Porcentaje de beneficiarias mujeres </t>
  </si>
  <si>
    <t>53.00</t>
  </si>
  <si>
    <t>343.0</t>
  </si>
  <si>
    <r>
      <t>Acciones realizadas en el periodo
UR:</t>
    </r>
    <r>
      <rPr>
        <sz val="10"/>
        <rFont val="Soberana Sans"/>
        <family val="2"/>
      </rPr>
      <t xml:space="preserve"> 112
La meta trimestral es 0 esta situación responde a que el programa se transfirió de la SEDATU a la SAGARPA con fecha 27 de enero de 2014, por lo cual no ha iniciado operaciones</t>
    </r>
  </si>
  <si>
    <r>
      <t>Acciones de mejora para el siguiente periodo
UR:</t>
    </r>
    <r>
      <rPr>
        <sz val="10"/>
        <rFont val="Soberana Sans"/>
        <family val="2"/>
      </rPr>
      <t xml:space="preserve"> 112
Se está en espera de que el programa inicie operaciones y contar con información de avances para el siguiente trimestre</t>
    </r>
  </si>
  <si>
    <t>S258</t>
  </si>
  <si>
    <t>Programa Integral de Desarrollo Rural</t>
  </si>
  <si>
    <t>445.0</t>
  </si>
  <si>
    <t>411</t>
  </si>
  <si>
    <t>(Dirección General de Desarrollo Territorial y Organización Rural)</t>
  </si>
  <si>
    <t>412</t>
  </si>
  <si>
    <t>(Dirección General de Atención al Cambio Climático en el Sector Agropecuario)</t>
  </si>
  <si>
    <t>413</t>
  </si>
  <si>
    <t>(Dirección General de Desarrollo de Capacidades y Extensionismo Rural)</t>
  </si>
  <si>
    <t xml:space="preserve">Porcentaje de beneficiarias </t>
  </si>
  <si>
    <t>51.00</t>
  </si>
  <si>
    <t>Porcentaje de beneficiarias mujeres ante la ocurrencia de Desastres Naturales</t>
  </si>
  <si>
    <t>10.00</t>
  </si>
  <si>
    <t>Porcentaje de mujeres beneficiarias con servicios del Componente Extensión e Innovación Productiva (CEIP)</t>
  </si>
  <si>
    <t>UR: 411</t>
  </si>
  <si>
    <t>50.0</t>
  </si>
  <si>
    <t>9.56</t>
  </si>
  <si>
    <t>49.53</t>
  </si>
  <si>
    <t>12.59</t>
  </si>
  <si>
    <t>UR: 412</t>
  </si>
  <si>
    <t>250.0</t>
  </si>
  <si>
    <t>247.69</t>
  </si>
  <si>
    <t>1.48</t>
  </si>
  <si>
    <t>UR: 413</t>
  </si>
  <si>
    <t>145.0</t>
  </si>
  <si>
    <t>134.75</t>
  </si>
  <si>
    <t>144.03</t>
  </si>
  <si>
    <t>9</t>
  </si>
  <si>
    <t>Comunicaciones y Transportes</t>
  </si>
  <si>
    <t>Definición y conducción de la política de comunicaciones y transportes</t>
  </si>
  <si>
    <t>8.5</t>
  </si>
  <si>
    <t>300</t>
  </si>
  <si>
    <t>(Subsecretaría de Transporte)</t>
  </si>
  <si>
    <t>200</t>
  </si>
  <si>
    <t>107</t>
  </si>
  <si>
    <t xml:space="preserve"> Secretaria de Comunicaciones y Transportes </t>
  </si>
  <si>
    <t>Porcentaje de cumplimiento en la capacitación de las y los enlaces de igualdad de género</t>
  </si>
  <si>
    <t>43.50</t>
  </si>
  <si>
    <t>Porcentaje de avance de las acciones de capacitación y sensibilización en derechos humanos y prevención de la trata de personas dirigidas a los transportistas federales</t>
  </si>
  <si>
    <t>Porcentaje de avance de las acciones de capacitación y sensibilización en derechos humanos y prevención de la trata de personas dirigidas a las y los servidores públicos de la SCT</t>
  </si>
  <si>
    <t>Porcentaje de avance en las acciones de capacitación y sensibilización en derechos humanos y prevención de la trata de personas dirigidas a los enlaces de igualdad de género</t>
  </si>
  <si>
    <t>UR: 300</t>
  </si>
  <si>
    <t>1.12</t>
  </si>
  <si>
    <t>8.54</t>
  </si>
  <si>
    <r>
      <t>Acciones realizadas en el periodo
UR:</t>
    </r>
    <r>
      <rPr>
        <sz val="10"/>
        <rFont val="Soberana Sans"/>
        <family val="2"/>
      </rPr>
      <t xml:space="preserve"> 300
Acción 386 Desarrollo de las acciones que promuevan el respeto a los derechos humanos, así como prevenir la trata de personas. Indicador Porcentaje de avance de las acciones y sensibilización en derechos humanos y prevención de la trata de personas dirigidas a los transportistas federerales:  Como método de cálculo del indicador de Porcentaje de avance en las acciones de capacitación y sensibilización en derechos humanos y prevención de la trata de personas dirigidas a los transportistas federales, se  cumplió con el 25% de la meta anual al cubrir la primera de las cuatro capacitaciones proyectadas para este año, logrando la capacitación de 40 personas. (Ver anexo 1 de población atendida Acción 386 transportistas federales);  Acción 386 Desarrollo de las acciones que promuevan el respeto a los derechos humanos, así como prevenir la trata de personas. Indicador Porcentaje de avance de las acciones y sensibilización en derechos humanos y prevención de la trata de personas dirigidas a las;  Se considera necesario aclarar que los avances financieros reportados en el transversal de género del primer trimestre de 2014 corresponden a recursos transversalizados en el gasto de operación de la Subsecretaría de Transporte, la cual no realiza las actividades para el desarrollo de acciones que promuevan el respeto a los derechos humanos, así como prevenir la trata de personas y de la creación de la unidad de igualdad de género; sin embargo se reportan las acciones afirmativas que esta Secretaría está realizando con la coordinación de otras unidades administrativas de la dependencia. </t>
    </r>
  </si>
  <si>
    <r>
      <t>Justificación de diferencia de avances con respecto a las metas programadas
UR:</t>
    </r>
    <r>
      <rPr>
        <sz val="10"/>
        <rFont val="Soberana Sans"/>
        <family val="2"/>
      </rPr>
      <t xml:space="preserve"> 300
Acción 386 Desarrollo de las acciones que promuevan el respeto a los derechos humanos, así como prevenir la trata de personas. Indicador Porcentaje de avance en las acciones de capacitación y sensibilización en derechos humanos y prevención de la trata de personas dirigidas a los enlaces de igualdad de género: No se incorpora Anexo 1 de población atendida y Anexo 2, derivado de que no se programó avance físico.  Se comenzarán las capacitaciones en materia de trata de personas con las y los enlaces de igualdad de género, una vez que se cuente con el 100% de designaciones de enlaces. Se espera impartir la capacitación en la materia a partir del 2do. trimestre.;  Acción 972 Creación de la Unidad de Igualdad de Género: Indicador Porcentaje de cumplimiento en la capacitación de las y los enlaces de igualdad de género.  Durante el primer trimestre se capacitó a 27 enlaces de género, lo que representa un 43.5% de avance en materia de capacitación, superando la meta programada de 25% en el periodo. (Ver anexo 2 Acción 972 Creación de la Unidad de Igualdad de Género)  </t>
    </r>
  </si>
  <si>
    <r>
      <t>Acciones de mejora para el siguiente periodo
UR:</t>
    </r>
    <r>
      <rPr>
        <sz val="10"/>
        <rFont val="Soberana Sans"/>
        <family val="2"/>
      </rPr>
      <t xml:space="preserve"> 300
Acción 386    -Se necesitará un contacto más cercano con las representaciones de las cámaras nacionales del transporte, a fin de que la coordinación e implementación de la capacitación sea mas expedita.    -Se continuará capacitando al personal de la SCT de diferentes estados de la República Mexicana, bajo la misma metodología.    ;  Acción 972    -Se espera concientizar de manera mas significativa sobre la igualdad de género a las y los enlaces en la totalidad de las unidades administrativa, lo que se reflejará en las actividades cotidianas del personal en general ya que las y los enlaces serán agentes de cambio  en la cultura institucional.</t>
    </r>
  </si>
  <si>
    <t>10</t>
  </si>
  <si>
    <t>Economía</t>
  </si>
  <si>
    <t>S016</t>
  </si>
  <si>
    <t>Fondo de Microfinanciamiento a Mujeres Rurales (FOMMUR)</t>
  </si>
  <si>
    <t>204.9</t>
  </si>
  <si>
    <t>102</t>
  </si>
  <si>
    <t>(Coordinación General del Programa Nacional de Financiamiento al Microempresario)</t>
  </si>
  <si>
    <t xml:space="preserve"> Mujeres rurales emprendedoras no acceden a microfinanciamiento destinados a proyectos productivos. </t>
  </si>
  <si>
    <t xml:space="preserve"> Secretaria de Economía </t>
  </si>
  <si>
    <t>Porcentaje de cumplimiento en el número de microcréditos otorgados por los Organismos Intermediarios a mujeres rurales</t>
  </si>
  <si>
    <t>97.80</t>
  </si>
  <si>
    <t>Porcentaje de cumplimiento en el número de mujeres rurales microacreditadas por los Organismos Intermediarios</t>
  </si>
  <si>
    <t>114.07</t>
  </si>
  <si>
    <t>Porcentaje de cumplimiento en el número de mujeres de la población objetivo capacitadas</t>
  </si>
  <si>
    <t>UR: 102</t>
  </si>
  <si>
    <t>204.95</t>
  </si>
  <si>
    <t>1.16</t>
  </si>
  <si>
    <r>
      <t>Acciones realizadas en el periodo
UR:</t>
    </r>
    <r>
      <rPr>
        <sz val="10"/>
        <rFont val="Soberana Sans"/>
        <family val="2"/>
      </rPr>
      <t xml:space="preserve"> 102
Al mes de marzo de 2014, el FOMMUR otorgó a los Organismos Intermediarios por concepto de créditos un monto de 20.4 MDP; el importe total se distribuyó a través de siete diferentes microfinancieras y permitió otorgar 88,591 microcréditos para beneficiar a 87,830 mujeres del medio rural.</t>
    </r>
  </si>
  <si>
    <r>
      <t>Justificación de diferencia de avances con respecto a las metas programadas
UR:</t>
    </r>
    <r>
      <rPr>
        <sz val="10"/>
        <rFont val="Soberana Sans"/>
        <family val="2"/>
      </rPr>
      <t xml:space="preserve"> 102
El número de microcréditos fue inferior a lo programado, en virtud de que la totalidad de las líneas de crédito autorizadas no han sido ministradas a los Organismos Intermediarios, lo que no ha permitido colocar los microfinanciamientos previstos en el periodo. En lo referente al número de microcréditos otorgados con respecto a los programados, la meta fue superada, debido al interés de las mujeres por participar cada vez más en el ingreso familiar, a través de actividades generadas por el microcrédito.    Por otra parte, el número de mujeres de la población objetivo no cubrió la expectativa del periodo, toda vez que las acciones de capacitación se reprogramaron para el segundo trimestre de 2014.</t>
    </r>
  </si>
  <si>
    <r>
      <t>Acciones de mejora para el siguiente periodo
UR:</t>
    </r>
    <r>
      <rPr>
        <sz val="10"/>
        <rFont val="Soberana Sans"/>
        <family val="2"/>
      </rPr>
      <t xml:space="preserve"> 102
El FOMMUR intensificará los programas de promoción, con el objeto de brindar toda la información necesaria para integrar nuevos Organismos Intermediarios y potenciar la demanda de sus productos financieros. Por otra parte, el programa determinó la identificación de la población objetivo, con el propósito de que a corto y mediano plazo la dispersión del crédito se realice de manera más amplia y alcance a un número mayor de mujeres que habitan en las comunidades rurales que por el momento no son atendidas y así crear condiciones que les permitan elevar su nivel de vida y el de sus familias.</t>
    </r>
  </si>
  <si>
    <t>S017</t>
  </si>
  <si>
    <t>Programa de Fomento a la Economía Social (FONAES)</t>
  </si>
  <si>
    <t>550.0</t>
  </si>
  <si>
    <t>D00</t>
  </si>
  <si>
    <t>(Instituto Nacional de la Economía Social)</t>
  </si>
  <si>
    <t>30</t>
  </si>
  <si>
    <t xml:space="preserve"> Los Organismos del  Sector Social de la Economía tienen escasez de recursos y poco o nulo acceso al financiamiento comercial para la implementación de sus proyectos productivos. </t>
  </si>
  <si>
    <t xml:space="preserve"> D00- Instituto Nacional de la Economía Social </t>
  </si>
  <si>
    <t>Porcentaje de Organismos del Sector Social de la Economía apoyados, integrados exclusiva o mayoritariamente por mujeres</t>
  </si>
  <si>
    <t>5.40</t>
  </si>
  <si>
    <t>7.80</t>
  </si>
  <si>
    <t>UR: D00</t>
  </si>
  <si>
    <t>30.00</t>
  </si>
  <si>
    <r>
      <t>Acciones realizadas en el periodo
UR:</t>
    </r>
    <r>
      <rPr>
        <sz val="10"/>
        <rFont val="Soberana Sans"/>
        <family val="2"/>
      </rPr>
      <t xml:space="preserve"> D00
Se autorizaron apoyos a 137 Organismos del Sector Social de la Economía integrados exclusiva o mayoritariamente por mujeres.</t>
    </r>
  </si>
  <si>
    <r>
      <t>Justificación de diferencia de avances con respecto a las metas programadas
UR:</t>
    </r>
    <r>
      <rPr>
        <sz val="10"/>
        <rFont val="Soberana Sans"/>
        <family val="2"/>
      </rPr>
      <t xml:space="preserve"> D00
El número de apoyos autorizados ha superado las metas programadas en virtud de una mayor demanda a la estimada.</t>
    </r>
  </si>
  <si>
    <r>
      <t>Acciones de mejora para el siguiente periodo
UR:</t>
    </r>
    <r>
      <rPr>
        <sz val="10"/>
        <rFont val="Soberana Sans"/>
        <family val="2"/>
      </rPr>
      <t xml:space="preserve"> D00
No se tienen identificadas acciones de mejora.</t>
    </r>
  </si>
  <si>
    <t>S020</t>
  </si>
  <si>
    <t>Fondo Nacional Emprendedor</t>
  </si>
  <si>
    <t>650.0</t>
  </si>
  <si>
    <t>E00</t>
  </si>
  <si>
    <t>(Instituto Nacional del Emprendedor)</t>
  </si>
  <si>
    <t xml:space="preserve"> Las mujeres emprendedoras, además de enfrentarse a las barreras normales a las que se enfrenta un hombre, se enfrentan a una falta de recursos económicos adecuados que les permita crecer su base de activos, así como a una escasa experiencia laboral derivada de un bajo nivel escolar o discriminación laboral.   En el caso de las mujeres empresarias, estás enfrentan además de las dificultades de acceso a financiamiento y capital y la carencia de capacidades de gestión y habilidades empresariales, una falta de capacidades productivas y tecnológicas y dificultades de acceso a información y a mercados, que inhiben su productividad y con ello su crecimiento.   </t>
  </si>
  <si>
    <t xml:space="preserve"> E00- Instituto Nacional del Emprendedor </t>
  </si>
  <si>
    <t>Porcentaje de mujeres beneficiadas con recursos del Fondo PYME</t>
  </si>
  <si>
    <t>UR: E00</t>
  </si>
  <si>
    <r>
      <t xml:space="preserve">Acciones realizadas en el periodo
UR: E00
</t>
    </r>
    <r>
      <rPr>
        <sz val="10"/>
        <rFont val="Soberana Sans"/>
        <family val="3"/>
      </rPr>
      <t>Publicación de las Reglas de Operación del Programa en el Diario Oficial de la Federación el 28 de diciembre de 2013. Publicación de modificaciones a las Reglas de Operación el 13 de marzo, para permitir la publicación de la convocatoria 5.5. que fomenta la incorporación de las Apoyar la capacidad de las microempresas que inician su participación en el régimen de Incorporación Fiscal, dando prioridad a las que provengan del Régimen de Pequeños Contribuyentes y hayan cumplido con sus obligaciones fiscales, para incrementar la sostenibilidad y competitividad de sus negocios con el fin de consolidar su potencial empresarial por medio de la capacitación administrativa y la adopción de tecnologías de información y comunicaciones, la cual beneficiará a mujeres emprendedoras. Inclusión del criterio de evaluación ser mujer empresaria en las convocatorias 5.1 Incorporación de Tecnologías de Información y Comunicaciones en las MIPYMES y 5.4 Fortalecimiento de micro y pequeñas empresas a través de la vitrina de soluciones de las grandes empresas y su cadena de valor. Definición del Programa Piloto Mujeres Moviendo a México, el cual como objetivo de corto plazo el desarrollo y piloteo de una red nacional de centros y representaciones de Desarrollo Empresarial para Mujeres que proveerán a las emprendedoras con el acceso a recursos, redes, información y asistencia técnica y administrativa, especialmente a aquellas marginadas social y/o económicamente. Este programa piloto resulta de una alianza público-privada entre el INADEM, Crea Comunidades de Emprendedores Sociales, A.C. (Crea) y aliados estatales y municipales y de sector privado y sociedad civil.</t>
    </r>
  </si>
  <si>
    <r>
      <t>Justificación de diferencia de avances con respecto a las metas programadas
UR:</t>
    </r>
    <r>
      <rPr>
        <sz val="10"/>
        <rFont val="Soberana Sans"/>
        <family val="2"/>
      </rPr>
      <t xml:space="preserve"> E00
Se cumplió con la meta programada.</t>
    </r>
  </si>
  <si>
    <r>
      <t>Acciones de mejora para el siguiente periodo
UR:</t>
    </r>
    <r>
      <rPr>
        <sz val="10"/>
        <rFont val="Soberana Sans"/>
        <family val="2"/>
      </rPr>
      <t xml:space="preserve"> E00
Eficientar la evaluación técnica, financiera y de negocios de los proyectos participantes para reducir el tiempo de ministración de los recursos</t>
    </r>
  </si>
  <si>
    <t>S021</t>
  </si>
  <si>
    <t>Programa Nacional de Financiamiento al Microempresario</t>
  </si>
  <si>
    <t>90.0</t>
  </si>
  <si>
    <t xml:space="preserve"> Mujeres y hombres habitantes de zonas urbanas y rurales, emprendedores no acceden a microfinanciamiento destinados a proyectos productivos. </t>
  </si>
  <si>
    <t>Porcentaje de participación de la mujer en actividades productivas financiadas por las Instituciones de Microfinanciamiento con recursos del PRONAFIM</t>
  </si>
  <si>
    <t>83.00</t>
  </si>
  <si>
    <t>91.68</t>
  </si>
  <si>
    <t>Porcentaje de cumplimiento en el número de microcréditos otorgados a mujeres con respecto al total</t>
  </si>
  <si>
    <t>74.83</t>
  </si>
  <si>
    <t>Porcentaje de participación del número de mujeres de la población objetivo capacitadas con respecto al total</t>
  </si>
  <si>
    <t>91.82</t>
  </si>
  <si>
    <r>
      <t>Acciones realizadas en el periodo
UR:</t>
    </r>
    <r>
      <rPr>
        <sz val="10"/>
        <rFont val="Soberana Sans"/>
        <family val="2"/>
      </rPr>
      <t xml:space="preserve"> 102
Al mes de marzo, el PRONAFIM otorgó a las IMF por concepto de créditos un monto total de 149.1 MDP. El importe total permitió otorgar 222,274 microcréditos (189,506 mujeres y 32,768 hombres), para beneficiar a 218,028 personas (185,760 mujeres y 32,268 hombres).</t>
    </r>
  </si>
  <si>
    <r>
      <t>Justificación de diferencia de avances con respecto a las metas programadas
UR:</t>
    </r>
    <r>
      <rPr>
        <sz val="10"/>
        <rFont val="Soberana Sans"/>
        <family val="2"/>
      </rPr>
      <t xml:space="preserve"> 102
El número de mujeres microacreditadas fue superior a lo programado, debido al interés del género femenino por participar cada vez más en el ingreso familiar, a través del microcrédito. En lo referente al número de microcréditos otorgados a mujeres con respecto al total programado, la meta no fue alcanzada, debido a movimientos inerciales derivados de acreditaciones que se hicieron a finales del 2013 y que ahora comienzan a reflejarse en microfinanciamientos otorgados. No obstante que no existía registro de meta en el número de mujeres capacitadas para el primer trimestre de 2014, se PRONAFIM organizó una feria de capacitación en Morelia, Michoacán, donde se capacitó a 1,852 mujeres.</t>
    </r>
  </si>
  <si>
    <r>
      <t>Acciones de mejora para el siguiente periodo
UR:</t>
    </r>
    <r>
      <rPr>
        <sz val="10"/>
        <rFont val="Soberana Sans"/>
        <family val="2"/>
      </rPr>
      <t xml:space="preserve"> 102
El PRONAFIM intensificará los programas de promoción, con el objeto de brindar toda la información necesaria para integrar nuevas IMF. Por otra parte, el Programa determinó la identificación de la población objetivo, con el propósito de que a corto y mediano plazo la dispersión del crédito se realice de manera más amplia y alcance a un número mayor de personas que no han recibido los beneficios del programa. Con ello, el PRONAFIM ampliará aún más su cobertura, con el fin de que un número mayor de personas de bajos ingresos se beneficien con este programa y tengan más accesos y facilidades para elevar su nivel de vida y el de sus familias.</t>
    </r>
  </si>
  <si>
    <t>11</t>
  </si>
  <si>
    <t>Educación Pública</t>
  </si>
  <si>
    <t>E011</t>
  </si>
  <si>
    <t>Impulso al desarrollo de la cultura</t>
  </si>
  <si>
    <t>25.0</t>
  </si>
  <si>
    <t>(Instituto Nacional de Bellas Artes y Literatura)</t>
  </si>
  <si>
    <t xml:space="preserve"> El principal obstáculo que ha enfrentado este programa ha sido la falta de recursos asignados para fortalecerlo e impulsarlo. Al INBA sólo no se le autorizaron recursos adicionales para 2014, por $5,000,000.00, sin embargo el anexo 12 indica una asignación en total de $25,000,000.00, situación que provocó recurrir al presupuesto considerado para otros programas a fin de poder atender el de Equidad y Género.  </t>
  </si>
  <si>
    <t xml:space="preserve"> E00- Instituto Nacional de Bellas Artes y Literatura </t>
  </si>
  <si>
    <t>Porcentaje de eventos presentados con representaciones femeninas destacadas para promover la igualdad de género</t>
  </si>
  <si>
    <t>718.00</t>
  </si>
  <si>
    <t>1.00</t>
  </si>
  <si>
    <t>0.62</t>
  </si>
  <si>
    <r>
      <t>Acciones realizadas en el periodo
UR:</t>
    </r>
    <r>
      <rPr>
        <sz val="10"/>
        <rFont val="Soberana Sans"/>
        <family val="2"/>
      </rPr>
      <t xml:space="preserve"> E00
El Instituto Nacional de Bellas Artes dio inicio al Programa de fortalecimiento de la participación de las mujeres en las artes 2014, desde el primer trimestre del año, con 96 actividades en las diferentes disciplinas artísticas, entre las que se mencionan los conciertos de la Orquesta de Cámara de Bellas Artes con la participación de destacadas cantantes como la soprano Angélica Alejandre y las mezzosopranos Cassandra Zoe, Frida Portillo y Belem Rodríguez. Así mismo, la participación de la soprano Sandra Maliká en el ciclo Música de Cámara que se presentó en la Sala Manuel M. Ponce del Palacio de Bellas Artes.    En artes escénicas, se realizaron montajes de teatro para adultos como la obra Adiós Carlota, de Gerardo Ballester Franzoni, dirección de Artús Chávez, en la que se presenta una recreación poética sobre esta importante figura femenina de la historia de México. Los personajes además, son marionetas hiperrealistas, cuya voz es la música emanada del piano de la reconocida intérprete y compositora Deborah Silverer. Otras obras realizadas son: Finea en el Papaloapan, versión libre de Camila Villegas sobre La dama boba, de Lope de Vega, dirigida por Ignacio Escárcega, en la que las dos protagonistas de la obra, Finea y su hermana Nise, representan la dificultad de la mujer para ser reconocidas y reconocerse en su condición de ser humano; Medea Redux, de Neil Labute y dirección de Tuline Gülgönen y Mahoalli Nassourrou; Algo sobre una pareja y un hijo, de Agustina Gatto con dirección de Matías Gorlero; y La vengadora de las mujeres, de Lope de Vega, dirección Carla Soto. De igual manera se presentaron obras de teatro especialmente dirigidas a niños y jóvenes como La mujer que mató los peces, basada en un cuento de Clarice Lispector, adaptación y dirección de Clarissa Malheiros con la compañía La Máquina de Teatro en la Sala Xavier Villaurrutia, y Palabras al vuelo, de Haydée Boetto y Jorge Luján, en el Teatro El Galeón del Centro Cultural del Bosque.</t>
    </r>
  </si>
  <si>
    <r>
      <t>Justificación de diferencia de avances con respecto a las metas programadas
UR:</t>
    </r>
    <r>
      <rPr>
        <sz val="10"/>
        <rFont val="Soberana Sans"/>
        <family val="2"/>
      </rPr>
      <t xml:space="preserve"> E00
Para el trimestre se programaron 156 eventos con perspectiva de género a presentar, de los cuales sólo se alcanzaron 96, debido a que en los primeros meses el presupuesto no fluyo adecuadamente por ajustes inherentes a las dependencias globalizadoras, como la reserva de recursos de acuerdo a las medidas de austeridad establecidas para 2014.</t>
    </r>
  </si>
  <si>
    <r>
      <t>Acciones de mejora para el siguiente periodo
UR:</t>
    </r>
    <r>
      <rPr>
        <sz val="10"/>
        <rFont val="Soberana Sans"/>
        <family val="2"/>
      </rPr>
      <t xml:space="preserve"> E00
Durante el desarrollo de este programa, se han realizado diversas acciones para enriquecerlo y fortalecerlo, tales como la creación de nuevas actividades especialmente diseñadas con enfoque de género e impulsar nuevos proyectos de creación y producción artística a cargo de mujeres.</t>
    </r>
  </si>
  <si>
    <t>E032</t>
  </si>
  <si>
    <t>Diseño y aplicación de políticas de equidad de género</t>
  </si>
  <si>
    <t>76.4</t>
  </si>
  <si>
    <t>(Subsecretaría de Planeación y Evaluación de Políticas Educativas)</t>
  </si>
  <si>
    <t>39</t>
  </si>
  <si>
    <t xml:space="preserve">Se reconocen cinco espacios La reproducción de estereotipos de género en el campo formativo. De acuerdo con los resultados de la prueba PISA (OCDE) durante 2012 a los estudiantes de 15 años que están por concluir o han concluido recientemente su educación básica, la reproducción de estereotipos de género en el proceso de formación escolar se mantiene. En Educación Superior, alrededor del 60% de las mujeres que realizan estudios en este nivel eligen una carrera enfocada en ciencias sociales y de la salud, mientras que en la misma proporción, su contraparte se inclina por las carreras orientadas a las ciencias e ingenierías. El acceso y permanencia en el sistema educativo. El problema principal radica en el acceso y permanencia en Educación Media Superior, la cobertura alcanzada en este nivel educativo es del 65.9%, mientras que la eficiencia terminal es de apenas un 67.3% para las mujeres y 59.3% en los hombres.  Promedio de escolaridad y analfabetismo. Los hombres tienen en promedio un mayor nivel educativo (8.8 años) en comparación con las mujeres (8.5). La violencia laboral y docente. El 15.6% de las mujeres de 15 años y más que asisten o asistieron a la escuela declaran haber sido víctimas de violencia escolar. De la violencia cometida por autoridades educativas, el 43% de las mujeres indican que los agresores son maestros y autoridades. La estructura ocupacional. En la SEP los puestos de decisión del sistema educativo, están mayoritariamente ocupados por hombres. Por ello el Programa E032, busca la deconstrucción de estereotipos y roles sociales que perpetúan la desigualdad entre hombres y mujeres, además de visibilizar y desnaturalizar la violencia que afecta a las niñas y niños desde su más temprana edad, así como fomentar la construcción de ambientes de paz, aceptación a la diversidad, tolerancia y respeto entre cada uno(a) de los(as) integrantes de la comunidad educativa y de las y los servidores públicos del sector central de la SEP.  </t>
  </si>
  <si>
    <t xml:space="preserve"> Secretaria de Educación Pública </t>
  </si>
  <si>
    <t>Porcentaje de acciones para la incorporación de las perspectivas de género, derechos humanos y prevención, atención y sanción de la violencia laboral y docente de género y contra las mujeres realizadas</t>
  </si>
  <si>
    <t>2.10</t>
  </si>
  <si>
    <t>UR: 200</t>
  </si>
  <si>
    <r>
      <t>Acciones realizadas en el periodo
UR:</t>
    </r>
    <r>
      <rPr>
        <sz val="10"/>
        <rFont val="Soberana Sans"/>
        <family val="2"/>
      </rPr>
      <t xml:space="preserve"> 200
Emisión de recomendaciones para incluir las perspectivas de derechos humanos, igualdad de género, en el Perfil, Parámetros e Indicadores para docentes y técnicos docentes y propuesta de etapas, aspectos, métodos e instrumentos de evaluación del ciclo escolar vigente. La conclusión es, lo relacionado a lenguaje incluyente no todo fue considerado, se recoge e incluye la integración de dichas perspectivas, en parámetros e indicadores importantes para la evaluación del perfil docente.  En el marco de la recomendación 55/2013 de la CNDH, se colaboró para diseñar el Guion del curso para el personal de educación media superior (EMS), para la elaboración del Anteproyecto para prevenir el abuso sexual en los planteles y la revisión de Lineamientos para la atención de quejas por maltrato o abuso sexual a educandos de planteles de EMS.  Se atendieron a 39 mujeres y 4 hombres, se dió seguimiento a casos registrados en 2013 (10 mujeres). En el caso de violencia docente de tipo sexual en el plantel de Educación Superior en Chihuahua, se elaboró y envió el Informe de caso a la Autoridad Educativa Local (AEL). En seguimiento, al agresor se le sancionó con 5 días de suspensión en sueldo y funciones y el apercibimiento de que, en caso de reincidir, se aplicarán medidas más drásticas. En el caso de violencia docente de tipo sexual en el INBAL se estableció Mesa de trabajo. En los casos de violencia laboral de tipo acoso sexual en los planteles de Educación Superior (Hidalgo) y en el CETIS 9 (se acompañó a la víctima a diligencias) se elaboró el respectivo Informe de Caso.  Asesoría a programas Anexo 12, para la integración del indicador transversal. Diseñó del Cuestionario sobre la situación de las áreas de igualdad de género de las AEL y piloteo (5 estados).</t>
    </r>
  </si>
  <si>
    <r>
      <t>Justificación de diferencia de avances con respecto a las metas programadas
UR:</t>
    </r>
    <r>
      <rPr>
        <sz val="10"/>
        <rFont val="Soberana Sans"/>
        <family val="2"/>
      </rPr>
      <t xml:space="preserve"> 200
Porque se rebasó la meta para el indicador del Componente 2 Actividad 1: Número de personas que solicitan el servicio de atención: Se reporta que en cuanto al cumplimiento de la meta programada del indicador Número de personas que solicitan el servicio de atención establecido en la MIR del Programa presupuestario E032, era de 20 personas atendidas para el primer trimestre del 2014, sin embargo se tuvo una variación de 23 personas más de las programadas durante este trimestre. Lo que resultó en un total de 43 personas atendidas (39 mujeres y 4 hombres). Es probable que la variación en la meta, se deba a que de manera gradual el personal de la SEP identifica que la Dirección General Adjunta de Igualdad de Género (DGAIG) brinda este servicio de atención, ya que se detectó durante las entrevistas iniciales que el medio por el que se enteraron del servicio de atención, en su mayoría fue por dos vías: electrónica (comunicación interna-difusión de servicios de DGAIG) y por recomendación de otra persona. </t>
    </r>
  </si>
  <si>
    <r>
      <t>Acciones de mejora para el siguiente periodo
UR:</t>
    </r>
    <r>
      <rPr>
        <sz val="10"/>
        <rFont val="Soberana Sans"/>
        <family val="2"/>
      </rPr>
      <t xml:space="preserve"> 200
Se fortalecerá la coordinación para incorporar y articular las perspectivas de derechos humanos, igualdad de género y prevención, atención y sanción de la violencia de género en la normatividad que emitan las Subsecretarías de Educación Básica, Media Superior y Superior, la Coordinación del Servicio Profesional Docente y áreas que ordenan la gestión administrativa y de planeación, presupuestación y evaluación, entre otras, tal que facilite el avance en el proceso de transversalidad de la perspectiva de género en la SEP. Para ello se elaboran agendas de trabajo con cada Subsecretaría para definir prioridades de intervención, compromiso corresponsable y en su caso transferencias de funciones.  Impulsar de manera estratégica y continua los procesos de sensibilización, actualización y formación del personal central y descentralizado de la SEP, de los sujetos del servicio profesional docente y demás personal educativo de todos los niveles y modalidades educativas, en las perspectivas de derechos humanos, no discriminación y género, así como de prevención de la violencia de género. Fortalecimiento o creación de las Unidades de Igualdad de Género de las Autoridades Educativas Locales, la Administración Federal de Servicios Educativos en el D.F. y enlaces de género en el sector central, descentralizado y desconcentrado.  Identificar las brechas en materia de igualdad de género de aquellas líneas de acción del Programa Sectorial, y definir en las que se incidirá al 2018. Se realizarán diversos estudios e investigaciones que permitirán profundizar sobre algunas brechas e identificar otras por nivel educativo. En educación básica sobre la dificultad de acceso a la educación, entre mujeres y hombres, en población que se encuentra en alguna situación de vulnerabilidad (migración, perteneciente a algún pueblo indígena, por contar con alguna discapacidad). En educación media superior, las causas de la deserción escolar.</t>
    </r>
  </si>
  <si>
    <t>S243</t>
  </si>
  <si>
    <t>Programa Nacional de Becas</t>
  </si>
  <si>
    <t>313</t>
  </si>
  <si>
    <t>(Dirección General de Educación Indígena)</t>
  </si>
  <si>
    <t>500</t>
  </si>
  <si>
    <t>(Subsecretaría de Educación Superior)</t>
  </si>
  <si>
    <t>600</t>
  </si>
  <si>
    <t>(Subsecretaría de Educación Media Superior)</t>
  </si>
  <si>
    <t xml:space="preserve"> Uno de los desafíos poco estudiados que tiene la educación artística en el país y en consecuencia las 29 escuelas del INBA, es la asociación de las artes con estereotipos de género y de manera particular con atributos considerados "femeninos", sobre todo en algunas disciplinas. Si bien no se cuentan con datos precisos sobre los impactos de esta situación, en las mujeres y en los hombres, si se observa una brecha poco común frente a otras realidades educativas, baste señalar que la matrícula de las escuelas del INBA ha mantenido un comportamiento relativamente continuo donde el número de mujeres es considerablemente superior al de los hombres (60% mujeres y 40% hombres). Otro elemento sustantivo es la importancia de continuar con el progresivo proceso de incorporar criterios de becas que contribuyan a la eliminación de estereotipos y a la equidad de en todos los niveles educativos y en todas las disciplinas artísticas. Para lograr lo anterior, será necesario continuar fortaleciendo los procesos de investigación y desagregación de datos por sexo, así como armonizar los Lineamientos Generales del Programa Becas INBA con las Reglas de Operación del Programa Nacional de Becas actualizadas en diciembre del 2013. Las actividades en este programa iniciarán a partir del segundo trimestre de 2014, sin embargo es necesario enfatizar que los recursos asignados en el anexo 12, corresponden al presupuesto regular del INBA, conforme al anuncio presupuestario 2014, no se trata de recursos reasignados. El recurso se utiliza exclusivamente para el pago de becas en sus diferentes niveles y modalidades y no existen recursos para gasto de operación con los cuales se pudieran implementar acciones adicionales. Los datos sobre las condiciones de educación de la población, recopilados mediante censos y conteos permiten identificar un incremento en el número de casos en los que la población femenina no concluye sus estudios. Uno de los motivos más sentidos por lo que mujeres jóvenes abandonan la educación básica está relacionado con los embarazos tempranos y/o no deseados, situación que agrava la discriminación por motivos de género, la falta de recursos para la subsistencia, cuya evidencia son las diferentes expresiones de la pobreza, y la falta de oportunidades para el acceso a los servicios educativos.  Problemática a atender: desigualdad en el acceso a la educación superior entre hombres y mujeres, en especial en las áreas de ingeniería, tecnología y ciencias físico-matemáticas, donde se presentan mayores salarios profesionales en comparación de aquellas áreas donde la participación de las mujeres es alta, pero con bajos salarios profesionales.  Evidencia empírica: entre los ciclos escolares 2008-2009 y 2011-2012, la matrícula de hombres en Instituciones Públicas de Educación Superior (IPES) creció 26.81%, mientras que la de mujeres lo hizo en 20.92%; lo cual refleja el acceso diferenciado a la Educación Superior en términos de género. Más aún, en el ciclo 2012-2013, el 42.9% de las mujeres que cursaban la Educación Superior estaban inscritas en áreas de ciencias sociales, administración y derecho, seguida de ingeniería, manufacturas y construcción, y educación (con 17.7% y 13.2% inscritas, respectivamente). En el contexto de desigualdad, la Encuesta Nacional de Ocupación y Empleo (ENOE, IV trimestre 2013) evidencia que no sólo el acceso a la Educación Superior es diferenciado, sino también que la percepción salarial de las mujeres es, por lo general, inferior a la de los hombres. Es importante observar que en el área de Educación es donde perciben un ingreso mayor; sin embargo, las mujeres que registran pertenecer al área de estudio de Ingeniería, Manufactura y Construcción es donde presentan mayor ganancia con respecto a los hombres. Con el fin de mantener la tendencia en la distribución de género y en aras de atender la problemática de acceder, permanecer y concluir los estudios en las instituciones de Educación Media Superior que se vive actualmente en los jóvenes de 16-25 años, la Subsecretaria de Educación Media Superior propone 2 indicadores de las acciones a realizar para dicho propósito. </t>
  </si>
  <si>
    <t xml:space="preserve"> E00- Instituto Nacional de Bellas Artes y Literatura  Secretaria de Educación Pública </t>
  </si>
  <si>
    <t>Porcentaje de becas que se otorgan a alumnas en las escuelas del INBA</t>
  </si>
  <si>
    <t>1,004.00</t>
  </si>
  <si>
    <t xml:space="preserve"> Porcentaje de becas de apoyo a la educación básica otorgadas a madres jóvenes y jóvenes embarazadas entre los 12 y 18 años 11 meses de edad</t>
  </si>
  <si>
    <t>13,950.00</t>
  </si>
  <si>
    <t>Porcentajes de becas otorgadas a mujeres en las áreas prioritarias con recursos etiquetados/matricula de mujeres estudiantes de carreras de ingeniería y tecnología y ciencias físico-matemáticas en instituciones publicas de educación superior</t>
  </si>
  <si>
    <t>PORCENTAJE BECAS IPEMS</t>
  </si>
  <si>
    <t>Pozos</t>
  </si>
  <si>
    <t>52.00</t>
  </si>
  <si>
    <t>54.60</t>
  </si>
  <si>
    <t>PORCENTAJE ABANDONO ESCOLAR EMS</t>
  </si>
  <si>
    <t>51.24</t>
  </si>
  <si>
    <t>4.16</t>
  </si>
  <si>
    <t>UR: 313</t>
  </si>
  <si>
    <t>130.0</t>
  </si>
  <si>
    <t>UR: 500</t>
  </si>
  <si>
    <t>620.79</t>
  </si>
  <si>
    <t>13.43</t>
  </si>
  <si>
    <t>13.98</t>
  </si>
  <si>
    <t>UR: 600</t>
  </si>
  <si>
    <t>1220.13</t>
  </si>
  <si>
    <t>177.02</t>
  </si>
  <si>
    <r>
      <t xml:space="preserve">Acciones realizadas en el periodo
</t>
    </r>
    <r>
      <rPr>
        <b/>
        <sz val="10"/>
        <rFont val="Soberana Sans"/>
        <family val="3"/>
      </rPr>
      <t>UR: 600</t>
    </r>
    <r>
      <rPr>
        <sz val="10"/>
        <rFont val="Soberana Sans"/>
        <family val="2"/>
      </rPr>
      <t xml:space="preserve">
El Programa de Becas de Educación Media Superior (PROBEMS) atiende a los estudiantes inscritos en dicho nivel educativo, otorgándoles un apoyo económico que les permita acceder, permanecer y concluir sus estudios. En este sentido, se ha procedido a generar el pago de los beneficiarios del Programa por los meses de Enero y Febrero (pago bimestre 1) de acuerdo a lo establecido por las reglas de operación.
</t>
    </r>
    <r>
      <rPr>
        <b/>
        <sz val="10"/>
        <rFont val="Soberana Sans"/>
        <family val="3"/>
      </rPr>
      <t>UR: E00</t>
    </r>
    <r>
      <rPr>
        <sz val="10"/>
        <rFont val="Soberana Sans"/>
        <family val="2"/>
      </rPr>
      <t xml:space="preserve">
Las actividades en este programa iniciarán a partir del segundo trimestre de 2014.
</t>
    </r>
    <r>
      <rPr>
        <b/>
        <sz val="10"/>
        <rFont val="Soberana Sans"/>
        <family val="3"/>
      </rPr>
      <t>UR: 500</t>
    </r>
    <r>
      <rPr>
        <sz val="10"/>
        <rFont val="Soberana Sans"/>
        <family val="2"/>
      </rPr>
      <t xml:space="preserve">
Actualmente, la Coordinación Nacional de Becas de Educación Superior (CNBES) otorga becas y procesa solicitudes de mujeres estudiantes en las áreas de ingeniería, tecnología y ciencias físico-matemáticas a través de cuatro programas (titulación, vinculación, excelencia y servicio social). En el ciclo escolar 2013-2014, la CNBES recibió 53,777 solicitudes de becas de apoyo a la educación superior de estudiantes de carreras de ciencias naturales, ciencias exactas, ingeniería y tecnología. Del total de solicitudes de dichas áreas de estudio, el 62.14% (33,417) fueron efectuadas por hombres y el 37.86% (20,360) por mujeres. Una vez concluido el proceso de selección, la CNBES benefició a 13,446 mujeres (que representan 39.09% de los beneficiarios) y a 20,951 de los hombres solicitantes. 
</t>
    </r>
    <r>
      <rPr>
        <b/>
        <sz val="10"/>
        <rFont val="Soberana Sans"/>
        <family val="3"/>
      </rPr>
      <t>UR: 313</t>
    </r>
    <r>
      <rPr>
        <sz val="10"/>
        <rFont val="Soberana Sans"/>
        <family val="2"/>
      </rPr>
      <t xml:space="preserve">
Para el 2013 se alcanzó la entrega de 71,461 becas desde que inició la operación de este apoyo, lo que ha contribuido a la reincorporación de las madres jóvenes y jóvenes embarazadas al sistema educativo. Asimismo, se incrementó la cobertura de atención en zonas rurales e indígenas y el porcentaje de becarias que concluyeron su educación básica.  En este primer trimestre de 2014 no se reportan avances en el cumplimiento de metas respecto a la entrega de apoyos a las becarias que han cumplido con el trámite de inscripción o reinscripción a través del formato de Solicitud para ser incorporada a Becas de Apoyo a la Educación Básica de Madres Jóvenes y Jóvenes Embarazadas y han acreditado la continuidad de sus estudios. 
</t>
    </r>
  </si>
  <si>
    <r>
      <t xml:space="preserve">Justificación de diferencia de avances con respecto a las metas programadas
</t>
    </r>
    <r>
      <rPr>
        <b/>
        <sz val="10"/>
        <rFont val="Soberana Sans"/>
        <family val="3"/>
      </rPr>
      <t>UR: 600</t>
    </r>
    <r>
      <rPr>
        <b/>
        <sz val="10"/>
        <rFont val="Soberana Sans"/>
        <family val="2"/>
      </rPr>
      <t xml:space="preserve">
</t>
    </r>
    <r>
      <rPr>
        <sz val="10"/>
        <rFont val="Soberana Sans"/>
        <family val="3"/>
      </rPr>
      <t>Al cierre del primer trimestre del 2014, el padrón de beneficiarios del PROBEMS está compuesto en su totalidad por 54.6% de mujeres (319,048) y 45.6% (264,877) hombres. Esto permite cumplir la meta establecida en 52%. Por otra parte, el padrón de beneficiarios del Programa contra el Abandono Escolar está compuesto en su totalidad por 51.24% de mujeres (96,391) y 48.76% de hombres. Lo anterior indica que se ha rebasado la meta establecida para la acción 965 en un punto porcentual.</t>
    </r>
    <r>
      <rPr>
        <b/>
        <sz val="10"/>
        <rFont val="Soberana Sans"/>
        <family val="2"/>
      </rPr>
      <t xml:space="preserve">
</t>
    </r>
    <r>
      <rPr>
        <b/>
        <sz val="10"/>
        <rFont val="Soberana Sans"/>
        <family val="3"/>
      </rPr>
      <t>UR: E00</t>
    </r>
    <r>
      <rPr>
        <b/>
        <sz val="10"/>
        <rFont val="Soberana Sans"/>
        <family val="2"/>
      </rPr>
      <t xml:space="preserve">
</t>
    </r>
    <r>
      <rPr>
        <sz val="10"/>
        <rFont val="Soberana Sans"/>
        <family val="3"/>
      </rPr>
      <t>Las actividades en este programa iniciarán a partir del segundo trimestre de 2014.</t>
    </r>
    <r>
      <rPr>
        <b/>
        <sz val="10"/>
        <rFont val="Soberana Sans"/>
        <family val="2"/>
      </rPr>
      <t xml:space="preserve">
</t>
    </r>
    <r>
      <rPr>
        <b/>
        <sz val="10"/>
        <rFont val="Soberana Sans"/>
        <family val="3"/>
      </rPr>
      <t>UR: 500</t>
    </r>
    <r>
      <rPr>
        <b/>
        <sz val="10"/>
        <rFont val="Soberana Sans"/>
        <family val="2"/>
      </rPr>
      <t xml:space="preserve">
</t>
    </r>
    <r>
      <rPr>
        <sz val="10"/>
        <rFont val="Soberana Sans"/>
        <family val="3"/>
      </rPr>
      <t>1. Problemática a atender la desigualdad en el acceso a la educación superior entre hombres y mujeres, en especial en las áreas de ingeniería, tecnología y ciencias físico-matemáticas, donde se presentan mayores salarios profesionales en comparación de aquellas áreas donde la participación de las mujeres es alta, pero con bajos salarios profesionales. 2. Brecha de género a erradicar o disminuir Entre los ciclos escolares 2008-2009 y 2011-2012, la matrícula de hombres en Instituciones Públicas de Educación Superior creció 26.81%, mientras que la de mujeres lo hizo en 20.92%, lo cual se asocia a un acceso diferenciado a la educación en términos de género. En el ciclo 2011-2012, el porcentaje de mujeres inscritas en Instituciones Públicas de Educación Superior en carreras comprendidas en el área de ciencias de la salud se ubicó en 65.1%, mientras que la participación de mujeres en las áreas de educación y humanidades alcanzó el 70.5% de la matrícula inscrita en esta área. Por su parte, en las áreas de ingeniería y tecnología, el porcentaje de mujeres inscritas fue de 26.7%, y las mujeres inscritas en ciencias naturales y exactas representaban el 43.2% de la matrícula.</t>
    </r>
    <r>
      <rPr>
        <b/>
        <sz val="10"/>
        <rFont val="Soberana Sans"/>
        <family val="2"/>
      </rPr>
      <t xml:space="preserve">
</t>
    </r>
    <r>
      <rPr>
        <b/>
        <sz val="10"/>
        <rFont val="Soberana Sans"/>
        <family val="3"/>
      </rPr>
      <t>UR: 313</t>
    </r>
    <r>
      <rPr>
        <b/>
        <sz val="10"/>
        <rFont val="Soberana Sans"/>
        <family val="2"/>
      </rPr>
      <t xml:space="preserve">
</t>
    </r>
    <r>
      <rPr>
        <sz val="10"/>
        <rFont val="Soberana Sans"/>
        <family val="3"/>
      </rPr>
      <t>En el primer trimestre no se han radicado a las entidades federativas los recursos correspondientes al Pp S243 Programa Nacional de Becas, específicamente de las Becas de Apoyo a la Educación Básica de Madres Jóvenes y Jóvenes Embarazadas, para cubrir los apoyos correspondientes a las becarias que hayan acreditado su permanencia en los servicios educativos.</t>
    </r>
  </si>
  <si>
    <r>
      <t xml:space="preserve">Acciones de mejora para el siguiente periodo
</t>
    </r>
    <r>
      <rPr>
        <b/>
        <sz val="10"/>
        <rFont val="Soberana Sans"/>
        <family val="3"/>
      </rPr>
      <t>UR: 600</t>
    </r>
    <r>
      <rPr>
        <sz val="10"/>
        <rFont val="Soberana Sans"/>
        <family val="2"/>
      </rPr>
      <t xml:space="preserve">
En complemento de las becas otorgadas actualmente en las modalidades de Ingreso, Permanencia y Abandono, pueden diseñarse otras modalidades que atiendan específicamente las problemáticas relacionadas con la asistencia escolar, como pueden ser cuestiones de transporte o acceso a la educación para personas que no estudian, no trabajan ni se capacitan
</t>
    </r>
    <r>
      <rPr>
        <b/>
        <sz val="10"/>
        <rFont val="Soberana Sans"/>
        <family val="3"/>
      </rPr>
      <t>UR: E00</t>
    </r>
    <r>
      <rPr>
        <sz val="10"/>
        <rFont val="Soberana Sans"/>
        <family val="2"/>
      </rPr>
      <t xml:space="preserve">
Las actividades en este programa iniciarán a partir del segundo trimestre de 2014.
</t>
    </r>
    <r>
      <rPr>
        <b/>
        <sz val="10"/>
        <rFont val="Soberana Sans"/>
        <family val="3"/>
      </rPr>
      <t>UR: 500</t>
    </r>
    <r>
      <rPr>
        <sz val="10"/>
        <rFont val="Soberana Sans"/>
        <family val="2"/>
      </rPr>
      <t xml:space="preserve">
En las modalidades de beca a cargo de la Coordinación Nacional de Becas de Educación Superior, cuya normatividad es el ACUERDO 708 por el que se emiten las Reglas de Operación del Programa Nacional de Becas, publicado en el Diario Oficial de la Federación el 31 de diciembre de 2013, se establecen los siguientes criterios de priorización: Se dará preferencia a las estudiantes que realicen estudios en planes y programas de estudio en áreas científicas y tecnológicas. Se dará prioridad a las alumnas que cumplan con todos los requisitos, sin importar que éstas se encuentren embarazadas o sean madres. La actualización continua del Sistema Único de Beneficiarios de Educación Superior (SUBES), plataforma de la CNBES, facilita la interacción entre aspirantes, beneficiarias, Instituciones Públicas de Educación Superior y esta Coordinación Nacional, lo cual eficienta el trámite para solicitar una beca y permite un flujo de información constante entre los agentes, contribuyendo así a que un mayor número de estudiantes ingresen, permanezcan y egresen oportunamente de la educación superior.
</t>
    </r>
    <r>
      <rPr>
        <b/>
        <sz val="10"/>
        <rFont val="Soberana Sans"/>
        <family val="3"/>
      </rPr>
      <t>UR: 313</t>
    </r>
    <r>
      <rPr>
        <sz val="10"/>
        <rFont val="Soberana Sans"/>
        <family val="2"/>
      </rPr>
      <t xml:space="preserve">
Promover la entrega oportuna del apoyo de las becas, de acuerdo al presupuesto que para este fin se asigne, con lo que se contribuye a incrementar el número de años de escolaridad y la conclusión de la educación básica de las madres jóvenes y jóvenes embarazadas. Diseñar, en coordinación con las instancias responsables de la beca en las entidades federativas, estrategias para incrementar la cobertura de atención en los municipios de la Cruzada Nacional Contra el Hambre. Impulsar el logro académico sumando redes de apoyo institucional en favor de las becarias. Diseñar estrategias que fortalezcan la conclusión de la educación básica de las becarias.  
</t>
    </r>
  </si>
  <si>
    <t>S244</t>
  </si>
  <si>
    <t>Programa para la Inclusión y la Equidad Educativa</t>
  </si>
  <si>
    <t>223.1</t>
  </si>
  <si>
    <t>(Subsecretaría de Educación Básica)</t>
  </si>
  <si>
    <t xml:space="preserve"> La SEB ha iniciado un tránsito hacia la gestión de políticas integrales que tienen como prioridad la calidad en el aprendizaje del alumnado, la retención de los educandos en el SEN y el fortalecimiento de las escuelas, todo ello en un contexto de equidad, así como desde una perspectiva de género, a fin de contribuir a reducir las brechas de desigualdad que actualmente prevalecen. Estas acciones están orientadas a responder de manera efectiva a las líneas de acción de la estrategia 3.2.1 del objetivo 3.2 del Plan Nacional de Desarrollo 2013-2018  </t>
  </si>
  <si>
    <t>Porcentaje de alumnas y alumnos focalizados del sistema educativo nacional beneficiados por acciones implementadas en el Programa para la Incluisión y la Equidad Educativa en las 32 entidades federativas.</t>
  </si>
  <si>
    <t>223.17</t>
  </si>
  <si>
    <t>0.16</t>
  </si>
  <si>
    <t>222.9</t>
  </si>
  <si>
    <r>
      <t>Acciones realizadas en el periodo
UR:</t>
    </r>
    <r>
      <rPr>
        <sz val="10"/>
        <rFont val="Soberana Sans"/>
        <family val="2"/>
      </rPr>
      <t xml:space="preserve"> 300
Como se señala en las Reglas de Operación el Programa integra cuatro componentes que tienen como finalidad apoyar a las entidades federativas, a las escuelas y servicios educativos en la construcción de condiciones que permitan mejorar la inclusión y equidad educativa, con énfasis en retención y egreso oportuno.  Para que las entidades federativas tengan acceso a estos apoyos es necesario que elaboren una propuesta Local para la implementación de acciones de los apoyos descritos en las RO. La Subsecretaría de Educación Básica contará con un Comité Dictaminador el cual, procederá a evaluar y dictaminar cada proyecto propuesto y seleccionará, a partir de criterios transparentes, aquéllos que serán apoyados con financiamiento. Como se menciona en los Lineamientos para impulsar esquemas de financiamiento de proyectos locales para la inclusión y la equidad educativas la evaluación de los Proyectos Estatales deberá hacerse antes del último día de marzo, por lo que será hasta el segundo trimestre cuando se tenga información sobre el avance de este indicador. </t>
    </r>
  </si>
  <si>
    <r>
      <t>Justificación de diferencia de avances con respecto a las metas programadas
UR:</t>
    </r>
    <r>
      <rPr>
        <sz val="10"/>
        <rFont val="Soberana Sans"/>
        <family val="2"/>
      </rPr>
      <t xml:space="preserve"> 300
No se incluye justificación al no tener avance.</t>
    </r>
  </si>
  <si>
    <r>
      <t xml:space="preserve">Acciones de mejora para el siguiente periodo
UR: 300
</t>
    </r>
    <r>
      <rPr>
        <sz val="10"/>
        <rFont val="Soberana Sans"/>
        <family val="3"/>
      </rPr>
      <t xml:space="preserve">Que los proyectos muestren claramente acciones relacionadas con el fortalecimiento de los servicios educativos dirigidos a la población en contexto de vulnerabilidad o desventaja. Que los proyectos atiendan el objetivo general y los específicos de las reglas de operación del programa. Que los proyectos desarrollen acciones cuyo impacto se observe en los servicios educativos relacionados con el ingreso, permanencia y egreso oportuno de la población en contexto de vulnerabilidad o desventaja.  Que los proyectos sitúen a la escuela en el centro de la estrategia. Que los proyectos definan indicadores de equidad así como las estrategias de seguimiento y evaluación.  Que los proyectos muestren consistencia y congruencia entre los diferentes elementos que lo conforman. Que los proyectos no impliquen carga administrativa adicional para las escuelas o las zonas escolares.  Que los proyectos fortalezcan la autonomía de gestión de las escuelas y/o las zonas escolares.  Que los proyectos cuenten con mecanismos de transparencia y rendición de cuentas  
</t>
    </r>
  </si>
  <si>
    <t>S245</t>
  </si>
  <si>
    <t>Programa de fortalecimiento de la calidad en instituciones educativas</t>
  </si>
  <si>
    <t>75.0</t>
  </si>
  <si>
    <t>511</t>
  </si>
  <si>
    <t>(Dirección General de Educación Superior Universitaria)</t>
  </si>
  <si>
    <t>210</t>
  </si>
  <si>
    <t>23</t>
  </si>
  <si>
    <t xml:space="preserve">La educación puede considerarse como una de las estrategias fundamentales que pueden transformar profundamente los modelos sociales de desigualdad de género. Históricamente se estimuló el acceso de ambos géneros a todos los niveles educativos y campos de conocimiento, como un mecanismo para erradicar la desigualdad, sin embargo, la evidencia muestra que no es así, que aún falta trabajo por hacer y podría ser mediante la transformación sustantiva en los contenidos curriculares, las prácticas pedagógicas, la publicación de los libros escolares y en la vida cotidiana escolar. La escuela como un ámbito de socialización actúa como un ente en la construcción de una cultura de género que puede perpetuar o en el mejor de los casos cambiar el pensamiento y acción social. En el ámbito de la Educación Superior, se tiene la posibilidad de pensar en forma diferente, de redefinir modelos a través de la perspectiva de género para la resignificación de toda la vida  personal y colectiva, ello implica desmontar críticamente la actual estructura  de concepción del mundo y la propia subjetividad y exige desarrollar nuevos comportamientos, así como comprender la complejidad social, cultural y política que existe entre hombres y mujeres; éste es uno de los retos actuales que es necesario asumirlo con responsabilidad, compromiso pero con la convicción de que la educación y sobre todo que la educación superior, es un mecanismo que permite la creación de condiciones para una sociedad más equitativa y justa mediante la formación de mejores ciudadanos.  </t>
  </si>
  <si>
    <t>Porcentaje de profesoras capacitadas en igualdad de género y erradicación de la violencia contra las mujeres</t>
  </si>
  <si>
    <t>10.20</t>
  </si>
  <si>
    <t>0.20</t>
  </si>
  <si>
    <t>Porcentaje de administrativas capacitadas en igualdad de género y erradicación de la violencia contra las mujeres</t>
  </si>
  <si>
    <t>15.80</t>
  </si>
  <si>
    <t>Porcentaje de alumnas capacitados en igualdad de género y erradicación de la violencia contra las mujeres</t>
  </si>
  <si>
    <t>5.90</t>
  </si>
  <si>
    <t>Porcentaje de estudiantes Mujeres con hijas (os) o menores de edad a su cuidado, beneficiadas con el servicio de Estancias Infantiles o Guarderías.</t>
  </si>
  <si>
    <t>20.30</t>
  </si>
  <si>
    <t>Porcentaje de niñas atendidas en estancias infantiles o guarderías</t>
  </si>
  <si>
    <t>37.00</t>
  </si>
  <si>
    <t>4.80</t>
  </si>
  <si>
    <t>4.06</t>
  </si>
  <si>
    <t>UR: 511</t>
  </si>
  <si>
    <r>
      <t>Acciones realizadas en el periodo
UR:</t>
    </r>
    <r>
      <rPr>
        <sz val="10"/>
        <rFont val="Soberana Sans"/>
        <family val="2"/>
      </rPr>
      <t xml:space="preserve"> 511
Acciones realizadas al primer trimestre: En enero de 2014 se elaboraron y difundieron: Reglas de Operación y Guía para la formulación de proyectos, Se realizó el Plan de Trabajo 2014 del Programa de Fortalecimiento de la Calidad en Instituciones Educativas (PROFOCIE). Se respondió el oficio con relación al documento Justificaciones e Indicadores de las acciones a realizar para el 2014, de los programas etiquetados en el Anexo 12, con el propósito de dar seguimiento a los recursos financieros, de Igualdad entre hombres y mujeres, solicitado por la Dirección General de Presupuesto y Recursos Financieros. Se participó en la reunión realizada para los programas del Anexo 12, en la Secretaría de Economía para la elaboración del documento Justificación e Indicadores de las acciones a realizar en el Tema de Equidad de Género. Se asistió a la reunión de asesoría organizada por la Dirección General Adjunta de Igualdad de Género, en relación a la entrega del documento Justificación e Indicadores en donde se evaluaron 12 indicadores para el PROFOCIE. Se enviaron los formatos rubricados a INMUJERES, con la información correspondiente a las Justificaciones e Indicadores para dar seguimiento a los recursos de los programas considerados en el Anexo 12 del PEF 2014, Erogaciones para la Igualdad entre mujeres y hombres. Se abrió el Sistema e-PIFI 2012 en la página de Internet del PIFI (http://pifi.sep.gob.mx/), para que las Instituciones de Educación Superior (IES), reportaran su primer informe trimestral de los indicadores asociados a proyectos apoyados en el tema de Equidad de Género y Estancias Infantiles para el ejercicio fiscal 2014. Se revisó y analizó la información al primer trimestre, los indicadores y avances que las instituciones capturaron en el  Sistema e-PIFI.  </t>
    </r>
  </si>
  <si>
    <r>
      <t>Justificación de diferencia de avances con respecto a las metas programadas
UR:</t>
    </r>
    <r>
      <rPr>
        <sz val="10"/>
        <rFont val="Soberana Sans"/>
        <family val="2"/>
      </rPr>
      <t xml:space="preserve"> 511
  Los principales motivos por los cuales no se cumplieron con los indicadores para el primer trimestre, fue que mucha de las acciones se encuentran en gestión  o en verificación, por ejemplo, la revisión de los CV de los capacitadores en Equidad de Género, lo cual retrasa la realización de los cursos para la comunidad universitaria.          </t>
    </r>
  </si>
  <si>
    <r>
      <t>Acciones de mejora para el siguiente periodo
UR:</t>
    </r>
    <r>
      <rPr>
        <sz val="10"/>
        <rFont val="Soberana Sans"/>
        <family val="2"/>
      </rPr>
      <t xml:space="preserve"> 511
A través del sistema e-PIFI se llevó a cabo un seguimiento más puntual respecto a los compromisos que las Instituciones de Educación Superior Públicas (IES) que resultan beneficiarias con recursos etiquetados para fomentar la Equidad de Género. A partir de la información que las universidades reportan en el sistema e-PIFI 2012, se elaborará un análisis de los resultados alcanzados, con el propósito de valorar si éstos van cumpliendo con los propósitos establecidos en esta estrategia de Equidad de Género.  </t>
    </r>
  </si>
  <si>
    <r>
      <t>Acciones de mejora para el siguiente periodo
UR:</t>
    </r>
    <r>
      <rPr>
        <sz val="10"/>
        <rFont val="Soberana Sans"/>
        <family val="2"/>
      </rPr>
      <t xml:space="preserve"> 160
En el presente periodo no aplica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NDE
En el periodo se observó que el 62.37% de los médicos en preparación en el Instituto son mujeres y que por lo tanto en el INPer no se hacen diferencias de género para el ingreso o para la permanencia en los cursos de formación de recursos humanos especializados para la salud, mostrándose la equidad con la que se manejan las Especialidades Médicas y Curso de Posgrado de Alta Especialidad en Medicina.</t>
    </r>
  </si>
  <si>
    <r>
      <t>Justificación de diferencia de avances con respecto a las metas programadas.
UR:</t>
    </r>
    <r>
      <rPr>
        <sz val="10"/>
        <rFont val="Soberana Sans"/>
        <family val="2"/>
      </rPr>
      <t xml:space="preserve"> 160
En el presente periodo no aplica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NDE
En el periodo se observó, que la proporción de hombres y mujeres se hacia las segundas basado en igualdad de oportunidades para ambos géneros. Se considera que se han aprovechado todas las oportunidades para mantener una igualdad de circunstancias para mujeres y hombres.</t>
    </r>
  </si>
  <si>
    <r>
      <t xml:space="preserve">Acciones realizadas en el periodo
UR: 160
</t>
    </r>
    <r>
      <rPr>
        <sz val="10"/>
        <rFont val="Soberana Sans"/>
        <family val="3"/>
      </rPr>
      <t>El Hospital de la Mujer es sede formadora de médicos especialistas en ginecoobstetricia y neonatología, el Número de médicos inscritos en los diferentes niveles de residencia es de 69 de los cuales son 43 mujeres y 26 hombres, El indicador es un indicador de eficiencia terminal de médicos mujeres que se están formando en el Hospital de la Mujer, en las áreas de especialidad de ginecología y neonatología por lo que solo se informará los médicos que han concluido su formación como especialistas en el presente ejercicio fiscal.</t>
    </r>
    <r>
      <rPr>
        <b/>
        <sz val="10"/>
        <rFont val="Soberana Sans"/>
        <family val="2"/>
      </rPr>
      <t xml:space="preserve">
UR: NBV
</t>
    </r>
    <r>
      <rPr>
        <sz val="10"/>
        <rFont val="Soberana Sans"/>
        <family val="3"/>
      </rPr>
      <t xml:space="preserve">El programa de capacitación a Médicos Radiólogos tiene duración de un año, iniciando en marzo de 2014 y terminando en febrero del siguiente año. </t>
    </r>
    <r>
      <rPr>
        <b/>
        <sz val="10"/>
        <rFont val="Soberana Sans"/>
        <family val="2"/>
      </rPr>
      <t xml:space="preserve">
UR: NDE
</t>
    </r>
    <r>
      <rPr>
        <sz val="10"/>
        <rFont val="Soberana Sans"/>
        <family val="3"/>
      </rPr>
      <t>Durante el periodo se mantuvo la tendencia que se había mostrado ya desde hace algunos años, en incrementar la proporción de mujeres que realizan su especialidad el INPer, situación que se ha mantenido constante con aproximadamente un 62.37% de mujeres y 37.63% de hombres.  Además es importante señalar que además de los cursos de formación de médicos especialistas.</t>
    </r>
  </si>
  <si>
    <t>0.03</t>
  </si>
  <si>
    <t>0.83</t>
  </si>
  <si>
    <t>UR: 160</t>
  </si>
  <si>
    <t>0.96</t>
  </si>
  <si>
    <t>9.58</t>
  </si>
  <si>
    <t>51.02</t>
  </si>
  <si>
    <t>UR: NDE</t>
  </si>
  <si>
    <t>10.44</t>
  </si>
  <si>
    <t>UR: NBV</t>
  </si>
  <si>
    <t>10.02</t>
  </si>
  <si>
    <t>53.30</t>
  </si>
  <si>
    <t>Mujer</t>
  </si>
  <si>
    <t>160</t>
  </si>
  <si>
    <t xml:space="preserve">Porcentaje de eficiencia terminal de Mujeres médicos especialistas </t>
  </si>
  <si>
    <t>90.80</t>
  </si>
  <si>
    <t>91.70</t>
  </si>
  <si>
    <t>80.30</t>
  </si>
  <si>
    <t>NDE</t>
  </si>
  <si>
    <t>Porcentaje de mujeres inscritas a cursos de educación continua</t>
  </si>
  <si>
    <t>NBV</t>
  </si>
  <si>
    <t>Porcentaje de técnicos (as) radiólogos(as) capacitados en radiología e imagen</t>
  </si>
  <si>
    <t>Porcentaje de médicos radiólogos capacitados en radiología e imagen</t>
  </si>
  <si>
    <t xml:space="preserve"> NBV- Instituto Nacional de Cancerología  NDE- Instituto Nacional de Perinatología Isidro Espinosa de los Reyes  Secretaria de Salud </t>
  </si>
  <si>
    <t>Contribuir a la disminución de necesidades no cubiertas de profesionales de la salud especializados para la atención de los problemas de salud. El INPer es sede del Plan Único de Especializaciones Médicas de la Facultad de Medicina de la UNAM, que sustenta el desarrollo de 6 especializaciones: Ginecología y Obstetricia, Neonatología, Medicina materno-fetal, Biología de la reproducción, Urología ginecológica e Infectología y 6 cursos de posgrado de alta especialidad (Cirugía endoscópica ginecológica, Medicina intensiva neonatal, Manejo integral de la peri menopausia, Genética perinatal, Medicina crítica en obstetricia y Aplicaciones clínicas del Doppler 3D en Medicina Fetal). En 2013 se contó con 181 médicos en preparación, de los cuales 111 fueron mujeres y 70 hombres. En los cursos de educación continua se observó en el último semestre una participación de 1180 asistentes, de los cuales 893 fueron mujeres y 287 hombres. Como parte de la formación académica, se espera apoyar con becas aproximadamente a 100 médicos para rotaciones nacionales y 10 al extranjero. Asimismo, recibir a más de 400 médicos provenientes de otros hospitales.  El INPer también es sede de la Maestría y Doctorado en Ciencias Médicas, Odontológicas y de la Salud, que a la fecha cuenta con la participación de 6 alumnos/as en la Maestría y 2 en el Doctorado. Además, existe la Maestría en Nutrición Clínica con 16 alumnas/os. Contribuir con la formación de médicos residentes en las especialidades de Gineco Obstetricia y la subespecialidad de Neonatología, dependiendo de las plazas que otorguen las áreas centrales y que coordinan en programa.</t>
  </si>
  <si>
    <t>21</t>
  </si>
  <si>
    <t>123</t>
  </si>
  <si>
    <t>296</t>
  </si>
  <si>
    <t>(Comisión Coordinadora de Institutos Nacionales de Salud y Hospitales de Alta Especialidad)</t>
  </si>
  <si>
    <t>(Instituto Nacional de Perinatología Isidro Espinosa de los Reyes)</t>
  </si>
  <si>
    <t>(Instituto Nacional de Cancerología)</t>
  </si>
  <si>
    <t>62.0</t>
  </si>
  <si>
    <t>Formación y desarrollo profesional de recursos humanos especializados para la salud</t>
  </si>
  <si>
    <t>E010</t>
  </si>
  <si>
    <t>Salud</t>
  </si>
  <si>
    <t>12</t>
  </si>
  <si>
    <r>
      <t>Acciones de mejora para el siguiente periodo
UR:</t>
    </r>
    <r>
      <rPr>
        <sz val="10"/>
        <rFont val="Soberana Sans"/>
        <family val="2"/>
      </rPr>
      <t xml:space="preserve"> NDE
Se continuarán las acciones de capacitación en el INPer, en la cuales siempre se obtendrá predominio del género femenino, dada la plantilla de personal.</t>
    </r>
  </si>
  <si>
    <r>
      <t>Justificación de diferencia de avances con respecto a las metas programadas
UR:</t>
    </r>
    <r>
      <rPr>
        <sz val="10"/>
        <rFont val="Soberana Sans"/>
        <family val="2"/>
      </rPr>
      <t xml:space="preserve"> NDE
De los 30 trabajadores (as) capacitados (as), 19 fueron mujeres y 11 hombres, lo que representa el cumplimiento del 63.3% para mujeres y el 36.7% para hombres. </t>
    </r>
  </si>
  <si>
    <r>
      <t>Acciones realizadas en el periodo
UR:</t>
    </r>
    <r>
      <rPr>
        <sz val="10"/>
        <rFont val="Soberana Sans"/>
        <family val="2"/>
      </rPr>
      <t xml:space="preserve"> NDE
La capacitación va dirigida a servidores (as) públicos de la Dirección de Administración y Finanzas y la Dirección de Planeación, así como, el personal Administrativo de las diferentes Direcciones. Sólo en los cursos de inducción institucional, protección civil y desalojo de inmuebles se contempla a todo el personal del Instituto. Se llevaron a cabo cursos de inducción y se capacitó en sistemas complejos.</t>
    </r>
  </si>
  <si>
    <t>0.29</t>
  </si>
  <si>
    <t>1.75</t>
  </si>
  <si>
    <t>63.30</t>
  </si>
  <si>
    <t>Curso</t>
  </si>
  <si>
    <t>Porcentaje de mujeres que concluyeron cursos de capacitación</t>
  </si>
  <si>
    <t xml:space="preserve"> NDE- Instituto Nacional de Perinatología Isidro Espinosa de los Reyes </t>
  </si>
  <si>
    <t xml:space="preserve"> El INPer promueve la capacitación y profesionalización del personal, durante 2013 se impartieron 60 cursos con la participación de 2158 asistentes, de los cuales 1,730 fueron mujeres. Los cursos impartidos abarcaron diferentes temas: plan de manejo contra incendios, seguridad en el trabajo, manejo de almacenes, Código de Conducta y ética, trabajo en equipo, calidad en el trabajo, elaboración de políticas institucionales, código ámber, calidad y seguridad del paciente, sistemas de tecnologías de la información, entre otros. Este año se continuará con el Programa de capacitación, en el cual se incluirán aspectos de igualdad laboral, equidad de género y lenguaje incluyente, a fin de mejorar los resultados obtenidos en el Factor V Equidad y género de la Encuesta de Clima y Cultura Organizacional 2013; así como impulsar el cumplimiento de los reactivos de la Norma Mexicana para la Igualdad Laboral entre Mujeres y Hombres.  </t>
  </si>
  <si>
    <t>19</t>
  </si>
  <si>
    <t>213</t>
  </si>
  <si>
    <t>857</t>
  </si>
  <si>
    <t>1.7</t>
  </si>
  <si>
    <t>Capacitación técnica y gerencial de recursos humanos para la salud</t>
  </si>
  <si>
    <t>E019</t>
  </si>
  <si>
    <r>
      <t xml:space="preserve">Acciones de mejora para el siguiente periodo
UR: NDY
</t>
    </r>
    <r>
      <rPr>
        <sz val="10"/>
        <rFont val="Soberana Sans"/>
        <family val="3"/>
      </rPr>
      <t xml:space="preserve">Innovación tecnológica en pruebas de detección de cáncer cervical en México. El estudio del triage en mujeres positivas a virus de papiloma humano: Entrenamiento de personal de todos los niveles de atención médica involucrados en el programa de Detección oportuna de cáncer cervical (DOC).  Estandarización de procedimientos. Mejoras en la infraestructura física y material de los establecimientos de salud, tanto de atención médica como de diagnóstico que participan en el programa DOC.  Implementación y evaluación de nuevas alternativas de detección oportuna de cáncer cervical.    
</t>
    </r>
    <r>
      <rPr>
        <b/>
        <sz val="10"/>
        <rFont val="Soberana Sans"/>
        <family val="2"/>
      </rPr>
      <t xml:space="preserve">UR: NDE
</t>
    </r>
    <r>
      <rPr>
        <sz val="10"/>
        <rFont val="Soberana Sans"/>
        <family val="3"/>
      </rPr>
      <t>La detección oportuna sigue siendo el máximo reto para estudiar los efectos de las entidades patológicas, los resultados de la investigación que se realiza espera implementar rutas de diagnóstico así como identificar nuevas vías y oportunidades para realizar diagnósticos tempranos.</t>
    </r>
    <r>
      <rPr>
        <b/>
        <sz val="10"/>
        <rFont val="Soberana Sans"/>
        <family val="2"/>
      </rPr>
      <t xml:space="preserve">
UR: NCE
</t>
    </r>
    <r>
      <rPr>
        <sz val="10"/>
        <rFont val="Soberana Sans"/>
        <family val="3"/>
      </rPr>
      <t>Agilizar/optimizar el tiempo en que se realizan las evaluaciones.</t>
    </r>
  </si>
  <si>
    <r>
      <t xml:space="preserve">Justificación de diferencia de avances con respecto a las metas programadas
UR: NDY
</t>
    </r>
    <r>
      <rPr>
        <sz val="10"/>
        <rFont val="Soberana Sans"/>
        <family val="3"/>
      </rPr>
      <t xml:space="preserve">Innovación tecnológica en pruebas de detección de cáncer cervical en México. El estudio del triage en mujeres positivas a virus de papiloma humano: La propuesta de investigación en el trimestre de enero a marzo del 2014, tuvo dificultades operativas fundamentadas en la insuficiencia presupuestal que imposibilitó conducir acciones de mejora contempladas para este periodo. Estas dificultades limitaron lograr el avance programado, estandarizar de manera satisfactoria los procedimientos tanto para la colección de muestras cervicales, realizar las distintas pruebas de triage molecular y citológico así como registrar de manera eficiente la información.  
</t>
    </r>
    <r>
      <rPr>
        <b/>
        <sz val="10"/>
        <rFont val="Soberana Sans"/>
        <family val="2"/>
      </rPr>
      <t xml:space="preserve">UR: NDE
</t>
    </r>
    <r>
      <rPr>
        <sz val="10"/>
        <rFont val="Soberana Sans"/>
        <family val="3"/>
      </rPr>
      <t>En el trimestre que se informa se cumplieron las metas de los 3 indicadores al 100%, dado que al periodo de su programación ya se conocían los valores obtenidos.</t>
    </r>
    <r>
      <rPr>
        <b/>
        <sz val="10"/>
        <rFont val="Soberana Sans"/>
        <family val="2"/>
      </rPr>
      <t xml:space="preserve">
UR: NCE
</t>
    </r>
    <r>
      <rPr>
        <sz val="10"/>
        <rFont val="Soberana Sans"/>
        <family val="3"/>
      </rPr>
      <t>No hay diferencia en los avances.</t>
    </r>
  </si>
  <si>
    <r>
      <t>Acciones realizadas en el periodo
UR:</t>
    </r>
    <r>
      <rPr>
        <sz val="10"/>
        <rFont val="Soberana Sans"/>
        <family val="2"/>
      </rPr>
      <t xml:space="preserve"> NDY
Innovación tecnológica en pruebas de detección de cáncer cervical en México. El estudio del triage en mujeres positivas a virus de papiloma humano: En el primer trimestre del presente año en curso, se cuenta con avance menor en virtud de no contar con recursos financieros autorizados. Sin embargo, en este trimestre las actividades se han enfocado principalmente a las siguientes acciones que se pudieron ejercer con recursos limitados: Estructuración de los manuales operativos del proyecto donde se documentan los procesos y actores. Documentación informática y física de los datos e instrumentos del proyecto. Revisión continúa de los archivos físicos e informáticos del proyecto.  En el presente trimestre se tamizaron 606 mujeres pertenecientes a la población objetivo del programa de Detección Oportuna de Cáncer Cervical de la jurisdicción sanitaria 1 de Tlaxcala, con los recursos físicos y materiales mínimos que pudieron permitir las actividades de reclutamiento. En los otros 3 indicadores no se han obtenido avances en virtud de no contar con recursos financieros para el desarrollo; situación que se regularizará durante el segundo trimestre del año.
UR: NDE
Se generaron las siguientes publicaciones en revistas indexadas. Perichart-Perera O1, Balas-Nakash M, Muñoz-Manrique C, Legorreta-Legorreta J, Rodríguez-Cano A, Mier-Cabrera J, Aguilera-Pérez JR.Structured hypocaloric diet is more effective than behavioral therapy in reducing metabolic syndrome in Mexican postmenopausal women: a randomized controlled trial. Menopause. 2013 Dec 30. [Epub ahead of print]. Ameyalli Rodríguez Cano. Nutrición hospitalaria: Órgano oficial de la Sociedad española de nutrición parenteral y enteral. Nutr Hosp. Vol. 29, Nº. 1, 2014, págs. 37-49 Además se generaron las tesis Evaluación y seguimiento nutricio en la adolescente embarazada. Ana Merino Diaz. Feb. 2014 Apoyo nutricio en paciente crítico con VIH y alteraciones gastrointestinales. Ranata Lucrecia Rivera Flores. Feb. 2014  
UR: NCE
Para el programa de capacitación se realizaron las gestiones necesarias para establecer un convenio/contrato con la Facultad de Estudios Superiores Zaragoza de la UNAM, a efecto de desarrollar la estrategia de educación continua que aporte los conocimientos específicos para la promoción  de la salud de la mujer adulta mayor  dirigida al  personal de salud del primer nivel de atención.    Se cuenta con el documento técnico correspondiente y se iniciará en las próximas semanas la etapa de planeación y desarrollo de un protocolo de información de promotoras de la salud en mujeres adultas mayores.; para el proyecto: evaluación del riesgo de caídas en mujeres adultas mayores, se realizaron búsqueda bibliográfica, elaboración de cuestionarios, se cuenta con el protocolo de investigación, se integró al equipo de trabajo y se han iniciado las evaluaciones.</t>
    </r>
  </si>
  <si>
    <t>0.14</t>
  </si>
  <si>
    <t>3.64</t>
  </si>
  <si>
    <t>UR: NDY</t>
  </si>
  <si>
    <t>3.59</t>
  </si>
  <si>
    <t>19.10</t>
  </si>
  <si>
    <t>161.69</t>
  </si>
  <si>
    <t>0.33</t>
  </si>
  <si>
    <t>0.34</t>
  </si>
  <si>
    <t>UR: NCE</t>
  </si>
  <si>
    <t>NDY</t>
  </si>
  <si>
    <t>Porcentaje de avance en el Desarrollo curso virtual de mejores prácticas de lactancia para madres trabajadoras y personal de salud</t>
  </si>
  <si>
    <t>Taller para la promoción del buen trato en personal de salud</t>
  </si>
  <si>
    <t>Estudio</t>
  </si>
  <si>
    <t>Porcentaje de avance del estudio sobre embarazo adolescente</t>
  </si>
  <si>
    <t>2.70</t>
  </si>
  <si>
    <t>Porcentaje de mujeres atendidas</t>
  </si>
  <si>
    <t>83.30</t>
  </si>
  <si>
    <t>89.50</t>
  </si>
  <si>
    <t>Porcentaje de productos con enfoque de género vigentes en colaboración</t>
  </si>
  <si>
    <t>Porcentaje de productos de investigación con enfoque de género</t>
  </si>
  <si>
    <t>47.00</t>
  </si>
  <si>
    <t>Porcentaje de investigadoras de alto nivel</t>
  </si>
  <si>
    <t>NCE</t>
  </si>
  <si>
    <t>Porcentaje de avance de las diferentes fases del proyecto: Evaluación del riesgo de caídas en mujeres adultas mayores</t>
  </si>
  <si>
    <t>Porcentaje de evaluación funcional de mujeres adultas mayores</t>
  </si>
  <si>
    <t>Porcentaje de avance en el programa de capacitación del primer nivel de atención para la promoción de la Salud de Mujeres adultas mayores en 3 entidades de la República durante el año 2014</t>
  </si>
  <si>
    <t xml:space="preserve"> NCE- Instituto Nacional de Geriatría  NDE- Instituto Nacional de Perinatología Isidro Espinosa de los Reyes  NDY- Instituto Nacional de Salud Pública </t>
  </si>
  <si>
    <t xml:space="preserve"> El 30% de las muertes entre los adultos mayores de 65 años son a causa de caídas. Así también, la frecuencia de caídas se incrementa con la edad: 15-28% en el grupo de 65 a 75 años y 35% en el grupo de más de 75 años. En relación al sexo se ha reportado que las mujeres en comparación con los hombres presentan una frecuencia mayor de caídas a una razón de 2.7:1.  En México la ENSANUT 2012 muestra la predominancia femenina entre los adultos mayores, con una relación hombre: mujer de 87.6 hombres por cada 100 mujeres, esta relación fue 91.0 para los adultos mayores de 60 a 69 años, y de 83.6 para los de 70 y más. Para dimensionar la importancia de la implementación de acciones de promoción a la salud en éste grupo de edad, es necesario plantear, desarrollar y diferenciar dos temas. Por un lado, lo relacionado al adelanto de las condiciones de igualdad y equidad entre géneros y sobre todo ante  la feminización del envejecimiento que hace necesaria la implementación de programas y acciones dirigidas a este vulnerable sector de la población: la mujer adulta mayor (CONAPO, 2004).  En cuanto al estado de salud de la mujer adulta mayor, ENSANUT 2012 reporta las Condiciones generales por auto reporte, en donde las mujeres de 60 años y más presentan una mayor incidencia en las siguientes patologías: Diabetes 25.8%; Hipertensión 46.2%; Cáncer 4.4%, Síntomas depresivos 22.1%; Deterioro Cognitivo 8.3%; Demencia 9.1%,  una limitación para realizar ABVD  29.6%; una limitación para AIVD 28.4% y Caídas 38.1%. Desde la perspectiva de salud, el panorama anterior nos indica con claridad, que las acciones de promoción de la salud son prioritarias para modificar la situación de salud de las mujeres envejecidas. Para reducir la morbilidad y mortalidad materna-infantil, es indispensable la generación de conocimientos que proporcionen nuevas alternativas para diagnóstico y tratamiento de los problemas de salud que las motivan. El ejercicio 2014 inicia con 95 en proceso: 47 de investigación básica, 25 de investigación clínica y 23 de intervención comunitaria. El 98% de los proyectos están apegados a las líneas de investigación institucionales y el 70% tiene participación multidisciplinaria. Los proyectos se desarrollarán en las siguientes líneas de investigación: diabetes mellitus gestacional, nacimiento pretérmino, enfermedad hipertensiva asociada al embarazo, infertilidad, peri y post menopausia, VIH y embarazo, nutrición durante el embarazo, farmacología perinatal, endocrinología reproductiva, cáncer de mama, salud mental en el proceso reproductivo y neurodesarrollo neonatal. Sus resultados se difundirán a través de la publicación de artículos científicos y presentaciones en congresos. El presupuesto solicitado, además de cubrir el capítulo 1000, se utilizará para la adquisición de los reactivos y equipo necesario para el desarrollo de los protocolos de investigación.   Innovación tecnológica en pruebas de detección de cáncer cervical en México. El estudio del triage en mujeres positivas a virus de papiloma humano: A pesar de que las vacunas contra el Virus de Papiloma Humano (VPH) se encuentran disponibles como método de prevención primaria de cáncer cervical, los métodos de prevención secundaria continúan siendo necesarios, especialmente en países en desarrollo, como México, en donde el cáncer cervical es la segunda causa de mortalidad por cáncer en mujeres. Resulta indispensable continuar trabajando en el fortalecimiento de programas de prevención secundaria para reducir la carga por esta patología. Modelo de Intervención para la erradicación del maltrato en salas de parto.: El abuso en las salas de maternidad o violencia obstétrica es un complejo problema social que apenas de manera reciente cobra visibilidad, gracias a los estudios que se han realizado y a las acciones llevadas a cabo por la sociedad civil que defienden los derechos de las mujeres a vivir una vida libra de violencia en cualquier etapa de vida.  Lactancia en la mujer trabajadora: Promoción con enfoque de género: Pobres prácticas de lactancia en el Estado de Morelos, ENSANUT 2012/Morelos. Estudio sobre el embarazo adolescente: A pesar de la reducción en la tasa de fecundidad general que se ha observado en México, la tasa específica de fecundidad entre adolescentes de 15 a 19 años se ha incrementado entre 2005 y 2011 de acuerdo con información de la ENSANUT. El embarazo adolescente representa un reto para la salud de las adolescentes, a la vez que es una barrera para la adecuada acumulación de capital humano en este grupo. Son diversos los factores que potencialmente inciden en la fecundidad adolescente, por lo que resulta relevante identificar aquellos que por su contribución y capacidad de modificarlos permitan incidir en la fecundidad.</t>
  </si>
  <si>
    <t>103</t>
  </si>
  <si>
    <t>428</t>
  </si>
  <si>
    <t>203</t>
  </si>
  <si>
    <t>(Instituto Nacional de Salud Pública)</t>
  </si>
  <si>
    <t>(Instituto Nacional de Geriatría)</t>
  </si>
  <si>
    <t>167.2</t>
  </si>
  <si>
    <t>Investigación y desarrollo tecnológico en salud</t>
  </si>
  <si>
    <t>E022</t>
  </si>
  <si>
    <r>
      <t>Acciones de mejora para el siguiente periodo
UR:</t>
    </r>
    <r>
      <rPr>
        <sz val="10"/>
        <rFont val="Soberana Sans"/>
        <family val="2"/>
      </rPr>
      <t xml:space="preserve"> NBB
Se anexa documentos de las acciones de mejora de los indicadores.
</t>
    </r>
    <r>
      <rPr>
        <b/>
        <sz val="10"/>
        <rFont val="Soberana Sans"/>
        <family val="2"/>
      </rPr>
      <t>UR:</t>
    </r>
    <r>
      <rPr>
        <sz val="10"/>
        <rFont val="Soberana Sans"/>
        <family val="2"/>
      </rPr>
      <t xml:space="preserve"> NCD
Cubrir la demanda de atención de mujeres a través de diagnóstico y la investigación en EPOC, Cáncer Pulmonar asociadas al humo de leña en el INER, así como concluir y dar continuidad a los protocolos de investigación y la operación y mantenimiento de las instalaciones de la Clínica de EPOC, Servicios Clínicos involucrados como: Rehabilitación Respiratoria, Función Pulmonar y Pabellones de Hospitalización.  
</t>
    </r>
    <r>
      <rPr>
        <b/>
        <sz val="10"/>
        <rFont val="Soberana Sans"/>
        <family val="2"/>
      </rPr>
      <t>UR:</t>
    </r>
    <r>
      <rPr>
        <sz val="10"/>
        <rFont val="Soberana Sans"/>
        <family val="2"/>
      </rPr>
      <t xml:space="preserve"> 160
El Hospital de la Mujer, fortelece su polìtica de cero rechazos, y atiende la demanda que se presenta, con base a su capacidad fìsica instalada ;  Atender a la poblaciòn femenina en las àreas de ginecoobstetricia, oncologìa ginecològica y neonatologìa, procurando aplicar los mejores estandares de calidad y seguiridad.;  En el Hospital de la Mujer se requiere de mayor infraestructura fìsica, sin embargo una de las principales limitaciones son las relacionadas con los recuros presupuestales ya que un alto porcentaje se invierte en los servicios directos y otra parte en los servicios de apoyo, por lo que casi imposibles adquirir nuevo equipo mèdico o sustituir a los que ya rebasaron su vida ùtil, Sin embargo se hace un esfuerzo para atender a la poblaciòn que solicta de los servicios, con la calidad y seguridad que se requiere.
</t>
    </r>
    <r>
      <rPr>
        <b/>
        <sz val="10"/>
        <rFont val="Soberana Sans"/>
        <family val="2"/>
      </rPr>
      <t>UR:</t>
    </r>
    <r>
      <rPr>
        <sz val="10"/>
        <rFont val="Soberana Sans"/>
        <family val="2"/>
      </rPr>
      <t xml:space="preserve"> NDE
Se continúan realizando reuniones de trabajo con las diferentes áreas del Instituto  para la revisión de los procesos de atención, en busca de la mejora de la calidad y seguridad al paciente.  El  CODECIN vigila las estrategias establecidas que como principales líneas de acción son:realizar estudios de sombra en el  lavado de manos, realizar cultivos de ambiente, verificar la técnica en la colocación de catéter y sondas, de igual modo se cuida que exista en suficiente abasto de clorixidina y alcohol gel al 4% para el adecuado lavado de manos.  
</t>
    </r>
    <r>
      <rPr>
        <b/>
        <sz val="10"/>
        <rFont val="Soberana Sans"/>
        <family val="2"/>
      </rPr>
      <t>UR:</t>
    </r>
    <r>
      <rPr>
        <sz val="10"/>
        <rFont val="Soberana Sans"/>
        <family val="2"/>
      </rPr>
      <t xml:space="preserve"> NBV
Sin información</t>
    </r>
  </si>
  <si>
    <r>
      <t>Justificación de diferencia de avances con respecto a las metas programadas
UR:</t>
    </r>
    <r>
      <rPr>
        <sz val="10"/>
        <rFont val="Soberana Sans"/>
        <family val="2"/>
      </rPr>
      <t xml:space="preserve"> NBB
Se anexa documentos de las justificaciones de los indicadores.
</t>
    </r>
    <r>
      <rPr>
        <b/>
        <sz val="10"/>
        <rFont val="Soberana Sans"/>
        <family val="2"/>
      </rPr>
      <t>UR:</t>
    </r>
    <r>
      <rPr>
        <sz val="10"/>
        <rFont val="Soberana Sans"/>
        <family val="2"/>
      </rPr>
      <t xml:space="preserve"> NCD
El porcentaje de mujeres con diagnóstico de EPOC y Cáncer Pulmonar atendidas en los servicios de hospitalización, registró una variación de 34.3 por ciento menor con relación a la meta establecida, ya que derivado de la remodelación del Servicio de Neumología Clínica fue necesario inhabilitar dieciséis camas censables de forma temporal; además, se incrementó de manera importar el número de pacientes con influenza requirió la reconversión de los servicios clínicos por lo tanto se dio prioridad a pacientes con patología respiratoria aguda durante el primer trimestre.
</t>
    </r>
    <r>
      <rPr>
        <b/>
        <sz val="10"/>
        <rFont val="Soberana Sans"/>
        <family val="2"/>
      </rPr>
      <t>UR:</t>
    </r>
    <r>
      <rPr>
        <sz val="10"/>
        <rFont val="Soberana Sans"/>
        <family val="2"/>
      </rPr>
      <t xml:space="preserve"> 160
El Hospital de la Mujer, por ser un hospital de especialidades dentro de la cartera de servicios cuenta con la especialidad de ginecoobstetricia, atiende a mujeres de escasos recuros y un grna porcentaje sin derechohabiencia, en el primer trimestre se mantuvo el porcentaje esperado de pacientes atendidas en consulta externa que se sitùa en el 96 porciento.;  Durante el Primes trimestre se egresaron 3221 mujeres por mejorìa de untotal de 3241 mujeres egresadas esto representò el 99.3% de los egresos de mujers 2.6 porciento superior a lo programado, sin embargo dentro de los paràmetros establecidos.;  En el primer trimeste se estimò que el 25 porciento de los partos de mujeres atendidas se espraba que presentaran algun grado de prematurès, pero solo el 21.4 porciento se presentò entre el total de los recien nacidos vivos atendidos. Se considera que la mujer embarazada acudiò de manera temprana a los servicios lo que permitiò disminuir los riesgos en el nacimiento.
</t>
    </r>
    <r>
      <rPr>
        <b/>
        <sz val="10"/>
        <rFont val="Soberana Sans"/>
        <family val="2"/>
      </rPr>
      <t>UR:</t>
    </r>
    <r>
      <rPr>
        <sz val="10"/>
        <rFont val="Soberana Sans"/>
        <family val="2"/>
      </rPr>
      <t xml:space="preserve"> NDE
Indicador 1. Cumplimiento del 87.9. Se realizaron 5 cirugías de corta estancia menos  a mujeres de las 83 programadas, como resultado de un menor número de biopsias de cervix y lipomas de brazo en relación al mismo periodo de año anterior.  Indicador 2. Cumplimiento del 101.7. El total de egresos hospitalarios fue ligeramente menor a lo programado, sin embargo, la proporción de pacientes que egresaron por mejoría fue mayor a lo esperado.  Indicador 3. Cumplimiento del 101.9. Del total de ingresos hospitalarios el 34.4% ingresan por procedimientos programados siendo la diferencia ingresos por urgencia.  Indicador 4. Cumplimiento del 90.8 (85.0/93.6 x 100) por ciento. Durante el primer bimestre del año no se dio el fallo de las invitaciones a proveedores nacionales e internacionales para la compra de medicamentos.  Indicador 5. Cumplimiento del 114.6. Siendo este un indicador de nueva creación, no se contaba con una línea base quedando la programación por debajo de lo que se alcanzó.
</t>
    </r>
    <r>
      <rPr>
        <b/>
        <sz val="10"/>
        <rFont val="Soberana Sans"/>
        <family val="2"/>
      </rPr>
      <t>UR:</t>
    </r>
    <r>
      <rPr>
        <sz val="10"/>
        <rFont val="Soberana Sans"/>
        <family val="2"/>
      </rPr>
      <t xml:space="preserve"> NBV
Sin información</t>
    </r>
  </si>
  <si>
    <r>
      <t>Acciones realizadas en el periodo
UR:</t>
    </r>
    <r>
      <rPr>
        <sz val="10"/>
        <rFont val="Soberana Sans"/>
        <family val="2"/>
      </rPr>
      <t xml:space="preserve"> NBB
Se anexa documentos de las acciones realziadas de los indicadores.
</t>
    </r>
    <r>
      <rPr>
        <b/>
        <sz val="10"/>
        <rFont val="Soberana Sans"/>
        <family val="2"/>
      </rPr>
      <t>UR:</t>
    </r>
    <r>
      <rPr>
        <sz val="10"/>
        <rFont val="Soberana Sans"/>
        <family val="2"/>
      </rPr>
      <t xml:space="preserve"> NCD
Durante los meses enero-marzo se atendieron en los servicios de hospitalización a 23 pacientes mujeres con diagnóstico de EPOC y Cáncer Pulmonar obteniendo un cumplimiento de 65.7 por ciento con respecto a la meta programada, asimismo se otorgaron 527 consultas de primera vez y subsecuentes a mujeres con diagnóstico de EPOC de las cuales 98 están relacionadas al humo de leña logrando un cumplimiento del 100.0 por ciento con respecto a la meta establecida. 
</t>
    </r>
    <r>
      <rPr>
        <b/>
        <sz val="10"/>
        <rFont val="Soberana Sans"/>
        <family val="2"/>
      </rPr>
      <t>UR:</t>
    </r>
    <r>
      <rPr>
        <sz val="10"/>
        <rFont val="Soberana Sans"/>
        <family val="2"/>
      </rPr>
      <t xml:space="preserve"> 160
El Hospital de la Mujer, otorga atenciòn especializada a los recien nacidos sobre todo a los que nacen con algùn grado de prematures, durnate el primer trimestre se diò atenciòn a 366 niños prematuros de untotal de 1711 nacidos vivoc atendidos esto correspnde a 21.4 porciento del total que presentaron prematurès generalmente asociado a adolecentes embarazadas calificadas con embarazo de alto riesgo. Desafortunadamente son las de màs escasos recuros y que no cuentan con seguridad social. ;  El Hospital de la Mujer ha llevado a cabo diversos ejercicios para poder acreditar el servicio de atenciòn de urgencia obstètrica, para ser incluidos en el catàlogo ùnico de servicios de salud (CAUSES), una vez certificado poder aplicar al seguro popular ;  En el Hospital de la Mujer durante el primes trimestre se atendieron en consulta externa un total de 1585 mujeres con embarazo de alto riesgo entre las 1636 mujeres que acudieron a consulta de control en el periodo, esto corresponde al 96.9-8 porcineto de mujeres clasificadas con embarazo de alto riesgo.
</t>
    </r>
    <r>
      <rPr>
        <b/>
        <sz val="10"/>
        <rFont val="Soberana Sans"/>
        <family val="2"/>
      </rPr>
      <t>UR:</t>
    </r>
    <r>
      <rPr>
        <sz val="10"/>
        <rFont val="Soberana Sans"/>
        <family val="2"/>
      </rPr>
      <t xml:space="preserve"> NDE
Se realizaron 78 cirugías ambulatorias a mujeres de un total de 101 totales: 9 biopsias de mama, 9 de piel, 15 de endometrio y 45 de cervix, 4 cirugías de biopsia testicular y 19 vasectomías.   Los egresos hospitalarios fueron 2,466,de los cuales 1971 corresponde a mujeres hospitalizadas egresadas por mejoría: 1,199 obstétricos, 353 ginecológicos y 419 neonatales.  De los 1,593 ingresos hospitalarios, 548 fueron procedimientos programados y 1,045 corresponden a ingresos por urgencias hospitalarias.  De las 2,529 recetas solicitadas para pacientes hospitalizadas, se surtieron de forma completa un total de 2,150 obteniendo un resultado del 85%.  Se encuestaron a 1,269 mujeres en las áreas de hospitalización, de las cuales 1,167 corresponden a mujeres satisfechas con los servicios otorgados, lo que representa el 92%.       
</t>
    </r>
    <r>
      <rPr>
        <b/>
        <sz val="10"/>
        <rFont val="Soberana Sans"/>
        <family val="2"/>
      </rPr>
      <t>UR:</t>
    </r>
    <r>
      <rPr>
        <sz val="10"/>
        <rFont val="Soberana Sans"/>
        <family val="2"/>
      </rPr>
      <t xml:space="preserve"> NBV
  En el periodo enero-marzo se tuvo un porcentaje de recetas surtidas en forma completa a mujeres hospitalizadas con cáncer del 96.7 por ciento; por lo que les fueron administrados sus medicamentos en tiempo y forma.  </t>
    </r>
  </si>
  <si>
    <t>11.26</t>
  </si>
  <si>
    <t>11.28</t>
  </si>
  <si>
    <t>78.89</t>
  </si>
  <si>
    <t>107.71</t>
  </si>
  <si>
    <t>81.70</t>
  </si>
  <si>
    <t>469.9</t>
  </si>
  <si>
    <t>0.37</t>
  </si>
  <si>
    <t>55.0</t>
  </si>
  <si>
    <t>UR: NCD</t>
  </si>
  <si>
    <t>75.66</t>
  </si>
  <si>
    <t>66.98</t>
  </si>
  <si>
    <t>134.20</t>
  </si>
  <si>
    <t>135.66</t>
  </si>
  <si>
    <t>615.15</t>
  </si>
  <si>
    <t>UR: NBB</t>
  </si>
  <si>
    <t>21.40</t>
  </si>
  <si>
    <t xml:space="preserve">Porcentaje de  recién nacidos vivos prematuros sin protección social en salud  (de  36 o menos semanas de gestación) atendidos en el Hospital de la Mujer </t>
  </si>
  <si>
    <t>93.80</t>
  </si>
  <si>
    <t>96.90</t>
  </si>
  <si>
    <t xml:space="preserve">Proporción de consultas otorgadas a mujeres con embarazo de alto riesgo   </t>
  </si>
  <si>
    <t>99.40</t>
  </si>
  <si>
    <t>Porcentaje de Mujeres egresadas por mejoría</t>
  </si>
  <si>
    <t>34.40</t>
  </si>
  <si>
    <t>33.80</t>
  </si>
  <si>
    <t>33.50</t>
  </si>
  <si>
    <t xml:space="preserve">Porcentaje de ingresos programados de mujeres </t>
  </si>
  <si>
    <t>93.60</t>
  </si>
  <si>
    <t>96.20</t>
  </si>
  <si>
    <t xml:space="preserve">Porcentaje de recetas surtidas completas a mujeres hospitalizadas </t>
  </si>
  <si>
    <t>92.00</t>
  </si>
  <si>
    <t>80.10</t>
  </si>
  <si>
    <t xml:space="preserve">Porcentaje de satisfacción de las mujeres atendidas </t>
  </si>
  <si>
    <t>79.90</t>
  </si>
  <si>
    <t>78.60</t>
  </si>
  <si>
    <t>Porcentaje de egresos hospitalarios por mejoría clasificados por género</t>
  </si>
  <si>
    <t>77.20</t>
  </si>
  <si>
    <t>87.80</t>
  </si>
  <si>
    <t>83.70</t>
  </si>
  <si>
    <t>Porcentaje de cirugías ambulatorias practicadas a mujeres</t>
  </si>
  <si>
    <t>60.00</t>
  </si>
  <si>
    <t>NCD</t>
  </si>
  <si>
    <t>Porcentaje de hogares que recibieron apoyo de estufas ecológicas</t>
  </si>
  <si>
    <t>18.60</t>
  </si>
  <si>
    <t>18.00</t>
  </si>
  <si>
    <t>Porcentaje de consultas de primera vez y subsecuentes otorgadas a mujeres con diagnóstico de EPOC relacionado con el humo de leña</t>
  </si>
  <si>
    <t>70.00</t>
  </si>
  <si>
    <t>88.60</t>
  </si>
  <si>
    <t>Porcentaje de mujeres con diagnóstico de EPOC y Cáncer Pulmonar atendidas en los servicios de hospitalización respecto a lo programado</t>
  </si>
  <si>
    <t>96.70</t>
  </si>
  <si>
    <t xml:space="preserve">Porcentaje de recetas surtidas en forma completa a mujeres hospitalizadas con cáncer </t>
  </si>
  <si>
    <t>65.02</t>
  </si>
  <si>
    <t>66.00</t>
  </si>
  <si>
    <t>NBB</t>
  </si>
  <si>
    <t>Porcentaje de pacientes mujeres atendidas en Hospitalización</t>
  </si>
  <si>
    <t>63.00</t>
  </si>
  <si>
    <t>65.00</t>
  </si>
  <si>
    <t>Porcentaje de pacientes mujeres atendidas en Consulta Externa</t>
  </si>
  <si>
    <t xml:space="preserve"> NBB- Hospital General "Dr. Manuel Gea González"  NBV- Instituto Nacional de Cancerología  NCD- Instituto Nacional de Enfermedades Respiratorias Ismael Cosío Villegas  NDE- Instituto Nacional de Perinatología Isidro Espinosa de los Reyes  Secretaria de Salud </t>
  </si>
  <si>
    <t>Con la implementación del programa "cero rechazos" se ha incrementado la demanda de los servicios de atención de salud de alta especialidad que brinda el Hospital General "Dr. Manuel Gea González", esto aunado a la sobre ocupación que ya se presentaba en años anteriores, y los recursos económicos limitados con los que opera este nosocomio generará que los servicios se saturen derivando en una atención de baja calidad a los usuarios, o que nos encontremos imposibilitados a cubrir la demanda de atención médica.  Contribuir a satisfacer la demanda de servicios especializados de salud de la población.  El INER es el Instituto que ha identificado y atiende a las mujeres con enfermedades pulmonares por cocinar con leña, asociado a pobreza, a la condición de mujer encargada de las labores del hogar y más común en zonas indígenas.  La EPOC es actualmente la 4ª causa de muerte a nivel nacional en mujeres, más importante que el cáncer de mama y el de cérvix y su principal causa es cocinar con leña.  En México, la EPOC también se encuentra en el 4º lugar de mortalidad, y de las 9000 muertes en el sexo femenino, 4000 de ellas son en mujeres que cocinaron con humo de leña.  La prevención, la difusión y la pronta respuesta del Instituto con las mujeres afectadas, debe ser prioridad nacional. Se debe asegurar la continuidad y el impulso de dichas acciones para consolidar las acciones emprendidas. Cada año egresan del INPer por mejoría cerca de 7000 mujeres y 4000 neonatos. Las causas más frecuentes de hospitalización gíneco-obstétrica fueron: parto por cesárea, supervisión de embarazo de alto riesgo, parto único espontáneo, preeclampsia y eclampsia, diabetes mellitus en el embarazo, infertilidad y trastornos hipertensivos en el embarazo.  Las principales causas de hospitalización neonatal fueron: pretérmino y bajo peso, malformaciones congénitas, ictericia, dificultad respiratoria, retardo del crecimiento fetal y desnutrición fetal, enfermedad repiratoria crónica originada en el periodo perinatal y sepsis bacteriana.   La ocupación hospitalaria oscila entre un 82% en  mujeres adultas y entre 83 y 100% en las unidades neonatales. El servicio con mayor saturación es la Unidad de Cuidados Intensivos Neonatales con 100.5% En 2013 se atendieron 4,158 nacimientos, 3,924 fueron nacidos vivos y 234 óbitos.   Que la población acuda a su control de embarazo en el tiempo oportuno,  para establecer el control prenatal y prevenir las complicaciones,  contribuir en la reducciòn de las complicaciones en el embarazo de alto riesgo, reducción en la tasas de mortalidad materna y perinatal.</t>
  </si>
  <si>
    <t>(Instituto Nacional de Enfermedades Respiratorias Ismael Cosío Villegas)</t>
  </si>
  <si>
    <t>(Hospital General "Dr. Manuel Gea González")</t>
  </si>
  <si>
    <t>Prestación de servicios en los diferentes niveles de atención a la salud</t>
  </si>
  <si>
    <t>E023</t>
  </si>
  <si>
    <r>
      <t>Acciones de mejora para el siguiente periodo
UR:</t>
    </r>
    <r>
      <rPr>
        <sz val="10"/>
        <rFont val="Soberana Sans"/>
        <family val="2"/>
      </rPr>
      <t xml:space="preserve"> X00
Se tiene previsto intensificar la aplicación de pruebas de tamizaje antes de concluir el periodo escolar.</t>
    </r>
  </si>
  <si>
    <r>
      <t>Justificación de diferencia de avances con respecto a las metas programadas
UR:</t>
    </r>
    <r>
      <rPr>
        <sz val="10"/>
        <rFont val="Soberana Sans"/>
        <family val="2"/>
      </rPr>
      <t xml:space="preserve"> X00
Debido al inicio del ejercicio, al parecer existió tardanza en el desarrollo de actividades como el tamizaje, que permite la captación de personas susceptibles de ser tratadas en los Centros de Atención Primaria en Adicciones. A pesar de que el avance de los indicadores llegó al 50% de la meta programada, se prevé que aumente el número de pruebas de tamizaje en los próximos trimestres del año, ya que muchas de estas aplicaciones se calendarizan a inicio del periodo escolar y en consecuencia aumente el número de consultas de primera vez.</t>
    </r>
  </si>
  <si>
    <r>
      <t>Acciones realizadas en el periodo
UR:</t>
    </r>
    <r>
      <rPr>
        <sz val="10"/>
        <rFont val="Soberana Sans"/>
        <family val="2"/>
      </rPr>
      <t xml:space="preserve"> X00
Durante el primer trimestre del ejercicio 2014, se realizaron las tareas propias del Programa de Prevención y Atención Contra las Adicciones, principalmente la aplicación de pruebas de tamizaje en población escolarizada de 12 a 17 años, con el fin de detectar tempranamente a personas que presentan riesgos psicosociales que pudieran derivar en el consumo de sustancias adictivas y ser susceptibles de recibir tratamiento especializado en los Centros de Atención Primaria en Adicciones.</t>
    </r>
  </si>
  <si>
    <t>5.19</t>
  </si>
  <si>
    <t>UR: X00</t>
  </si>
  <si>
    <t>10.84</t>
  </si>
  <si>
    <t>X00</t>
  </si>
  <si>
    <t>Porcentaje de Consultas de primera vez otorgadas, con respecto a las consultas programadas en Centros de Atención Primaria a las Adicciones (CAPA)</t>
  </si>
  <si>
    <t>12.03</t>
  </si>
  <si>
    <t>Porcentaje de alumnado con pruebas de tamizaje del año en curso, respecto del alumnado con pruebas de tamizaje programado</t>
  </si>
  <si>
    <t xml:space="preserve"> X00- Centro Nacional para la Prevención y el Control de las Adicciones </t>
  </si>
  <si>
    <t xml:space="preserve">Entre las mujeres, el uso de drogas es un fenómeno menos estudiado, debido a que por mucho tiempo se consideró una problemática solo de los hombres. Los/as jóvenes de hoy consumen drogas en mayor proporción que las generaciones anteriores. De acuerdo a los resultados de la ENA 2011, las prevalencias de consumo de drogas son de 1.6% y de 1.5% para cualquier droga ilegal.  En el ámbito nacional, los fumadores activos de entre 12 a 65 años de edad, en promedio, inician el consumo diario de cigarrillos a los 16.7 años, los hombres a los 16 años y las mujeres a los 18 años. Para los hombres, el mayor consumo es de mariguana, le siguen inhalables y finalmente cocaína. Lo mismo ocurre con las mujeres, aunque sus prevalencias son menores a las mostradas por los hombres. Sin embargo el índice de crecimiento es mayor en las mujeres entre las cuales el consumo de drogas ilegales se duplicó, aumentando de 1% a 1.9%. </t>
  </si>
  <si>
    <t>(Centro Nacional para la Prevención y el Control de las Adicciones)</t>
  </si>
  <si>
    <t>5.1</t>
  </si>
  <si>
    <t>Prevención y atención contra las adicciones</t>
  </si>
  <si>
    <t>E025</t>
  </si>
  <si>
    <r>
      <t>Acciones de mejora para el siguiente periodo
UR:</t>
    </r>
    <r>
      <rPr>
        <sz val="10"/>
        <rFont val="Soberana Sans"/>
        <family val="2"/>
      </rPr>
      <t xml:space="preserve"> R00
Asegurar la adquisición completa de la 1ª y 2ª dosis de vacuna e VPH durante el presente periodo presupuestario. La aplicación del esquema completo es indispensable, por lo que debe informarse de la importancia de ello, a fin de garantizar el apego al intervalo recomendado.</t>
    </r>
  </si>
  <si>
    <r>
      <t>Justificación de diferencia de avances con respecto a las metas programadas
UR:</t>
    </r>
    <r>
      <rPr>
        <sz val="10"/>
        <rFont val="Soberana Sans"/>
        <family val="2"/>
      </rPr>
      <t xml:space="preserve"> R00
El indicador de Niñas en 5º grado de primaria y las niñas de 11 años de edad no escolarizadas, vacunadas para la prevención del VPH tiene una periodicidad de medición anual, por lo que los avances corresponden a las actividades realizadas hasta el momento. La población del Anexo 1 corresponde a la población objetivo del grupo de niñas en 5º grado de primaria y las niñas de 11 años de edad no escolarizadas de las áreas de responsabilidad de la Secretaria de Salud. Se espera vacunar al 90% de las 710,965 niñas estimadas del grupo de edad. El total de niñas a vacunar es preliminar ya que puede variar debido a que hasta septiembre del 2014 se tendrá disponible la matricula oficial de las niñas de 5º grado de primaria.     </t>
    </r>
  </si>
  <si>
    <r>
      <t>Acciones realizadas en el periodo
UR:</t>
    </r>
    <r>
      <rPr>
        <sz val="10"/>
        <rFont val="Soberana Sans"/>
        <family val="2"/>
      </rPr>
      <t xml:space="preserve"> R00
Se gestiono la adquisición de 710,965 dosis de vacuna contra el Virus del  papiloma Humano  para aplicar durante la tercera Semana Nacional de Salud 2014 a alas niñas de 5º grado de primaria de acuerdo a la responsabilidad Institucional con base en la Regionalización Operativa, los acuerdos de distribución de áreas de responsabilidad se realizan en el seno de los Consejos Estatales de Vacunación (COEVA).    </t>
    </r>
  </si>
  <si>
    <t>3.10</t>
  </si>
  <si>
    <t>311.6</t>
  </si>
  <si>
    <t>UR: R00</t>
  </si>
  <si>
    <t>90.00</t>
  </si>
  <si>
    <t>R00</t>
  </si>
  <si>
    <t>Proporción de niñas de 5to. Grado de primaria vacunadas contra el VPH y de 11 años no escolarizadas</t>
  </si>
  <si>
    <t xml:space="preserve"> R00- Centro Nacional para la Salud de la Infancia y la Adolescencia </t>
  </si>
  <si>
    <t>Es necesario Inmunizar a las niñas de quinto año de primaria y de 11 años no escolarizadas de todo el territorio nacional, con el fin de disminuir, a largo plazo, en las mujeres los casos de infección por virus del papiloma humano, debido al papel causal de las infecciones por Virus del Papiloma Humano (VPH) en mujeres en el desarrollo de Cáncer Cérvico-uterino ha quedado documentado más allá de cualquier duda razonable. Existen alrededor de 100 tipos de VPH que infectan al ser humano, por lo menos 30 infectan el área genital, 15 tipos VPH son de alto riesgo para cáncer. En Noviembre del 2008, dio inicio la aplicación de la vacuna Tetravalente, contra la infección del VPH, que protege de la infección por dos virus de alto riesgo de provocar cáncer cervicouterino, 16 y 18 y dos virus de bajo riesgo, 6 y 11 en adolescentes femeninas de 12 a 16 años de edad, habitantes de los 125 municipios con menor índice de desarrollo humano de los estados de Chiapas, Durango, Guerrero, Nayarit, Oaxaca, Puebla y Veracruz. Durante 2012 se inició la aplicación de la vacuna contra VPH en niñas de quinto año de primaria y de 11 años no escolarizadas.</t>
  </si>
  <si>
    <t>(Centro Nacional para la Salud de la Infancia y la Adolescencia)</t>
  </si>
  <si>
    <t>Reducción de enfermedades prevenibles por vacunación</t>
  </si>
  <si>
    <t>E036</t>
  </si>
  <si>
    <r>
      <t>Acciones de mejora para el siguiente periodo
UR:</t>
    </r>
    <r>
      <rPr>
        <sz val="10"/>
        <rFont val="Soberana Sans"/>
        <family val="2"/>
      </rPr>
      <t xml:space="preserve"> NDE
Se diseño un sistema informático para el reporte de incidentes relacionados con la seguridad del paciente con el objetivo de promover y facilitar el reporte de incidentes en todas las áreas del Instituto.  La página de internet del Instituto tiene actualmente un enlace a la plataforma electrónica que a su vez pose una sección de información para la población en general. Existe también el apoyo a través de las redes sociales donde las dudas son atendidas directamente por especialistas.  </t>
    </r>
  </si>
  <si>
    <r>
      <t>Justificación de diferencia de avances con respecto a las metas programadas
UR:</t>
    </r>
    <r>
      <rPr>
        <sz val="10"/>
        <rFont val="Soberana Sans"/>
        <family val="2"/>
      </rPr>
      <t xml:space="preserve"> NDE
El indicador presenta un cumplimiento del 105.1 (63.6/60.5 x 100) por ciento. En proporción se esperaba aperturar expediente a 60.5 pacientes de cada 100 aceptadas en consulta de valoración, alcanzando a 63.6 por cada cien. </t>
    </r>
  </si>
  <si>
    <r>
      <t>Acciones realizadas en el periodo
UR:</t>
    </r>
    <r>
      <rPr>
        <sz val="10"/>
        <rFont val="Soberana Sans"/>
        <family val="2"/>
      </rPr>
      <t xml:space="preserve"> NDE
Se otorgaron 2,282 consultas de valoración ginecoobstétrica, de las cuales 1,954 fueron aceptadas, representando el 85.6%. De las 1,954 pacientes aceptadas en la consulta de valoración 1,243 realizaron apertura de expediente clínico y a 1,138 se les otorgó clasificación socioeconómica entre los niveles X y 3 lo que representa un 91.6%.  Del total de pacientes que aperturaron expediente el 93% no cuenta con ningún tipo de seguridad social. Las principales causas de atención en pacientes obstétricas fueron por: endocrinopatías, diabetes mellitus, embarazo múltiple, incompetencia del cuello del útero, hipertensión crónica y epilepsia.  En cuanto a las pacientes ginecológicas de primera vez, las principales causas de atención fueron por: neoplasias benignas de cervix de útero, infertilidad por factor endócrino-ovárico, perdida gestacional recurrente, hemorragia genital, amenorrea secundaria y síndrome climatérico.  </t>
    </r>
  </si>
  <si>
    <t>3.21</t>
  </si>
  <si>
    <t>17.78</t>
  </si>
  <si>
    <t>63.60</t>
  </si>
  <si>
    <t>60.50</t>
  </si>
  <si>
    <t>63.20</t>
  </si>
  <si>
    <t>Porcentaje de mujeres que realizaron apertura de expediente clínico</t>
  </si>
  <si>
    <t xml:space="preserve"> El INPer está enfocado en mejorar la salud reproductiva de las mujeres, a través de otorgar atención médica especializada en salud reproductiva y perinatal a la población que demanda sus servicios. En promedio cada año se realizan cerca de 11,000 consultas de valoración a mujeres con embarazo de alto riesgo y/o problemas ginecológicos que requieran atención médica especializada, por problemas clínicos de alta complejidad, que preferentemente no sean derechohabientes de alguna institución de salud; de las cuales se aceptan más de 8000, y de estas últimas aperturan expediente en promedio más de 5000 pacientes (5,194/8,224). Como parte de las mejoras a la atención del paciente se diseñó un sistema informático para el reporte de incidentes relacionados con la seguridad de paciente, con el objetivo de promover y facilitar el reporte de incidentes en todas las áreas del Instituto, así como con la finalidad de aprender de las áreas de oportunidad detectadas e implementar acciones preventivas en pro de la seguridad de los y las pacientes, familiares y trabajadores del Instituto. En el segundo semestre de 2013 se recibieron 40 reportes. El grupo de trabajo por la calidad y la seguridad de las y los pacientes, integrado por 54 profesionistas adscritos a diversas áreas del INPer (médicos, enfermeras, trabajadoras sociales, entre otros), durante 2013 realizó 7 reuniones, contando con la participación de expertos en temas específicos de calidad y seguridad. Se revisaron, discutieron y autorizaron diversas políticas, procedimientos e indicadores para la mejora de la calidad y seguridad de las y los pacientes.  </t>
  </si>
  <si>
    <t>17.7</t>
  </si>
  <si>
    <t>Calidad en Salud e Innovación</t>
  </si>
  <si>
    <t>P012</t>
  </si>
  <si>
    <r>
      <t>Acciones de mejora para el siguiente periodo
UR:</t>
    </r>
    <r>
      <rPr>
        <sz val="10"/>
        <rFont val="Soberana Sans"/>
        <family val="2"/>
      </rPr>
      <t xml:space="preserve"> R00
Sin información</t>
    </r>
  </si>
  <si>
    <r>
      <t>Justificación de diferencia de avances con respecto a las metas programadas
UR:</t>
    </r>
    <r>
      <rPr>
        <sz val="10"/>
        <rFont val="Soberana Sans"/>
        <family val="2"/>
      </rPr>
      <t xml:space="preserve"> R00
Sin información</t>
    </r>
  </si>
  <si>
    <r>
      <t>Acciones realizadas en el periodo
UR:</t>
    </r>
    <r>
      <rPr>
        <sz val="10"/>
        <rFont val="Soberana Sans"/>
        <family val="2"/>
      </rPr>
      <t xml:space="preserve"> R00
Este trimestre se realizaron las siguientes acciones: Elaboración de las metas y acciones para este año, Cronograma de actividades, Presupuesto anual, Tablas estadistica poblacional, Directorio de hospitales para referencia de estas pacientes en toda la Republica Mexicana, Plaeación de los talleres.</t>
    </r>
  </si>
  <si>
    <t>1.05</t>
  </si>
  <si>
    <t>6.05</t>
  </si>
  <si>
    <t>Porcentaje de avance de las acciones de la campaña</t>
  </si>
  <si>
    <t>Porcentaje de manuales distribuidos</t>
  </si>
  <si>
    <t>Porcentaje de talleres realizados para la prevención y atención a mujeres con Síndrome de Turner</t>
  </si>
  <si>
    <t>El Síndrome de Turner es. Es una enfermedad genética que se produce sólo en las mujeres, es la pérdida total o parcial de uno de los cromosomas X, esta alteración se caracteriza por talla baja en el 100% de los casos, micrognatia en el 60%, disgenesia gonadal en el 96%, y cuello alado en el  40%, entre otras. Se estima que existen 26 mil casos en México, con una incidencia a nivel mundial de hasta 1:200 1:2500 recién nacidos femeninos. El diagnóstico tardío puede darse hasta la edad adulta lo que implica la presencia de manifestaciones clínicas dentro de las cuales se encuentran pérdida de la audición, hipotiroidismo, alteraciones renales y anormalidades en la función hepática, que incrementan con la edad hasta en un 45% y que mejorarían con adecuado inicio de la terapia hormonal sustitutiva, en una edad más temprana de diagnóstico y de inicio del tratamiento. Esta patología favorece la presentación de padecimientos tales como Diabetes, Hipertensión, Obesidad todos ellos condicionantes de enfermedades crónicas que pueden causar desde la incapacidad parcial o total hasta la muerte. La esperanza de vida es más corta que en la población en general aproximadamente en 10 años, pero puede ser mejorada con la atención de las enfermedades crónicas asociadas como la hipertensión arterial, diabetes, etc. Por lo cual es de suma importancia la detección oportuna y el manejo por un equipo multidisciplinario dentro del cual se incluya: Genetista, Pediatra, Endocrinólogo Pediatra, Cardiólogo Pediatra, Nefrólogo y Urólogo, Oftalmólogo y Psicólogo infantil para apoyo psicológico. Por lo anteriormente descrito y pese a lo que se ha venido realizando en años anteriores es importante dar a conocer a la población en general las principales características para que puedan sospecharlo y seguir capacitando al personal de salud para lograr una mayor detección oportuna y tratamiento para estas pacientes.</t>
  </si>
  <si>
    <t>750</t>
  </si>
  <si>
    <t>6.0</t>
  </si>
  <si>
    <t>Promoción de la salud, prevención y control de enfermedades crónico degenerativas y transmisibles y lesiones</t>
  </si>
  <si>
    <t>P014</t>
  </si>
  <si>
    <r>
      <t>Acciones de mejora para el siguiente periodo
UR:</t>
    </r>
    <r>
      <rPr>
        <sz val="10"/>
        <rFont val="Soberana Sans"/>
        <family val="2"/>
      </rPr>
      <t xml:space="preserve"> NDE
Se busca lograr el 100% de cobertura en las pacientes atendidas en el Instituto.  Se diseño por parte del Departamento de Infectología e Inmunología el formato de consentimiento informado para la realización de las pruebas para detección de VIH/SIDA e ITS.    
</t>
    </r>
    <r>
      <rPr>
        <b/>
        <sz val="10"/>
        <rFont val="Soberana Sans"/>
        <family val="2"/>
      </rPr>
      <t>UR:</t>
    </r>
    <r>
      <rPr>
        <sz val="10"/>
        <rFont val="Soberana Sans"/>
        <family val="2"/>
      </rPr>
      <t xml:space="preserve"> K00
Ninguna
</t>
    </r>
    <r>
      <rPr>
        <b/>
        <sz val="10"/>
        <rFont val="Soberana Sans"/>
        <family val="2"/>
      </rPr>
      <t>UR:</t>
    </r>
    <r>
      <rPr>
        <sz val="10"/>
        <rFont val="Soberana Sans"/>
        <family val="2"/>
      </rPr>
      <t xml:space="preserve"> NCD
Satisfacer la demanda de atención médica a pacientes con VIH/SIDA, continuar con las consejerías en VIH y a su vez dar seguimiento a los protocolos de investigación iniciados.
</t>
    </r>
    <r>
      <rPr>
        <b/>
        <sz val="10"/>
        <rFont val="Soberana Sans"/>
        <family val="2"/>
      </rPr>
      <t>UR:</t>
    </r>
    <r>
      <rPr>
        <sz val="10"/>
        <rFont val="Soberana Sans"/>
        <family val="2"/>
      </rPr>
      <t xml:space="preserve"> NBV
Sin información</t>
    </r>
  </si>
  <si>
    <r>
      <t>Justificación de diferencia de avances con respecto a las metas programadas
UR:</t>
    </r>
    <r>
      <rPr>
        <sz val="10"/>
        <rFont val="Soberana Sans"/>
        <family val="2"/>
      </rPr>
      <t xml:space="preserve"> NDE
De la meta programada de 0.9 se cumplió únicamente el 50.9%, ya que se obtuvo el 0.4 (0.4/0.9 x 100), es decir resolvieron su embarazo sólo 4 pacientes seropositivas de 8 programadas. El 0.4 se obtuvo de dividir 4 de un total de 911 embarazos resueltos.      
</t>
    </r>
    <r>
      <rPr>
        <b/>
        <sz val="10"/>
        <rFont val="Soberana Sans"/>
        <family val="2"/>
      </rPr>
      <t>UR:</t>
    </r>
    <r>
      <rPr>
        <sz val="10"/>
        <rFont val="Soberana Sans"/>
        <family val="2"/>
      </rPr>
      <t xml:space="preserve"> K00
Ninguna
</t>
    </r>
    <r>
      <rPr>
        <b/>
        <sz val="10"/>
        <rFont val="Soberana Sans"/>
        <family val="2"/>
      </rPr>
      <t>UR:</t>
    </r>
    <r>
      <rPr>
        <sz val="10"/>
        <rFont val="Soberana Sans"/>
        <family val="2"/>
      </rPr>
      <t xml:space="preserve"> NCD
La variación registrada en el número de mujeres atendidas con VIH en las diferentes especialidades que otorga el CIENI, registró una variación de 9.2 por ciento menor a lo programado, derivado de la disminución de pacientes atendidos en el primer mes del año y la falta de apoyos para transporte en las mujeres, para quienes los costos de transporte representan una barrera importante en la atención en salud. El porcentaje de egresos por mejoría registró una variación de 33.3 por ciento ya que derivado de la remodelación del Servicio de Neumología Clínica fue necesario inhabilitar dieciséis camas censables de forma temporal; además, se incrementó de manera importar el número de pacientes con influenza requirió la reconversión de los servicios clínicos por lo tanto se dio prioridad a pacientes con patología respiratoria aguda durante el primer trimestre. El porcentaje de mujeres reclutadas al protocolo de investigación de embarazadas, presento una variación al indicador del 41.7 por ciento mayor a lo programado ya que derivado de los esfuerzos de colaboración con la Delegación de Tlalpan y de sus directivos, quienes nos envían a mujeres embarazadas a este protocolo para la realización de pruebas de detección de VIH y otras ITS como parte de su cuidado prenatal. El Porcentaje de mujeres a quienes se les realizaron estudios de laboratorio en el Laboratorio de Diagnóstico Virológico, muestra una variación del 12.4 por ciento menor ya que el aumento se debió a una afluencia fuera de lo normal de hombres y mujeres que viven con VIH que son entendidos en la clínica Condesa y acuden a realizarse sus estudios en el LDV-CIENI. Porcentaje de mujeres que recibieron una consejería en VIH registro una variación del 21.6 por ciento mayor a la meta programada ya que la publicidad de boca en boca que está recibiendo la disponibilidad de pruebas de detección de VIH en el CIENI entre las mujeres de la delegación Tlalpan 
</t>
    </r>
    <r>
      <rPr>
        <b/>
        <sz val="10"/>
        <rFont val="Soberana Sans"/>
        <family val="2"/>
      </rPr>
      <t>UR:</t>
    </r>
    <r>
      <rPr>
        <sz val="10"/>
        <rFont val="Soberana Sans"/>
        <family val="2"/>
      </rPr>
      <t xml:space="preserve"> NBV
Sin información</t>
    </r>
  </si>
  <si>
    <r>
      <t>Acciones realizadas en el periodo
UR:</t>
    </r>
    <r>
      <rPr>
        <sz val="10"/>
        <rFont val="Soberana Sans"/>
        <family val="2"/>
      </rPr>
      <t xml:space="preserve"> NDE
Resolvieron su embarazo 4 pacientes seropositivas de un total de 911 embarazos resueltos.  Se atendieron un total de 375 partos y 636 cesáreas para un total de 971 nacimientos, de los cuales 859 embarazos con producto único, 44 embarazos dobles y 8 con embarazo triple.  Se  realizaron en el servicio de Banco de Sangre 610 estudios para la detección oportuna del VIH/SIDA a donadores. El Laboratorio de Infectología e Inmunología en este primer periodo, realizó 552 estudios en la Consulta Externa, 14 en Hospitalización, 20  para Riesgos Profesionales y 7 por accidente de trabajo. En este mismo servicio, se realizaron 262 pruebas rápidas de Oraquick para la detección y prevención del VIH/SIDA.  
</t>
    </r>
    <r>
      <rPr>
        <b/>
        <sz val="10"/>
        <rFont val="Soberana Sans"/>
        <family val="2"/>
      </rPr>
      <t>UR:</t>
    </r>
    <r>
      <rPr>
        <sz val="10"/>
        <rFont val="Soberana Sans"/>
        <family val="2"/>
      </rPr>
      <t xml:space="preserve"> K00
En el primer trimestre (enero-marzo), se lanzó la convocatoria para financiar proyectos de prevención el VIH, sida e ITS dirigidos a mujeres en situación de desigualdad y se realizó el registro de proyectos operados por las organizaciones de la sociedad civil y academia. Con ello se cumplió con la primera etapa y se obtuvo un avance del 25% respecto de la meta anual. 
</t>
    </r>
    <r>
      <rPr>
        <b/>
        <sz val="10"/>
        <rFont val="Soberana Sans"/>
        <family val="2"/>
      </rPr>
      <t>UR:</t>
    </r>
    <r>
      <rPr>
        <sz val="10"/>
        <rFont val="Soberana Sans"/>
        <family val="2"/>
      </rPr>
      <t xml:space="preserve"> NCD
Durante el primer trimestre de 2014 se atendieron al 12.9 por ciento de mujeres con VIH en las diferentes especialidades que otorga el CIENI. En hospitalización egresaron por mejoría 100.0 por ciento de mujeres con VIH/SIDA. El 17.0 por ciento de las mujeres captadas al protocolo de investigación de embarazadas se les realizó por lo menos una prueba de (VIH e ITS). Al 19.7 por ciento de mujeres atendidas en el Laboratorio de Diagnóstico Virologico se les realizó por lo menos un estudio de laboratorio. El 60.8 por ciento de mujeres con VIH recibieron por lo menos una consejería. 
</t>
    </r>
    <r>
      <rPr>
        <b/>
        <sz val="10"/>
        <rFont val="Soberana Sans"/>
        <family val="2"/>
      </rPr>
      <t>UR:</t>
    </r>
    <r>
      <rPr>
        <sz val="10"/>
        <rFont val="Soberana Sans"/>
        <family val="2"/>
      </rPr>
      <t xml:space="preserve"> NBV
  Se encuentra en proceso el Protocolo de investigación INCan ?Impacto de la supresión de HHV-8 en pacientes con Sarcoma de Kaposi grave en el desarrollo de SIRI y en mortalidad atribuible?.  </t>
    </r>
  </si>
  <si>
    <t>8.27</t>
  </si>
  <si>
    <t>0.52</t>
  </si>
  <si>
    <t>70.16</t>
  </si>
  <si>
    <t>0.46</t>
  </si>
  <si>
    <t>137.87</t>
  </si>
  <si>
    <t>UR: K00</t>
  </si>
  <si>
    <t>149.94</t>
  </si>
  <si>
    <t>0.40</t>
  </si>
  <si>
    <t>0.90</t>
  </si>
  <si>
    <t>Política</t>
  </si>
  <si>
    <t>Porcentaje de mujeres seropositivas con embarazo resuelto</t>
  </si>
  <si>
    <t>60.80</t>
  </si>
  <si>
    <t>Porcentaje de mujeres que recibieron una consejería en VIH en el periodo (indicador de proceso de atención psicosocial y prevención)</t>
  </si>
  <si>
    <t>19.70</t>
  </si>
  <si>
    <t>22.50</t>
  </si>
  <si>
    <t>Porcentaje de mujeres a quienes se les realizaron estudios de laboratorio en el Laboratorio de Diagnóstico Virologico (LDV-CIENI) en el periodo (indicador de proceso en el área de diagnóstico)</t>
  </si>
  <si>
    <t>12.00</t>
  </si>
  <si>
    <t>Porcentaje de mujeres reclutadas al protocolo de investigación de embarazadas a quienes se les realizaron pruebas de detección en el periodo (indicador de producto de las áreas de prevención e investigación)</t>
  </si>
  <si>
    <t>81.20</t>
  </si>
  <si>
    <t>Porcentaje de egresos por mejoría en mujeres que viven con VIH atendidas en hospitalización en el periodo (indicador de producto del área clínica de hospitalización)</t>
  </si>
  <si>
    <t>12.90</t>
  </si>
  <si>
    <t>14.20</t>
  </si>
  <si>
    <t>Porcentaje de mujeres que viven con VIH atendidas en las diferentes especialidades que otorga el CIENI en el periodo (indicador de proceso del área de atención clínica en consulta externa)</t>
  </si>
  <si>
    <t>Porcentaje de pacientes participantes en protocolo de investigación atendidos</t>
  </si>
  <si>
    <t>K00</t>
  </si>
  <si>
    <t>Porcentaje de entidades con programas de acompañamiento para mujeres con VIH</t>
  </si>
  <si>
    <t>Porcentaje de esquemas de  vacunación para VPH distribuidos en las entidades federativas</t>
  </si>
  <si>
    <t>Proyecto</t>
  </si>
  <si>
    <t xml:space="preserve">Porcentaje de proyectos de prevención en VIH, el sida e ITS dirigidos a mujeres </t>
  </si>
  <si>
    <t>87.20</t>
  </si>
  <si>
    <t>84.48</t>
  </si>
  <si>
    <t>Porcentaje de mujeres en tratamiento antirretroviral (TAR) en la Secretaría de Salud.</t>
  </si>
  <si>
    <t xml:space="preserve"> K00- Centro Nacional para la Prevención y el Control del VIH/SIDA  NBV- Instituto Nacional de Cancerología  NCD- Instituto Nacional de Enfermedades Respiratorias Ismael Cosío Villegas  NDE- Instituto Nacional de Perinatología Isidro Espinosa de los Reyes </t>
  </si>
  <si>
    <t>En materia de prevención, existen mujeres que sufren violencia sexual (incluyendo violaciones), o las mujeres que son trabajadoras sexuales o las que usan drogas inyectables. Es necesario promover la detección del VIH en toda la población con prácticas de riesgo facilitar el acceso temprano y oportuno al TAR y con ello elevar la supervivencia y la calidad de vida de las personas con VIH y además en mujeres embarazadas, asegurando el acceso efectivo y con calidad a servicios integrales de atención, en donde la retención de la población en los servicios de salud y en TAR juega un papel fundamental. Por esta razón, se programó para el 2014 que, desde el nivel federal, promover y apoyar a las entidades federativas con un programa de acompañamiento, para que las mujeres con VIH incrementen su asistencia y retención  en los servicios especializados de VIH (apoyo a traslados, cuidado de los hijos, acompañamiento, retención) y la adherencia al tratamiento. Contribuir a la reducción de nuevas infecciones por VIH, a través de la prevención en los grupos más afectados por la epidemia y la atención oportuna a los portadores. El Instituto Nacional de Enfermedades Respiratorias (INER), es el Instituto Nacional de Salud (INS) en México que atiende al mayor número de personas que viven con VIH/SIDA (PVVIH). El INER hospitaliza la mayor cantidad de PVVIH(250-300/año) y a los más graves, que requieren cuidados intensivos inmediatos para salvarles la vida. El tiempo de estancia hospitalaria es prolongado y costoso (mediana de 17 días, costo mayor de $ 100,000.00/paciente). Por recibir a los pacientes más graves, el INER tiene una alta mortalidad hospitalaria por SIDA que asciende a 18%. El SIDA es la primera causa de muerte institucional en personas menores a 50 años. Dentro del INER, el CIENI (Centro de Investigación en Enfermedades Infecciosas), es el Departamento encargado de la atención a los pacientes con VIH/SIDA. El CIENI es un centro de excelencia en atención clínica y psicosocial, diagnóstico virológico e investigación. Anualmente, el CIENI: da atención activa, hospitalaria y ambulatoria, a más de 1,500 personas con VIH/SIDA, la mayoría entre 20 y 40 años, 20% son mujeres; da más de 10,000 consultas de especialidades médicas por año; atiende a más de 8 mil pacientes que requieren pruebas de laboratorio; realiza más de 61 mil estudios de laboratorio especializados, incluyendo el diagnóstico y el seguimiento clínico de la infección por VIH; es el grupo científico más productivo sobre VIH/SIDA en México (PUBMED) en los últimos años; genera la mayor cantidad de recursos humanos especializados en VIH/SIDA para el país por año (medicina, nutrición clínica, química, biología). Sin embargo, el presupuesto actual con el que cuenta el INER para la atención de personas que viven con VIH/SIDA es insuficiente para mantener y mejorar la calidad de la atención y asegurar la cobertura del número creciente de personas que se atienden en el CIENI. El INPer continúa promoviendo la importancia de la detección oportuna del VIH/SIDA en las embarazadas, con una sencilla prueba rápida oral, que consiste en tomar una muestra de saliva, obteniendo resultados en una hora. Con esta prueba se obtienen los indicios para descartar o iniciar otra serie de pruebas de sangre. Adicionalmente, se realizan las pruebas necesarias a los/las donadoras de sangre. Las acciones que desarrolla el INPer incluyen la atención integral y tratamiento antirretroviral para embarazadas con VIH/SIDA, cuyas gestaciones se resuelven por cesárea como parte del tratamiento para evitar el contagio. En 2013 se atendieron 32 embarazadas seropositivas, quienes recibieron terapia antirretroviral, con evolución adecuada y sin complicaciones. No hubo transmisión vertical. Se realizaron más de 4,000 estudios de detección de VIH, entre pruebas de Elisa y rápidas orales.  En 2014 se han realizado 328 estudios para la detección de VIH/SIDA sin ninguna prueba confirmatoria. 194 en el laboratorio de infectología, 80 prueba rápida oraquick y 54 estudios a mujeres donadoras en banco de sangre.</t>
  </si>
  <si>
    <t>(Centro Nacional para la Prevención y el Control del VIH/SIDA)</t>
  </si>
  <si>
    <t>231.3</t>
  </si>
  <si>
    <t>Prevención y atención de VIH/SIDA y otras ITS</t>
  </si>
  <si>
    <t>P016</t>
  </si>
  <si>
    <r>
      <t>A</t>
    </r>
    <r>
      <rPr>
        <sz val="10"/>
        <rFont val="Soberana Sans"/>
        <family val="3"/>
      </rPr>
      <t xml:space="preserve">cciones de mejora para el siguiente periodo
</t>
    </r>
    <r>
      <rPr>
        <b/>
        <sz val="10"/>
        <rFont val="Soberana Sans"/>
        <family val="3"/>
      </rPr>
      <t>UR: L00</t>
    </r>
    <r>
      <rPr>
        <sz val="10"/>
        <rFont val="Soberana Sans"/>
        <family val="3"/>
      </rPr>
      <t xml:space="preserve">
Porcentaje de servicios estatales de salud con al menos 2 unidades de salud (1 hospital y 1 centro de salud) con acciones de atención con perspectiva de género realizadas.- Se mantendrá el seguimiento a efecto de cumplir con lo programado.;  Cobertura de usuarias de métodos anticonceptivos en la Secretaría de Salud.- Con recursos del Ramo 12, se fortalecerán las acciones de supervisión y prestación de servicios, particularmente en materia de Anticoncepción Post-evento Obstétrico y anticoncepción quirúrgica. Asimismo, se llevarán a cabo cursos de capacitación-sensibilización en las 32 entidades federativas del país, dirigidas a personal de primer nivel de atención. También se está gestionando una compra centralizada de insumos anticonceptivos con recursos del Seguro Popular a efecto de satisfacer las necesidades y expectativas de la población en materia de planificación familia.; Cobertura de anticoncepción posevento obstétrico en adolescentes en la Secretaría de Salud.- Se apoyará al; Porcentaje de mujeres en situación de violencia severa que fueron atendidas.- Revisar los procedimientos de seguimiento y monitoreo en el registro de información para poder contar con información oportuna y valida de acuerdo a lo establecido con los 32 programas estatales.  
</t>
    </r>
    <r>
      <rPr>
        <b/>
        <sz val="10"/>
        <rFont val="Soberana Sans"/>
        <family val="3"/>
      </rPr>
      <t>UR: NDE</t>
    </r>
    <r>
      <rPr>
        <sz val="10"/>
        <rFont val="Soberana Sans"/>
        <family val="3"/>
      </rPr>
      <t xml:space="preserve">
Continúan las adecuaciones al expediente clínico electrónico con la finalidad de poder contar con la información a detalle y poder realizar un mejor análisis de la misma, así como para contar con la historia clínica del paciente de manera expedita, y con la información estadística de los servicios médicos otorgados en el INPer.
</t>
    </r>
    <r>
      <rPr>
        <b/>
        <sz val="10"/>
        <rFont val="Soberana Sans"/>
        <family val="3"/>
      </rPr>
      <t>UR: M7F</t>
    </r>
    <r>
      <rPr>
        <sz val="10"/>
        <rFont val="Soberana Sans"/>
        <family val="3"/>
      </rPr>
      <t xml:space="preserve">
Sensibilizar sobre la necesidad de que se pueda capacitar en estas intervenciones a un mayor número de personas de instituciones gubernamentales y organizaciones sociales que atienden a la población en las diferentes entidades del país.
</t>
    </r>
    <r>
      <rPr>
        <b/>
        <sz val="10"/>
        <rFont val="Soberana Sans"/>
        <family val="3"/>
      </rPr>
      <t>UR: NBV</t>
    </r>
    <r>
      <rPr>
        <sz val="10"/>
        <rFont val="Soberana Sans"/>
        <family val="3"/>
      </rPr>
      <t xml:space="preserve">
Sin información</t>
    </r>
  </si>
  <si>
    <r>
      <t>Justificación de diferencia de avances con respecto a las metas programadas
UR:</t>
    </r>
    <r>
      <rPr>
        <sz val="10"/>
        <rFont val="Soberana Sans"/>
        <family val="2"/>
      </rPr>
      <t xml:space="preserve"> L00
Cobertura de anticoncepción posevento obstétrico en la Secretaría de Salud.- Es importante destacar que las acciones de planificación familiar también están orientadas a los hombres, particularmente en el caso de la vasectomía y de los condones, pero en el sistema de información se registra a la mujer como usuaria de los servicios.  El Programa de Planificación Familiar y Anticoncepción 2013-2018 incluye acciones para fomentar una mayor participación de los hombres en la planificación familiar y en la paternidad elegida y responsable  ;  Porcentaje de personal capacitado en planificación familiar respecto al programado.- Se programó cero para este trimestre y se reporta cero, los avances estarán listos el próximo trimestre.;  Incremento porcentual en el número Servicios Amigables para Adolescentes en los Servicios Estatales de Salud.- Para el análisis de este indicador solo se usa la información disponible en el Subsistema de Información en Salud (SIS), la cual reporta sólo a las muje;  Porcentaje de mujeres en situación de violencia severa que fueron atendidas.-El Programa de Prevención y Atención de la Violencia Familiar y de Género tiene establecidas y acordadas con las 32 responsables estatales las fechas de corte para el envío de informes de actividades mensuales, es decir, la fecha límite para el envío de información corresponde a 20 días naturales después de que vence el mes que se reporta; en este sentido es que al día 11 de abril, aun no se recibía el total de informes de actividades correspondientes al mes de marzo, por lo que durante el primer trimestre solo se han reportado 33,052, lo que significa haber alcanzado el 3.33% de mujeres atendidas en servicios especializados; con respecto a la meta de 3.4% para este periodo, cabe mencionar que se logró un avance del 98%. Lo anterior debido a que los Servicios de Salud de 31 entidades federativas no han reportado el mes de marzo (excepto Chihuahua que ya envío su informe), y se está en espera aún del cierre trimestral, teniendo como fecha límite el día 20 de abril para la entrega de informes correspondientes al mes de marzo.
</t>
    </r>
    <r>
      <rPr>
        <b/>
        <sz val="10"/>
        <rFont val="Soberana Sans"/>
        <family val="3"/>
      </rPr>
      <t>UR: NDE</t>
    </r>
    <r>
      <rPr>
        <sz val="10"/>
        <rFont val="Soberana Sans"/>
        <family val="2"/>
      </rPr>
      <t xml:space="preserve">
El indicador presenta un cumplimiento del 104.9%, el total de consultas en las diferentes especialidades presento un incremento del 5.8% en relación a lo programado, de igual modo el número total de consultas a mujeres se incrementó en un 11%.      
</t>
    </r>
    <r>
      <rPr>
        <b/>
        <sz val="10"/>
        <rFont val="Soberana Sans"/>
        <family val="3"/>
      </rPr>
      <t>UR: M7F</t>
    </r>
    <r>
      <rPr>
        <sz val="10"/>
        <rFont val="Soberana Sans"/>
        <family val="2"/>
      </rPr>
      <t xml:space="preserve">
Sin información
</t>
    </r>
    <r>
      <rPr>
        <b/>
        <sz val="10"/>
        <rFont val="Soberana Sans"/>
        <family val="3"/>
      </rPr>
      <t>UR: NBV</t>
    </r>
    <r>
      <rPr>
        <sz val="10"/>
        <rFont val="Soberana Sans"/>
        <family val="2"/>
      </rPr>
      <t xml:space="preserve">
Sin información
</t>
    </r>
  </si>
  <si>
    <r>
      <t xml:space="preserve">Acciones realizadas en el periodo
UR: L00
</t>
    </r>
    <r>
      <rPr>
        <sz val="10"/>
        <rFont val="Soberana Sans"/>
        <family val="3"/>
      </rPr>
      <t xml:space="preserve">Porcentaje de profesionales de la salud de entidades federativas y unidades centrales de la SSalud capacitado en materia de Género y Salud.- Fortalecimiento de Acciones de Salud Pública en las Entidades Federativas (SIAFFASPE).  Se integró el curso de Perspectiva de Género en Salud que impartirá el Instituto de Salud Pública de la Universidad Veracruzana en este CNEGSR a mandos medio y personal operativo a cargo de los programas de acción específicos de la SPPS y de la SIDSS, y se incorporó al Programa Anual de Capacitación 2014 del CNEGSR dado que será financiado con recursos de IGS. Se confirmaron los nombres de las personas designadas como líderes estatales del programa de IGS en los 32 estados. Porcentaje de mujeres que ingresan a refugio.- Es un indicador con frecuencia de medición anual; Porcentaje de mujeres en situación de violencia severa que fueron atendidas.- En coordinación con las 32 entidades federativas se establecieron las metas, indicadores y presupuesto definitivo; Porcentaje de mujeres de 15 años o más a las que se aplicó la herramienta de detección y resultó positiva. En coordinación con las 32 entidades federativas se establecieron las metas, indicadores y presupuesto definitivo para el ejercicio 2014; asignado para la operación de los Servicios Especializados y Reeducación de Víctimas y Agresores en la plataforma SIAFFASPE, con el fin de que sea parte integral del Convenio para el Fortalecimiento de las Acciones de Salud Pública en las Entidades (AFASPE) 2014.  Se diseñaron los lineamientos para el ejercicio de presupuesto 2014, en los cuales se establecen las actividades y líneas de acción a desarrollar durante este año, así como la programación de recursos presupuestales que permitan el desarrollo de dichas estrategias.  Informe del Monitoreo del registro de información en sistemas institucionales SIS, Subsistema de Lesiones y Violencia e IGA, correspondiente al 4o. trimestre de 2013; así como la integración y actualización al 4o Trimestre para el seguimiento del Programa Anual de Trabajo 2013 de la Dirección de Violencia intrafamiliar Se dio inicio al ejercicio de comprobación de gastos de operación 2013 y conclusión 2011 al 85% de entidades federativas faltantes. Se realizó el monitoreo y seguimiento del registro de avances en la plataforma SIAFFASPE de las metas establecidas en los convenios AFASPE 2013 con cada uno de los 32 programas estatales.
</t>
    </r>
    <r>
      <rPr>
        <b/>
        <sz val="10"/>
        <rFont val="Soberana Sans"/>
        <family val="3"/>
      </rPr>
      <t>UR: NDE</t>
    </r>
    <r>
      <rPr>
        <sz val="10"/>
        <rFont val="Soberana Sans"/>
        <family val="3"/>
      </rPr>
      <t xml:space="preserve">
Se otorgaron un total de 34,296 consultas, un 5.8% más de las 32,424 que se habían programado. En cuanto a las consultas a mujeres el incremento fue del 11.0% alcanzando un total de 31,224 de las 28,132 esperadas. Se realizaron 2,282 consulta de valoración, y 27,416 consultas totales en las diferentes especialidades. Por tipo de consulta se otorgaron 5,622 consultas de primera vez y 21,794 consultas subsecuentes. Las especialidades que destacan por el número de consultas otorgadas fueron: obstetricia con 4,466, ginecología 3,814, medicina materno fetal 2,046, seguimiento pediátrico 5,248, oncología 1,526, endocrinología 1,228y biología de la reproducción 1,008. En la especialidad de seguimiento pediátrico se otorgaron un total de 5,248 consultas siendo estas 877 de primera vez y 4,371 subsecuentes. Las principales especialidades tratadas por seguimiento pediátrico son: pediatría con 1,060 consultas, estimulación neuromotora 984. Antropometría 969, comunicación humana 893 y psicología 294. Se atendieron 4,598 pacientes en urgencias de los cuales 3,736 fueron obstétricas, 857 ginecológicas y 5 pediátricas</t>
    </r>
    <r>
      <rPr>
        <b/>
        <sz val="10"/>
        <rFont val="Soberana Sans"/>
        <family val="2"/>
      </rPr>
      <t xml:space="preserve">.  
UR: </t>
    </r>
    <r>
      <rPr>
        <b/>
        <sz val="10"/>
        <rFont val="Soberana Sans"/>
        <family val="3"/>
      </rPr>
      <t>M7F</t>
    </r>
    <r>
      <rPr>
        <sz val="10"/>
        <rFont val="Soberana Sans"/>
        <family val="3"/>
      </rPr>
      <t xml:space="preserve">
Elaboración de evaluaciones iniciales y finales de los cursos impartidos por parte de especialistas.  Metas del trimestre: Capacitación en el manejo de una intervención en Fibromialgia para el personal que está en contacto con la población en instituciones gubernamentales y organizaciones sociales.  Medio de verificación: Registro y evaluaciones de los participantes.
</t>
    </r>
  </si>
  <si>
    <t>22.22</t>
  </si>
  <si>
    <t>45.0</t>
  </si>
  <si>
    <t>0.01</t>
  </si>
  <si>
    <t>0.02</t>
  </si>
  <si>
    <t>0.22</t>
  </si>
  <si>
    <t>UR: M7F</t>
  </si>
  <si>
    <t>12.08</t>
  </si>
  <si>
    <t>1364.92</t>
  </si>
  <si>
    <t>UR: L00</t>
  </si>
  <si>
    <t>1365.16</t>
  </si>
  <si>
    <t>91.00</t>
  </si>
  <si>
    <t>86.80</t>
  </si>
  <si>
    <t>91.10</t>
  </si>
  <si>
    <t>Porcentaje de consultas otorgadas a mujeres respecto al total de consultas.</t>
  </si>
  <si>
    <t>93.70</t>
  </si>
  <si>
    <t>Porcentaje de mujeres con cáncer de mama navegadas</t>
  </si>
  <si>
    <t>4.40</t>
  </si>
  <si>
    <t>12.80</t>
  </si>
  <si>
    <t>Porcentaje de mujeres con cáncer de mama beneficiadas por el programa de post-mastectomía en el INCan</t>
  </si>
  <si>
    <t>Porcentaje de mujeres con cáncer de mama post-mastectomizadas reconstruidas</t>
  </si>
  <si>
    <t>88.90</t>
  </si>
  <si>
    <t>Porcentaje de mujeres atendidas a través de la Clínica de Cáncer Hereditario del Instituto Nacional de Cancerología</t>
  </si>
  <si>
    <t>Porcentaje de profesionales de la salud capacitados en cáncer de ovario</t>
  </si>
  <si>
    <t>82.90</t>
  </si>
  <si>
    <t xml:space="preserve">Porcentaje de Pacientes Atendidas con Cáncer de Ovario Subsecuentes </t>
  </si>
  <si>
    <t>26.70</t>
  </si>
  <si>
    <t>21.70</t>
  </si>
  <si>
    <t xml:space="preserve">Porcentaje de Mujeres Atendidas con Cáncer de Ovario de Nuevo Diagnóstico </t>
  </si>
  <si>
    <t>M7F</t>
  </si>
  <si>
    <t>Personas capacitadas en intervenciones en violencia, salud mental y adicciones con perspectivas de género.</t>
  </si>
  <si>
    <t>3.30</t>
  </si>
  <si>
    <t>3.40</t>
  </si>
  <si>
    <t>22.60</t>
  </si>
  <si>
    <t>L00</t>
  </si>
  <si>
    <t>Porcentaje de mujeres en situación de violencia severa que fueron atendidas</t>
  </si>
  <si>
    <t>24.10</t>
  </si>
  <si>
    <t xml:space="preserve">Porcentaje de mujeres que ingresan a refugio </t>
  </si>
  <si>
    <t>15.10</t>
  </si>
  <si>
    <t>Porcentaje de mujeres de 15 años o más a las que se aplicó la herramienta de detección y resultó positiva</t>
  </si>
  <si>
    <t>Porcentaje de personal capacitado en salud sexual y reproductiva para adolescentes respecto al programado</t>
  </si>
  <si>
    <t>Porcentaje de entidades federativas en donde se difundió la campaña para la prevención del embarazo en adolescentes</t>
  </si>
  <si>
    <t>Incremento porcentual en el número Servicios Amigables para Adolescentes en los Servicios Estatales de Salud</t>
  </si>
  <si>
    <t>58.77</t>
  </si>
  <si>
    <t>59.00</t>
  </si>
  <si>
    <t xml:space="preserve">Cobertura de anticoncepción posevento obstétrico en adolescentes en la Secretaría de Salud </t>
  </si>
  <si>
    <t>15.00</t>
  </si>
  <si>
    <t>Incremento porcentual en el número de adolescentes usuarias activas de métodos anticonceptivos en la Secretaría de Salud</t>
  </si>
  <si>
    <t>Porcentaje de personal capacitado en planificación familiar respecto al programado</t>
  </si>
  <si>
    <t>29.10</t>
  </si>
  <si>
    <t>Incremento porcentual en el número de vasectomías realizadas en la Secretaría de Salud</t>
  </si>
  <si>
    <t>56.10</t>
  </si>
  <si>
    <t>58.00</t>
  </si>
  <si>
    <t xml:space="preserve">Cobertura de anticoncepción posevento obstétrico en la Secretaría de Salud </t>
  </si>
  <si>
    <t>46.55</t>
  </si>
  <si>
    <t>48.14</t>
  </si>
  <si>
    <t>51.50</t>
  </si>
  <si>
    <t xml:space="preserve">Cobertura de usuarias de métodos anticonceptivos en la Secretaría de Salud </t>
  </si>
  <si>
    <t>45.00</t>
  </si>
  <si>
    <t>Porcentaje de profesionales de la salud de entidades federativas y unidades centrales de la SSalud capacitado en materia de Género y Salud</t>
  </si>
  <si>
    <t>31.20</t>
  </si>
  <si>
    <t>Porcentaje de servicios estatales de salud con al menos 2 unidades de salud (1 hospital y 1 centro de salud) con acciones de atención con perspectiva de género realizadas</t>
  </si>
  <si>
    <t>Porcentaje de avance del proyecto de Diagnóstico sobre la atención a la salud mental y psiquiátrica con perspectiva de género concluido</t>
  </si>
  <si>
    <t>1.50</t>
  </si>
  <si>
    <t>2.00</t>
  </si>
  <si>
    <t xml:space="preserve">Porcentaje de mujeres de 40 a 69 años con mastografía </t>
  </si>
  <si>
    <t>1.60</t>
  </si>
  <si>
    <t xml:space="preserve">Porcentaje de mujeres de 25 a 39 años con exploración clínica </t>
  </si>
  <si>
    <t>8.60</t>
  </si>
  <si>
    <t>Porcentaje de pruebas de virus de papiloma humano aplicadas</t>
  </si>
  <si>
    <t>1.40</t>
  </si>
  <si>
    <t>5.50</t>
  </si>
  <si>
    <t>55.00</t>
  </si>
  <si>
    <t xml:space="preserve">Porcentaje de mujeres de 25 a 64 años con detección de cáncer de cuello uterino por citología o prueba de virus de papiloma humano </t>
  </si>
  <si>
    <t>7.90</t>
  </si>
  <si>
    <t>Cobertura de tamiz neonatal en población sin seguridad social</t>
  </si>
  <si>
    <t xml:space="preserve"> L00- Centro Nacional de Equidad de Género y Salud Reproductiva  M7F- Instituto Nacional de Psiquiatría Ramón de la Fuente Muñiz  NBV- Instituto Nacional de Cancerología  NDE- Instituto Nacional de Perinatología Isidro Espinosa de los Reyes </t>
  </si>
  <si>
    <t>Si bien desde hace poco más de 10 años, en la administración pública se han desarrollado estrategias a favor de la igualdad en la situación de salud entre mujeres y hombres, su acceso y su atención en los servicios idóneos, se requiere fortalecer y favorecer acciones mediante el impulso a la capacitación a personal, la documentación de inequidades y la incorporación de la perspectiva de igualdad de género en la organización y las actividades de salud para la prevención y la atención. Como lo hemos dicho en años anteriores, en México, la formación del personal de salud aún no incluye la temática de perspectiva de género en salud ni de derechos humanos. El personal de los servicios de salud requiere ser capacitado en materia de perspectiva de género en salud en el marco de los derechos humanos dado que su experiencia laboral cotidiana le implica tratar a las personas usuarias de los servicios de salud, promoviendo y favoreciendo el ejercicio de su derecho a la protección a la salud de manera confiable, respetuosa y sin discriminación alguna. Las acciones para la salud deben brindarse en condiciones de igualdad y no discriminación a mujeres y hombres dadas las múltiples experiencias y quejas existentes por trato discriminatorio o no igualitario, particularmente hacia las mujeres. En consecuencia, el programa IGS dará continuidad a la capacitación de personal de salud en estas materias para favorecer la calidad de la atención y optimizar la atención en condiciones de igualdad de oportunidades para todas las mujeres y los hombres que demandan el servicio en las unidades de salud pública; evitar la discriminación por diversos factores, entre ellos el género, y favorecer la actualización de los profesionales de la salud de las entidades federativas en la incorporación de la perspectiva de género en las estrategias y acciones de salud. El Cáncer de Mama es una enfermedad maligna que afecta principalmente a las mujeres y en algunas ocasiones a los varones México atraviesa por un momento difícil, los problemas económicos, sociales y la inseguridad, afectan la calidad de vida de la población. La exposición a las condiciones estresantes de desigualdad y adversidad social que aglutina la pobreza, aumenta el riesgo de enfermar; a su vez, la presencia de un trastorno mental, disminuye oportunidades de desarrollo individual y social y limita opciones de tratamiento, generando un desafortunado ciclo de reproducción pobreza-enfermedad mental-pobreza.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Es necesario tanto el avance en la investigación experimental, clínica y psicosocial, como en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los cuales están dirigidos a grupos de población en condición de vulnerabilidad que requieren intervenciones selectivas. La diseminación de estos modelos de intervención utiliza como vehículos de transferencia de información, tanto manuales que han seguido un proceso de traducción del conocimiento, como cursos de capacitación en modalidades presencial y en línea para el desarrollo de competencias de aquellas personas que están en contacto con estos grupos.  Contribuir a mejorar la salud reproductiva de la población de responsabilidad de la Secretaría de Salud, mediante la ampliación de la prestación de servicios con perspectiva de género y derechos humanos.  El INPer tiene como misión la resolución de los problemas nacionales de salud reproductiva y perinatal, a través de la asistencia en salud de alta especialidad y con calidad.  Las acciones a realizar en este programa beneficiarán principalmente a mujeres, ya que sólo las consultas de Andrología son para hombres, así como aproximadamente la mitad de las otorgadas para seguimiento pediátrico. En promedio se otorgan alrededor de 140,000 consultas anuales, de las cuales 127,000 corresponden a mujeres.  Las principales causas de consultas obstétricas fueron: edad materna avanzada, antecedentes de dos o más cesáreas, diabetes y adolescentes embarazadas.  Las principales causas de consultas ginecológicas fueron infertilidad, neoplasias benignas de órganos pélvicos y de mama y endocrinopatías.  La demanda  de atención de urgencias correspondió a causas obstétricas en 78.7%,  ginecológicas en 21.1%  y pediátricas en tan sólo 0.2%.  Los servicios de salud que proporciona el INPer tienen impacto a nivel nacional, ya que se reciben pacientes de cualquier entidad federativa, aunque en su mayoría provienen del DF y Estado de México.</t>
  </si>
  <si>
    <t>3158</t>
  </si>
  <si>
    <t>33826</t>
  </si>
  <si>
    <t>(Instituto Nacional de Psiquiatría Ramón de la Fuente Muñiz)</t>
  </si>
  <si>
    <t>(Centro Nacional de Equidad de Género y Salud Reproductiva)</t>
  </si>
  <si>
    <t>1432.6</t>
  </si>
  <si>
    <t>Atención de la Salud Reproductiva y la Igualdad de Género en Salud</t>
  </si>
  <si>
    <r>
      <t>Acciones de mejora para el siguiente periodo
UR:</t>
    </r>
    <r>
      <rPr>
        <sz val="10"/>
        <rFont val="Soberana Sans"/>
        <family val="2"/>
      </rPr>
      <t xml:space="preserve"> NHK
Plantear una colaboración eficiente con los distintos órdenes de gobierno, los sectores público, privado y organizaciones de la sociedad civil, mediante el Subprograma de Protección a la Familia con Vulnerabilidad, el cual busca dar atención directa a personas con vulnerabilidad para que éstas sean capaces de responder ante las condiciones desfavorables por las que atraviesan.</t>
    </r>
  </si>
  <si>
    <r>
      <t>Justificación de diferencia de avances con respecto a las metas programadas
UR:</t>
    </r>
    <r>
      <rPr>
        <sz val="10"/>
        <rFont val="Soberana Sans"/>
        <family val="2"/>
      </rPr>
      <t xml:space="preserve"> NHK
No se logró la meta programada al primer trimestre, debido a que asistieron a solicitar apoyos un número menor de mujeres, no obstante de manera global se otorgaron más apoyos de los programados.</t>
    </r>
  </si>
  <si>
    <r>
      <t>Acciones realizadas en el periodo
UR:</t>
    </r>
    <r>
      <rPr>
        <sz val="10"/>
        <rFont val="Soberana Sans"/>
        <family val="2"/>
      </rPr>
      <t xml:space="preserve"> NHK
Entre las acciones realizadas en el primer trimestre, se tiene que una vez que los posibles beneficiarios hacen la solicitud correspondiente, se llevan a cabo los estudios socioeconómicos de cada caso para determinar si son sujetos de asistencia social, de ser el caso se hace un dictamen que es el insumo primordial para otorgar ya sea el apoyo económico, en especie o de atención especializada.</t>
    </r>
  </si>
  <si>
    <t>8.24</t>
  </si>
  <si>
    <t>8.41</t>
  </si>
  <si>
    <t>93.97</t>
  </si>
  <si>
    <t>UR: NHK</t>
  </si>
  <si>
    <t>91.97</t>
  </si>
  <si>
    <t>12.17</t>
  </si>
  <si>
    <t>NHK</t>
  </si>
  <si>
    <t>Porcentaje de mujeres beneficiadas con apoyos en especie, económico temporal y de atención especializada</t>
  </si>
  <si>
    <t xml:space="preserve"> NHK- Sistema Nacional para el Desarrollo Integral de la Familia </t>
  </si>
  <si>
    <t xml:space="preserve"> Los programas que lleva a cabo el Sistema Nacional para el Desarrollo Integral de la Familia (SNDIF), se alinean a la Meta Nacional Un México Incluyente, dentro de éstos, el Programa de Atención a Familias y Población Vulnerable constituye uno de los instrumentos más importantes para contribuir a la atención de las necesidades de la población sujeta de asistencia social, mediante dos Subprogramas. 1. Protección a la Familia con Vulnerabilidad 2. Apoyo para Proyectos de Asistencia Social A través del Subprograma Protección a la Familia con Vulnerabilidad, se proporciona acceso a diversos servicios a niñas, niños, adolescentes, adultos, adultos mayores y persona con discapacidad en situación de vulnerabilidad, mediante el otorgamiento de apoyos denominados: ?Económicos Temporales, en Especie o para Atención Especializada?, a fin de atender sus Problemáticas Emergentes relacionadas con aspectos de salud, económico y sociales; mejorando su calidad de vida. Para el 2014, se pretende beneficiar a 4,508 mujeres y 3,006 hombres, un total de 7,514 personas. </t>
  </si>
  <si>
    <t>905</t>
  </si>
  <si>
    <t>915</t>
  </si>
  <si>
    <t>3006</t>
  </si>
  <si>
    <t>4508</t>
  </si>
  <si>
    <t>(Sistema Nacional para el Desarrollo Integral de la Familia)</t>
  </si>
  <si>
    <t>91.9</t>
  </si>
  <si>
    <t>Programa de Atención a Familias y Población Vulnerable</t>
  </si>
  <si>
    <t>S150</t>
  </si>
  <si>
    <r>
      <t>Acciones de mejora para el siguiente periodo
UR:</t>
    </r>
    <r>
      <rPr>
        <sz val="10"/>
        <rFont val="Soberana Sans"/>
        <family val="2"/>
      </rPr>
      <t xml:space="preserve"> NHK
No se cuenta en este periodo con acciones de mejora, debido a que no se conocen los avances del indicador, por lo que se carece de parámetros que proporcionen información para llevar a cabo acciones de mejora. Por otro lado, relativo a la presentación de los datos de población objetivo y atendida en la carátula del Programa, pide los datos por género, pero este Programa no cuenta con tal desagregación, por lo que se presenta global, pero ese apartado del PASH no permite poner totales sino por género, por lo que solicitamos su apoyo para poder presentar el dato global, cuya programación es lograr que el 90 por ciento de los Responsables de las Estancias Infantiles acudan a las capacitaciones complementarias convocadas por el DIF Nacional, es decir capacitar a 4,500 de 5,000 responsables de estancias.</t>
    </r>
  </si>
  <si>
    <r>
      <t>Justificación de diferencia de avances con respecto a las metas programadas
UR:</t>
    </r>
    <r>
      <rPr>
        <sz val="10"/>
        <rFont val="Soberana Sans"/>
        <family val="2"/>
      </rPr>
      <t xml:space="preserve"> NHK
No obstante que durante el primer trimestre se llevan a cabo las acciones inherentes a la operación del Programa, no es posible contar con el resultado del avance del indicador ya que la integración de la información requiere el intercambio de datos entre los actores involucrados del Programa, es decir, el proceso de recopilación de la información requiere tomar en consideración que cada entidad federativa proyecta y realiza su Programa Anual de Capacitación para las responsables de las Estancias; por lo que el flujo de la información no es homogéneo y constante.</t>
    </r>
  </si>
  <si>
    <r>
      <t>Acciones realizadas en el periodo
UR:</t>
    </r>
    <r>
      <rPr>
        <sz val="10"/>
        <rFont val="Soberana Sans"/>
        <family val="2"/>
      </rPr>
      <t xml:space="preserve"> NHK
No obstante que durante el primer trimestre se llevan a cabo las acciones inherentes a la operación del Programa, no es posible contar con el resultado del avance del indicador ya que la integración de la información requiere el intercambio de datos entre los actores involucrados del Programa, es decir, el proceso de recopilación de la información requiere tomar en consideración que cada entidad federativa proyecta y realiza su Programa Anual de Capacitación para las responsables de las Estancias; por lo que el flujo de la información no es homogéneo y constante. Aunado a lo anterior, se contabilizan las certificaciones, las cuales se generarán durante el segundo trimestre del ejercicio una vez terminado el proceso de certificación, que actualmente se lleva por el personal de la Subdirección de Capacitación.  </t>
    </r>
  </si>
  <si>
    <t>33.48</t>
  </si>
  <si>
    <t>35.07</t>
  </si>
  <si>
    <t>313.01</t>
  </si>
  <si>
    <t>315.15</t>
  </si>
  <si>
    <t>Porcentaje de Responsables de Estancias Infantiles que acuden a las capacitaciones complementarias convocadas por el DIF Nacional</t>
  </si>
  <si>
    <t>A través de los años, el impacto de la crisis económica generó condiciones de pobreza en los grupos vulnerables de la sociedad. Como consecuencia de ello, las mujeres han ido desarrollando un papel más activo en el marco laboral para contribuir al ingreso familiar. Sin embargo, la disyuntiva entre trabajar o cuidar a sus hijos ha sido la principal problemática para conseguir o conservar un empleo, aunado a que no existían alternativas de cuidado infantil adecuadas y accesibles por las siguientes razones: -Insuficiente oferta de servicios de cuidado infantil. -La mayoría de las mujeres ocupadas no tenían acceso a los servicios de la seguridad social. -La oferta privada excluye a la población con menor capacidad de pago (cobros elevados). –Falta de políticas de conciliación de la vida familiar y laboral. El acceso a las madres o padre solos a un servicio de cuidado infantil se vuelve fundamental para decidir participar o no en el mercado laboral, y quienes acceden sin ese servicio se exponen a que sus hijos no sean cuidados en condiciones favorables para su desarrollo. Bajo esta perspectiva, el Programa de Estancias Infantiles para Apoyar a Madres Trabajadoras, garantiza la igualdad de oportunidades para que las madres y los hombres alcancen su pleno desarrollo y ejerzan sus derechos por igual.</t>
  </si>
  <si>
    <t>315.1</t>
  </si>
  <si>
    <t>Programa de estancias infantiles para apoyar a madres trabajadoras</t>
  </si>
  <si>
    <t>S174</t>
  </si>
  <si>
    <r>
      <t>Acciones de mejora para el siguiente periodo
UR:</t>
    </r>
    <r>
      <rPr>
        <sz val="10"/>
        <rFont val="Soberana Sans"/>
        <family val="2"/>
      </rPr>
      <t xml:space="preserve"> L00
Porcentaje de embarazadas atendidas desde el primer trimestre de gestación.- Se espera que para el segundo trimestre ya se pueda ejercer regularmente el presupuesto, tanto a nivel federal como estatal, por lo que se impulsarán las acciones necesarias para que el recurso se aplicado en acciones relativas a la mejora de los servicios.    </t>
    </r>
  </si>
  <si>
    <r>
      <t>Justificación de diferencia de avances con respecto a las metas programadas
UR:</t>
    </r>
    <r>
      <rPr>
        <sz val="10"/>
        <rFont val="Soberana Sans"/>
        <family val="2"/>
      </rPr>
      <t xml:space="preserve"> L00
Porcentaje de embarazadas atendidas desde el primer trimestre de gestación.- Como se están atendiendo desde edad temprana la gestación de las mujeres, se tiene un mejor desempeño del indicador y por lo tanto, se tendrá mayor posibilidad de prevenir y detectar oportunamente los riesgos y complicaciones obstétricas.</t>
    </r>
  </si>
  <si>
    <r>
      <t>Acciones realizadas en el periodo
UR:</t>
    </r>
    <r>
      <rPr>
        <sz val="10"/>
        <rFont val="Soberana Sans"/>
        <family val="2"/>
      </rPr>
      <t xml:space="preserve"> L00
Porcentaje de embarazadas atendidas desde el primer trimestre de gestación.- Se está atendiendo a las mujeres embarazadas desde su primer trimestre gestacional, en buena proporción, esperando continuar en ese mismo porcentaje, para tratar de prevenir complicaciones y detectar oportunamente los riesgos obstétricos, para disminuir la morbi-mortalidad materna y perinatal.</t>
    </r>
  </si>
  <si>
    <t>520.0</t>
  </si>
  <si>
    <t>34.50</t>
  </si>
  <si>
    <t>29.00</t>
  </si>
  <si>
    <t>Porcentaje de embarazadas atendidas desde el primer trimestre de gestación</t>
  </si>
  <si>
    <t xml:space="preserve"> L00- Centro Nacional de Equidad de Género y Salud Reproductiva </t>
  </si>
  <si>
    <t>La razón de mortalidad materna (RMM) que se viene presentando en México es alta, no corresponde a las nuevas alternativas tecnológicas con que cuenta el país. Durante el 2012 se registró una RMM de 42.3 por 100,000 nacimientos registrados por certificados de nacimientos, con lo cual no se cumplirán con las metas de los Objetivos de Desarrollo del Milenio de alcanzar una RMM de 22.5 para el 2015. Por lo cual se debe continuar fortaleciendo la atención de las urgencias obstétricas en los hospitales resolutivos del país, sin importar su derechohabiencia, apoyando a los hospitales de las Secretarías de Salud Estatales, con equipo e insumos para mejorar la calidad en la atención obstétrica y la prevención de las mismas, además de la capacitación al personal que atiende estos casos. Para lo cual es necesario que toda mujer embarazada acuda a su control prenatal, desde los primeros signos y síntomas, para que con ello se puedan detectar en forma oportuna el riesgo, así como de prevenir alguna complicación. La brecha de género a erradicar o disminuir es entre las diferentes regiones que existen en el país, donde se encuentran las más bajas condiciones socioeconómicas, donde se presenta la razón de mortalidad materna más altas. Todas estas acciones se deben realizar en todas las entidades federativas haciendo énfasis sobre todo en los municipios repetidores de muerte materna. Con todo ello se podría contribuir a la disminución de la mortalidad materna, y por lo tanto cumplir con nuestros compromisos nacionales e internacionales como alcanzar las metas de los Objetivos de Desarrollo del Milenio.</t>
  </si>
  <si>
    <t>Reducción de la mortalidad materna</t>
  </si>
  <si>
    <t>U007</t>
  </si>
  <si>
    <r>
      <t>Acciones de mejora para el siguiente periodo
UR:</t>
    </r>
    <r>
      <rPr>
        <sz val="10"/>
        <rFont val="Soberana Sans"/>
        <family val="2"/>
      </rPr>
      <t xml:space="preserve"> M7F
Se requiere contar con más recursos para extender este programa a un mayor número de personas.  
</t>
    </r>
    <r>
      <rPr>
        <b/>
        <sz val="10"/>
        <rFont val="Soberana Sans"/>
        <family val="2"/>
      </rPr>
      <t>UR:</t>
    </r>
    <r>
      <rPr>
        <sz val="10"/>
        <rFont val="Soberana Sans"/>
        <family val="2"/>
      </rPr>
      <t xml:space="preserve"> O00
Verificar que la radicación del recurso financiero se esté ejerciendo en tiempo y forma y dar seguimiento a las actividades que realizan las entidades.</t>
    </r>
  </si>
  <si>
    <r>
      <t>Justificación de diferencia de avances con respecto a las metas programadas
UR:</t>
    </r>
    <r>
      <rPr>
        <sz val="10"/>
        <rFont val="Soberana Sans"/>
        <family val="2"/>
      </rPr>
      <t xml:space="preserve"> M7F
Sin información
</t>
    </r>
    <r>
      <rPr>
        <b/>
        <sz val="10"/>
        <rFont val="Soberana Sans"/>
        <family val="2"/>
      </rPr>
      <t>UR:</t>
    </r>
    <r>
      <rPr>
        <sz val="10"/>
        <rFont val="Soberana Sans"/>
        <family val="2"/>
      </rPr>
      <t xml:space="preserve"> O00
Es importante mencionar que la información es preliminar con fecha de corte al 10 de abril del presente y se obtiene del Sistema de Información en Salud (SIS), por lo que las entidades aún no capturan toda la información y las cifras reportadas para ambos indicadores puede cambiar.</t>
    </r>
  </si>
  <si>
    <r>
      <t xml:space="preserve">Acciones realizadas en el periodo
UR: M7F
</t>
    </r>
    <r>
      <rPr>
        <sz val="10"/>
        <rFont val="Soberana Sans"/>
        <family val="3"/>
      </rPr>
      <t>- Acciones estratégicas del trimestre: Sensibilización y Capacitación de profesionales de salud en un programa psicoeducativo sobre la importancia de las mediciones antropométricas y un plan equilibrado de nutrición para que hombres y mujeres puedan reducir y/controlar su peso.  - Organización de sesiones psicoeducativas sobre orientación nutricional para 59 familiares de pacientes hospitalizados y de consulta externa (16 hombres y 43 mujeres). - Metas del trimestre: Capacitar a profesionales de la salud en un programa psicoeducativo sobre mediciones antropométricas y orientación nutricional para la prevención del control del sobrepeso y obesidad de hombres y mujeres.  - Medio de verificación: Registro de personal de salud capacitado.  - Resultados del trimestre alcanzados en el proyecto en materia de mujeres e igualdad de género: Capacitación de 13 profesionales de la salud para la atención de hombres y mujeres con problemas de sobrepeso y obesidad.</t>
    </r>
    <r>
      <rPr>
        <b/>
        <sz val="10"/>
        <rFont val="Soberana Sans"/>
        <family val="2"/>
      </rPr>
      <t xml:space="preserve">
UR: O00
</t>
    </r>
    <r>
      <rPr>
        <sz val="10"/>
        <rFont val="Soberana Sans"/>
        <family val="3"/>
      </rPr>
      <t xml:space="preserve">Los resultados obtenidos durante el primer trimestre aún son limitados, ya que la radicación del recurso a las entidades se realiza de manera tardía y esto dificulta continuar con las actividades ya establecidas en el Programa, en el periodo del primero de enero al 31 de marzo del presente son los siguientes: se realizaron 2, 762, 696 detecciones de sobrepeso y obesidad en mujeres y hombres  de 20 años y más, de las cuales 527,840 son positivas y 372,078 corresponden a las detecciones realizadas a las mujeres. En cuanto a los casos de obesidad en control en mujeres, se tienen solo 98,012 y en hombres 35,344. Es importante mencionar que también en el primer nivel de atención se dan sesiones de actividad física y orientaciones de alimentación saludable además de enfatizar en la importancia del consumo de agua simple potable.
</t>
    </r>
  </si>
  <si>
    <t>311.95</t>
  </si>
  <si>
    <t>UR: O00</t>
  </si>
  <si>
    <t>0.17</t>
  </si>
  <si>
    <t>24.50</t>
  </si>
  <si>
    <t>24.00</t>
  </si>
  <si>
    <t>32.00</t>
  </si>
  <si>
    <t>O00</t>
  </si>
  <si>
    <t>Porcentaje de Mujeres en control de 20 años y más, responsabilidad de la Secretaría de Salud.</t>
  </si>
  <si>
    <t>23.17</t>
  </si>
  <si>
    <t>Porcentaje de detecciones realizadas en mujeres de 20 años y más, responsabilidad de la Secretaría de Salud.</t>
  </si>
  <si>
    <t>Personas capacitadas en programa psicoeducativo para la prevención y control de sobrepeso y obesidad con perspectiva de género.</t>
  </si>
  <si>
    <t xml:space="preserve"> M7F- Instituto Nacional de Psiquiatría Ramón de la Fuente Muñiz  O00- Centro Nacional de Programas Preventivos y Control de Enfermedades </t>
  </si>
  <si>
    <t xml:space="preserve"> La obesidad es una entidad clínica compleja y heterogénea, cuya etiología está influida por factores biológicos, ambientales, psicológicos, sociales, culturales y económicos, entre otros. De acuerdo con los datos de la Asociación Internacional de Estudios de la Obesidad se estima que aproximadamente mil millones de adultos tienen actualmente sobrepeso y otros 475 millones son obesos de acuerdo con los resultados de la Encuesta Nacional de Salud y Nutrición (ENSANUT) 2012 muestran que la prevalencia de sobrepeso y obesidad en México en adultos fue de 71.3% (que representan a 48.6 millones de personas El sobrepeso y la obesidad constituyen factores de riesgo para el desarrollo de la diabetes tipo 2, las enfermedades cardiovasculares, accidentes cerebrovasculares y ciertos tipos de cáncer, que son las principales causas de muerte.  De acuerdo con el PROIGUALDAD 2013-2018, la prevalencia de sobrepeso en mujeres de 20 a 49 años es de 35.3% y la de obesidad de 35.2%. La obesidad es factor de riesgo para la adquisición de enfermedades cardiovasculares y la diabetes mellitus, estos padecimientos son las dos principales causas de muerte de mujeres en México. Respecto a la hipertensión arterial, con una prevalencia que se ha mantenido sin cambios entre 2006 y 2012, ésta afecta a una de cada tres mujeres. Está demostrado que con un plan de alimentación equilibrado, las mujeres y los hombres con sobrepeso y obesidad pueden reducir su peso, manejar herramientas para mejorar su calidad de vida, y tener la oportunidad de recibir una atención integral. Además, es muy importante incorporar estas estrategias para la prevención y el control del sobrepeso y la obesidad en la atención integral del paciente psiquiátrico.   De acuerdo a la Encuesta Nacional de Salud y Nutrición 2012 (ENSANUT), los niveles actuales de de sobrepeso y obesidad en la población mexicana, representa una amenaza a la sustentabilidad del nuestro sistema de salud por su asociación con las enfermedades no transmisibles y de acuerdo a las estadísticas, el 42.6% presentan sobrepeso y 26.8% obesidad, mientras que en las mujeres estas cifras corresponden a 35.5% y 37.5% respectivamente.   La alta prevalencia de obesidad en el país, es por múltiples factores y se explica parcialmente por la falta de actividad física y la alimentación inadecuada siendo el objetivo la prevención y control de las enfermedades crónico degenerativas ya que reducirá la morbilidad, mortalidad y discapacidad provocada por las complicaciones propias de dichas enfermedades en la población de 20 años y más responsabilidad de la Secretaría de Salud. Cabe mencionar que en el año 2013 (información preliminar al 21 de febrero de 2014) se realizaron 35,483,027 detecciones de enfermedades crónico degenerativas, de las cuales 3,069,889 fueron positivas en mujeres y 1,505,219 positivas en hombres, observando una brecha de género ya que las mujeres son actualmente las que más acuden a los servicios de salud por lo que se debe de implementar por parte del programa de salud en el adulto y en el anciano o por la instancia que corresponda, estrategias de detección, prevención y control en el primer nivel de atención, priorizando las acciones en el género masculino por que desafortunadamente son los que menos acuden a los servicios de salud y elevan la tasa de mortalidad de las enfermedades cardiovasculares derivadas del sobrepeso y la obesidad.  </t>
  </si>
  <si>
    <t>(Centro Nacional de Programas Preventivos y Control de Enfermedades)</t>
  </si>
  <si>
    <t>312.1</t>
  </si>
  <si>
    <t>Prevención contra la obesidad</t>
  </si>
  <si>
    <t>U008</t>
  </si>
  <si>
    <t>13</t>
  </si>
  <si>
    <t>Marina</t>
  </si>
  <si>
    <t>A006</t>
  </si>
  <si>
    <t>Administración y fomento de la educación naval</t>
  </si>
  <si>
    <t>19.0</t>
  </si>
  <si>
    <t>311</t>
  </si>
  <si>
    <t xml:space="preserve"> Transversalizar dentro de la Secretaría de Marina la perspectiva de género a través de la capacitación a efectivos navales mujeres y hombres. </t>
  </si>
  <si>
    <t xml:space="preserve"> Secretaria de Marina </t>
  </si>
  <si>
    <t>Porcentaje de efectivos capacitados en perspectiva de género con respecto al total de efectivos programados para capacitar en perspectiva de género.</t>
  </si>
  <si>
    <t>UR: 311</t>
  </si>
  <si>
    <t>19.01</t>
  </si>
  <si>
    <t>0.70</t>
  </si>
  <si>
    <t>18.96</t>
  </si>
  <si>
    <r>
      <t>Acciones realizadas en el periodo
UR:</t>
    </r>
    <r>
      <rPr>
        <sz val="10"/>
        <rFont val="Soberana Sans"/>
        <family val="2"/>
      </rPr>
      <t xml:space="preserve"> 311
Durante el primer trimestre del presente año, se realizó el procedimiento administrativo para la contratación de los servicios de capacitación, de acuerdo a lo establecido en la Ley General de Adquisiciones, Arrendamiento y Servicios del Sector Público, así como su respectivo reglamento; a fin de identificar empresas que ofrecieran los mejores servicios de capacitación y precios, toda vez que se tiene programado iniciar la capacitación de abril a noviembre de 2014.</t>
    </r>
  </si>
  <si>
    <r>
      <t>Justificación de diferencia de avances con respecto a las metas programadas
UR:</t>
    </r>
    <r>
      <rPr>
        <sz val="10"/>
        <rFont val="Soberana Sans"/>
        <family val="2"/>
      </rPr>
      <t xml:space="preserve"> 311
Con el objeto de optimizar el recurso económico etiquetado en el ejercicio de presupuesto asignado en el presente año, se analizaron las diversas propuestas de capacitación recibidas a fin de capacitar al personal naval en materia de equidad de género.</t>
    </r>
  </si>
  <si>
    <r>
      <t>Acciones de mejora para el siguiente periodo
UR:</t>
    </r>
    <r>
      <rPr>
        <sz val="10"/>
        <rFont val="Soberana Sans"/>
        <family val="2"/>
      </rPr>
      <t xml:space="preserve"> 311
Implementación de la capacitación a nivel nacional en el mes de abril del presente año.</t>
    </r>
  </si>
  <si>
    <t>K012</t>
  </si>
  <si>
    <t>Proyectos de infraestructura social de asistencia y seguridad social</t>
  </si>
  <si>
    <t>26.4</t>
  </si>
  <si>
    <t>50</t>
  </si>
  <si>
    <t xml:space="preserve">El personal naval femenino y masculino adscrito a Segunda Región Naval, Ensenada B.C., no cuenta con un lugar seguro y adecuado para el cuidado de sus menores hijos durante su jornada laboral, lo cual les obliga a recurrir a los servicios asistenciales privados, generándoles altos costos y preocupaciones que distraen su atención, disminuyendo su desempeño laboral. </t>
  </si>
  <si>
    <t>Construcción y equipamiento de un Centro de Desarrollo Infantil.</t>
  </si>
  <si>
    <t>Centro</t>
  </si>
  <si>
    <t>26.46</t>
  </si>
  <si>
    <r>
      <t>Acciones realizadas en el periodo
UR:</t>
    </r>
    <r>
      <rPr>
        <sz val="10"/>
        <rFont val="Soberana Sans"/>
        <family val="2"/>
      </rPr>
      <t xml:space="preserve"> 311
Licitación y contratación de la constructora para estar en posibilidades de iniciar la construcción del CENDIN en la fecha establecida.</t>
    </r>
  </si>
  <si>
    <r>
      <t>Justificación de diferencia de avances con respecto a las metas programadas
UR:</t>
    </r>
    <r>
      <rPr>
        <sz val="10"/>
        <rFont val="Soberana Sans"/>
        <family val="2"/>
      </rPr>
      <t xml:space="preserve"> 311
No existe diferencia de avances, debido a que la construcción de la obra iniciará en el mes de mayo de 2014. </t>
    </r>
  </si>
  <si>
    <r>
      <t>Acciones de mejora para el siguiente periodo
UR:</t>
    </r>
    <r>
      <rPr>
        <sz val="10"/>
        <rFont val="Soberana Sans"/>
        <family val="2"/>
      </rPr>
      <t xml:space="preserve"> 311
Iniciar la construcción del Centro de Desarrollo Infantil naval en la fecha establecida.</t>
    </r>
  </si>
  <si>
    <t xml:space="preserve">Sensibilizar a militares en activos mujeres y hombres, adscritos a los diversos Mandos Territoriales, Direcciones Generales, Adjuntas, Unidades y Establecimientos del Área Metropolitana, a través de material informativo y de difusión en materia de Igualdad entre mujeres y hombres. </t>
  </si>
  <si>
    <t xml:space="preserve">Porcentaje de material impreso y publicado en materia de igualdad de género con respecto al material  programado. </t>
  </si>
  <si>
    <r>
      <t>Acciones realizadas en el periodo
UR:</t>
    </r>
    <r>
      <rPr>
        <sz val="10"/>
        <rFont val="Soberana Sans"/>
        <family val="2"/>
      </rPr>
      <t xml:space="preserve"> 311
Durante el primer trimestre del presente año, se realizo el procedimiento administrativo para la contratación de los servicios de material informativo y de difusión de acuerdo a lo establecido en la Ley General de Adquisiciones, Arrendamiento y Servicios del Sector Público, así como su respectivo reglamento; a fin de identificar empresas que ofrezcan los mejores precios, toda vez que se tiene programado iniciar la adquisición de materiales informativos y de difusión a partir del mes de mayo a noviembre de 2014.     </t>
    </r>
  </si>
  <si>
    <r>
      <t>Justificación de diferencia de avances con respecto a las metas programadas
UR:</t>
    </r>
    <r>
      <rPr>
        <sz val="10"/>
        <rFont val="Soberana Sans"/>
        <family val="2"/>
      </rPr>
      <t xml:space="preserve"> 311
Con el objeto de optimizar el recurso económico etiquetado en el ejercicio de presupuesto asignado en el presente año, se analizaron las diversas propuestas de materiales informativos y de difusión a fin de que sean distribuidos entre el personal femenino y masculino adscrito a los diversos Mandos Territoriales, Direcciones Generales, Adjuntas, Unidades y Establecimientos del Área Metropolitana.</t>
    </r>
  </si>
  <si>
    <r>
      <t>Acciones de mejora para el siguiente periodo
UR:</t>
    </r>
    <r>
      <rPr>
        <sz val="10"/>
        <rFont val="Soberana Sans"/>
        <family val="2"/>
      </rPr>
      <t xml:space="preserve"> 311
Implementará la difusión y distribución de material informativo de igualdad entre mujeres y hombres en el segundo trimestre del presente año.</t>
    </r>
  </si>
  <si>
    <t>14</t>
  </si>
  <si>
    <t>Trabajo y Previsión Social</t>
  </si>
  <si>
    <t>Procuración de justicia laboral</t>
  </si>
  <si>
    <t>26.5</t>
  </si>
  <si>
    <t>A00</t>
  </si>
  <si>
    <t>(Procuraduría Federal de la Defensa del Trabajo)</t>
  </si>
  <si>
    <t xml:space="preserve"> A00- Procuraduría Federal de la Defensa del Trabajo </t>
  </si>
  <si>
    <t>Servicios concluidos de procuración de justicia laboral proporcionados a mujeres trabajadoras y beneficiarias.</t>
  </si>
  <si>
    <t>Servicios de procuración de justicia laboral proporcionados a mujeres.</t>
  </si>
  <si>
    <t>28.70</t>
  </si>
  <si>
    <t>UR: A00</t>
  </si>
  <si>
    <t>4.67</t>
  </si>
  <si>
    <t>25.93</t>
  </si>
  <si>
    <r>
      <t>Acciones realizadas en el periodo
UR:</t>
    </r>
    <r>
      <rPr>
        <sz val="10"/>
        <rFont val="Soberana Sans"/>
        <family val="2"/>
      </rPr>
      <t xml:space="preserve"> A00
La Procuraduría Federal de la Defensa del Trabajo (PROFEDET), proporciona los servicios de Procuración de Justicia Laboral conforme a las atribuciones que se encuentran enmarcadas en la Ley Federal del Trabajo y su Reglamento. Al cierre del primer trimestre del ejercicio 2014, la PROFEDET, en su primer nivel de atención denominado servicios iniciados, atendió un total de 51,945 servicios de procuración de justicia laboral integrado por 44,939 asesorías (86.5%); 2,110 servicios de conciliación (4.1%); 4,639 juicios (8.9%). y 257 amparos (0.5%).    Del total de servicios atendidos 25,428 estuvieron asociados a la atención de las quejas y solicitudes relacionadas con la mujer trabajadora (48.9%). En su segundo nivel de atención denominado servicios concluidos éste Órgano Desconcentrado mostró capacidad para terminar 52,351 servicios de procuración de justicia laboral. Del total de servicios concluidos 27,069 fueron acciones a trabajadores y 25,282 acciones relacionadas a la mujer trabajadora. Cabe señalar que los servicios concluidos han sido mayores a los iniciados debido a que la autoridad impartidora de justicia, a partir de la reforma a la Ley del Infonavit, logro desahogar un mayor número de juicios que solicitaban las aportaciones de los trabajadores a la subcuenta del Infonavit. Por otra parte, la PROFEDET a través del Centro de Contacto Telefónico, atendió un total de 20,507 llamadas; que representan el 45.6% respecto al total del servicio de orientación y asesoría (44,939). Al cierre del trimestre el servicio de orientación telefónica con Enfoque de Género en términos absolutos acumuló 10,722 servicios asociados al género femenino que significan el 47.7% del total de las llamadas registradas.  </t>
    </r>
  </si>
  <si>
    <r>
      <t>Justificación de diferencia de avances con respecto a las metas programadas
UR:</t>
    </r>
    <r>
      <rPr>
        <sz val="10"/>
        <rFont val="Soberana Sans"/>
        <family val="2"/>
      </rPr>
      <t xml:space="preserve"> A00
Los resultados obtenidos al primer trimestre de 2014, responden a variables cuyo comportamiento es sensible a los derechos que se reclaman, a los motivos de conflicto que se derivan en el mercado laboral y a las coyunturas especificas que se generan, es decir dependen de variables que responden más a situaciones con un importante sesgo económico, que a una situación de género, por tanto el análisis de brecha de servicio no necesariamente tiende a satisfacer este requisito en términos de proporcionalidad.</t>
    </r>
  </si>
  <si>
    <r>
      <t>Acciones de mejora para el siguiente periodo
UR:</t>
    </r>
    <r>
      <rPr>
        <sz val="10"/>
        <rFont val="Soberana Sans"/>
        <family val="2"/>
      </rPr>
      <t xml:space="preserve"> A00
La PROFEDET mantiene el compromiso adquirido para proporcionar un servicio con enfoque de género y apoyar a la mujer trabajadora que presente un conflicto laboral, o bien es beneficiaria de los representados, y se mantiene la tendencia observada en ejercicios anteriores de un mayor interés de las trabajadoras y beneficiarias para conocer sus derechos y obligaciones laborales. En la PROFEDET se atiende bajo efectos de igualdad y equidad a hombres y mujeres. La institución dispone de información desagregada de los servicios de procuración de justicia laboral proporcionados a la mujer trabajadora como es el caso de la Asesoría, la Conciliación y la Representación Jurídica incluyendo el Amparo.</t>
    </r>
  </si>
  <si>
    <t>E005</t>
  </si>
  <si>
    <t>Fomento de la equidad de género y la no discriminación en el mercado laboral</t>
  </si>
  <si>
    <t>20.7</t>
  </si>
  <si>
    <t>410</t>
  </si>
  <si>
    <t>(Dirección General para la Igualdad Laboral)</t>
  </si>
  <si>
    <t xml:space="preserve"> Secretaria de Trabajo y Previsión Social </t>
  </si>
  <si>
    <t>Mujeres y hombres beneficiados por buenas practicas de inclusión laboral</t>
  </si>
  <si>
    <t>268,000.00</t>
  </si>
  <si>
    <t>UR: 410</t>
  </si>
  <si>
    <t>20.72</t>
  </si>
  <si>
    <t>1.04</t>
  </si>
  <si>
    <t>20.77</t>
  </si>
  <si>
    <t>15</t>
  </si>
  <si>
    <t>Desarrollo Agrario, Territorial y Urbano</t>
  </si>
  <si>
    <t>F002</t>
  </si>
  <si>
    <t>Fomento al desarrollo agrario</t>
  </si>
  <si>
    <t>85.9</t>
  </si>
  <si>
    <t>310</t>
  </si>
  <si>
    <t>(Dirección General de Desarrollo Agrario)</t>
  </si>
  <si>
    <t xml:space="preserve"> Secretaria de Desarrollo Agrario, Territorial y Urbano </t>
  </si>
  <si>
    <t>Porcentaje de mujeres que recibieron capacitación.</t>
  </si>
  <si>
    <t>64.00</t>
  </si>
  <si>
    <t>Promedio de recursos por mujer beneficiada</t>
  </si>
  <si>
    <t>Promedio</t>
  </si>
  <si>
    <t>2,272.00</t>
  </si>
  <si>
    <t>UR: 310</t>
  </si>
  <si>
    <t>85.98</t>
  </si>
  <si>
    <r>
      <t>Acciones realizadas en el periodo
UR:</t>
    </r>
    <r>
      <rPr>
        <sz val="10"/>
        <rFont val="Soberana Sans"/>
        <family val="2"/>
      </rPr>
      <t xml:space="preserve"> 310
Se adjunta Anexo 2 con información cualitativa del programa.</t>
    </r>
  </si>
  <si>
    <r>
      <t>Justificación de diferencia de avances con respecto a las metas programadas
UR:</t>
    </r>
    <r>
      <rPr>
        <sz val="10"/>
        <rFont val="Soberana Sans"/>
        <family val="2"/>
      </rPr>
      <t xml:space="preserve"> 310
Sin avance</t>
    </r>
  </si>
  <si>
    <r>
      <t>Acciones de mejora para el siguiente periodo
UR:</t>
    </r>
    <r>
      <rPr>
        <sz val="10"/>
        <rFont val="Soberana Sans"/>
        <family val="2"/>
      </rPr>
      <t xml:space="preserve"> 310
Sin información</t>
    </r>
  </si>
  <si>
    <t>(Dirección General de Programación y Presupuestación)</t>
  </si>
  <si>
    <t>Porcentaje de avance en la creación de la Unidad de Igualdad de Género</t>
  </si>
  <si>
    <t>S048</t>
  </si>
  <si>
    <t>Programa Hábitat</t>
  </si>
  <si>
    <t>643.0</t>
  </si>
  <si>
    <t>510</t>
  </si>
  <si>
    <t>(Unidad de Programas de Apoyo a la Infraestructura y Servicios)</t>
  </si>
  <si>
    <t xml:space="preserve"> Porcentaje de proyectos para promover la igualdad entre hombres y mujeres</t>
  </si>
  <si>
    <t>77.80</t>
  </si>
  <si>
    <t>UR: 510</t>
  </si>
  <si>
    <t>643.05</t>
  </si>
  <si>
    <t>58.92</t>
  </si>
  <si>
    <t>644.88</t>
  </si>
  <si>
    <t>66.71</t>
  </si>
  <si>
    <r>
      <t>Acciones realizadas en el periodo
UR:</t>
    </r>
    <r>
      <rPr>
        <sz val="10"/>
        <rFont val="Soberana Sans"/>
        <family val="2"/>
      </rPr>
      <t xml:space="preserve"> 510
Conforme a lo programado para el presente año, y considerando que la ejecución de los proyectos iniciará a partir del segundo trimestre, no se establecieron metas para el primer trimestre. Los avances del indicador se reportarán a partir del segundo informe trimestral. </t>
    </r>
  </si>
  <si>
    <r>
      <t>Justificación de diferencia de avances con respecto a las metas programadas
UR:</t>
    </r>
    <r>
      <rPr>
        <sz val="10"/>
        <rFont val="Soberana Sans"/>
        <family val="2"/>
      </rPr>
      <t xml:space="preserve"> 510
Conforme a lo programado para el presente año, y considerando que la ejecución de los proyectos iniciará a partir del segundo trimestre, no se establecieron metas para el primer trimestre. Los avances del indicador se reportarán a partir del segundo informe trimestral. </t>
    </r>
  </si>
  <si>
    <r>
      <t>Acciones de mejora para el siguiente periodo
UR:</t>
    </r>
    <r>
      <rPr>
        <sz val="10"/>
        <rFont val="Soberana Sans"/>
        <family val="2"/>
      </rPr>
      <t xml:space="preserve"> 510
1.- Las Reglas de Operación 2014 establecen que se deberá destinar al menos el 25% de los subsidios federales del Programa Hábitat a la Modalidad Desarrollo Social y Comunitario, esto aplica para ambas Vertientes (General e Intervenciones Preventivas).  2.- Mediante la sensibilización a los funcionarios públicos, se promueve la inclusión de un mayor número de proyectos que incorporen la perspectiva de equidad de género en la elaboración e implementación de los proyectos. 3.- El Programa Hábitat promueve entre los ejecutores que los cursos y talleres para el fortalecimiento de las capacidades técnicas en oficios estén cada vez menos ligados a los estereotipos de género, y que las mujeres incursionen en campos reservados tradicionalmente para los varones.   En el Manual de Operación 2014 se establecen contenidos mínimos que se deben abordar en los talleres correspondientes a: derechos ciudadanos. prevención de la discriminación, promoción de la equidad de género y prevención de la violencia familiar.</t>
    </r>
  </si>
  <si>
    <t>S058</t>
  </si>
  <si>
    <t>Programa de vivienda digna</t>
  </si>
  <si>
    <t>693.4</t>
  </si>
  <si>
    <t>QIQ</t>
  </si>
  <si>
    <t>(Fideicomiso Fondo Nacional de Habitaciones Populares)</t>
  </si>
  <si>
    <t xml:space="preserve"> Existe actualmente un grupo importante de la población que no tiene acceso a una vivienda digna. De acuerdo a CONEVAL el 19.3 por ciento de la población a nivel nacional presentan un ingreso inferior a la línea de bienestar de estos últimos dos de cada 10 presentan carencia por calidad y espacios de la vivienda, es decir las viviendas se encuentran en un estado de precariedad considerable. Es decir 1.8 millones de hogares. En estas circunstancias, las opciones para estos hogares son realmente muy pocas ya que la posibilidad que tienen de acceder a un crédito hipotecario es prácticamente nula. </t>
  </si>
  <si>
    <t xml:space="preserve"> QIQ- Fideicomiso Fondo Nacional de Habitaciones Populares </t>
  </si>
  <si>
    <t>Porcentaje de subsidios otorgados a mujeres jefas del hogar para vivienda nueva, en zonas urbanas o rurales</t>
  </si>
  <si>
    <t>11.24</t>
  </si>
  <si>
    <t>5.91</t>
  </si>
  <si>
    <t>Porcentaje de subsidios otorgados a mujeres jefas de familia en la modalidad de ampliación y mejoramiento para la vivienda</t>
  </si>
  <si>
    <t>11.25</t>
  </si>
  <si>
    <t>39.92</t>
  </si>
  <si>
    <t>UR: QIQ</t>
  </si>
  <si>
    <t>693.44</t>
  </si>
  <si>
    <t>214.11</t>
  </si>
  <si>
    <r>
      <t>Acciones realizadas en el periodo
UR:</t>
    </r>
    <r>
      <rPr>
        <sz val="10"/>
        <rFont val="Soberana Sans"/>
        <family val="2"/>
      </rPr>
      <t xml:space="preserve"> QIQ
En el contexto de avance, el programa reporta que en promedio a lo largo del primer trimestre se atiende de manera equitativa a hombres y mujeres como beneficiarios del Programa en todas sus modalidades. Para el primer trimestre 2014, se ha ejercido un total de 8,991 acciones de vivienda a favor de mujeres jefas de familia por un monto de $197 millones 935 mil 921 pesos; de estos apoyos, 1,438 subsidios correspondieron al otorgamiento de Unidades Básicas de vivienda o Unidades Básicas de Vivienda Rural por un monto de $ 116 millones 501 mil 984 pesos y 7,553 subsidios para ampliaciones y mejoramientos por un monto de $ 81 millones 433 mil 937 pesos.     Adicionalmente de que se atendieron a 6,435 hombres jefes de familia por un monto de $ 180 millones 424 mil 515 pesos, de estos apoyos 1,543 subsidios correspondieron al otorgamiento de Unidades Básicas de vivienda o Unidades Básicas de Vivienda Rural por un monto de $ 115 millones 518 mil 915 pesos y 4,892 subsidios para ampliaciones y mejoramientos por un monto de $ 64 millones 905 mil 600 pesos. El desempeño de las instancias ejecutoras se mide con base en la fórmula de distribución estatal calculada a principios del ejercicio fiscal y posteriormente a la continuidad de los trámites, posteriores a la entrega de los planes de trabajo de cada ejecutor.  </t>
    </r>
  </si>
  <si>
    <r>
      <t>Justificación de diferencia de avances con respecto a las metas programadas
UR:</t>
    </r>
    <r>
      <rPr>
        <sz val="10"/>
        <rFont val="Soberana Sans"/>
        <family val="2"/>
      </rPr>
      <t xml:space="preserve"> QIQ
De conformidad al numeral 4.1 de las Reglas de Operación del Programa, se dio atención a los proyectos no ejercidos del ejercicio fiscal 2013, por lo que la autorización de ampliaciones y mejoramientos fue mayor a la proyectada. </t>
    </r>
  </si>
  <si>
    <r>
      <t>Acciones de mejora para el siguiente periodo
UR:</t>
    </r>
    <r>
      <rPr>
        <sz val="10"/>
        <rFont val="Soberana Sans"/>
        <family val="2"/>
      </rPr>
      <t xml:space="preserve"> QIQ
Las Reglas de Operación 2014 del Programa, permite dar prioridad a los solicitantes que cumplen ciertos criterios establecidos en el numeral 4, entre los cuales se encuentran las solicitantes que sean madres solteras, además de conformidad al numeral 4.1 se dio atención a los proyectos no ejercidos del ejercicio fiscal 2013.</t>
    </r>
  </si>
  <si>
    <t>S117</t>
  </si>
  <si>
    <t>Programa de Vivienda Rural</t>
  </si>
  <si>
    <t>206.2</t>
  </si>
  <si>
    <t xml:space="preserve">Existe actualmente un grupo importante de la población que no tiene acceso a una vivienda digna. De acuerdo a CONEVAL el 19.3 por ciento de los hogares a nivel nacional presentan un ingreso inferior a la línea de bienestar, de estos últimos dos de cada 10 presentan carencia por calidad y espacios de la vivienda, es decir las viviendas se encuentran en un estado de precariedad considerable. Es decir 1.8 millones de hogares. En estas circunstancias, las opciones para estos hogares son realmente muy pocas ya que la posibilidad que tienen de acceder a un crédito hipotecario es prácticamente nula. </t>
  </si>
  <si>
    <t>Porcentaje de subsidios otorgados a mujeres jefas de familia para vivienda nueva</t>
  </si>
  <si>
    <t>24.20</t>
  </si>
  <si>
    <t>68.92</t>
  </si>
  <si>
    <t>Porcentaje de subsidios otorgados a mujeres jefas de familia en la modalidad de ampliación y mejoramiento</t>
  </si>
  <si>
    <t>18.89</t>
  </si>
  <si>
    <t>42.95</t>
  </si>
  <si>
    <t>206.24</t>
  </si>
  <si>
    <t>149.10</t>
  </si>
  <si>
    <t>187.02</t>
  </si>
  <si>
    <r>
      <t>Acciones realizadas en el periodo
UR:</t>
    </r>
    <r>
      <rPr>
        <sz val="10"/>
        <rFont val="Soberana Sans"/>
        <family val="2"/>
      </rPr>
      <t xml:space="preserve"> QIQ
En el contexto de avance, el programa reporta que en promedio a lo largo del primer trimestre se atiende de manera equitativa a hombres y mujeres como beneficiarios del Programa en todas sus modalidades.    Para el primer trimestre 2014, se ha ejercido un total de 16, 791 acciones de vivienda a favor de mujeres jefas de familia por un monto de $ 326 millones 998 mil 146 pesos; de estos apoyos, 896 subsidios correspondieron al otorgamiento de Unidades Básicas de Vivienda Rural por un monto de $ 47 millones 367 mil 600 pesos y 15,895 subsidios para ampliaciones y mejoramientos por un monto de $ 279 millones 630 mil 546 pesos. Adicionalmente de que se atendieron a 13,570 hombres jefes de familia por un monto de $ 265 millones 782 mil 208 pesos, de estos apoyos 650 subsidios correspondieron al otorgamiento de Unidades Básicas de Vivienda Rural por un monto de $ 34 millones 407 mil pesos y 12,920 subsidios para ampliaciones y mejoramientos por un monto de $231 millones 375 mil 208 pesos. El desempeño de las instancias ejecutoras se mide con base en la fórmula de distribución estatal calculada a principios del ejercicio fiscal y posteriormente a la continuidad de los trámites, posteriores a la entrega de los planes de trabajo de cada ejecutor.  </t>
    </r>
  </si>
  <si>
    <r>
      <t>Justificación de diferencia de avances con respecto a las metas programadas
UR:</t>
    </r>
    <r>
      <rPr>
        <sz val="10"/>
        <rFont val="Soberana Sans"/>
        <family val="2"/>
      </rPr>
      <t xml:space="preserve"> QIQ
De conformidad al numeral 4.1 de las Reglas de Operación del Programa, se dio atención a los proyectos no ejercidos del ejercicio fiscal 2013, por lo que la autorización fue mayor a la proyectada; con base en el numeral 4, FONHAPO prioriza a los solicitantes que sean madres solteras, entre otros criterios.  Adicionalmente, el día 13 de marzo de 2014 se solicitó mediante correo electrónico al Lic. Pascual Tellez Hernández, Subdirector de Evaluación de la SEDATU, la modificación de metas del ejercicio fiscal derivado de la inclusión del párrafo antes mencionado de las Reglas de Operación 2014.</t>
    </r>
  </si>
  <si>
    <r>
      <t>Acciones de mejora para el siguiente periodo
UR:</t>
    </r>
    <r>
      <rPr>
        <sz val="10"/>
        <rFont val="Soberana Sans"/>
        <family val="2"/>
      </rPr>
      <t xml:space="preserve"> QIQ
Las Reglas de Operación 2014 del Programa, permite dar prioridad a los solicitantes que cumplen ciertos criterios establecidos en el numeral 4, entre los cuales se encuentran las solicitantes que sean madres solteras, además de conformidad al numeral 4.1 se dio atención a los proyectos no ejercidos del ejercicio fiscal 2013.  </t>
    </r>
  </si>
  <si>
    <t>S175</t>
  </si>
  <si>
    <t>Rescate de espacios públicos</t>
  </si>
  <si>
    <t>138.3</t>
  </si>
  <si>
    <t>512</t>
  </si>
  <si>
    <t>(Dirección General de Rescate de Espacios Públicos)</t>
  </si>
  <si>
    <t>Porcentaje de mujeres participantes como promotoras comunitarias e integrantes de redes y contralorías sociales.</t>
  </si>
  <si>
    <t>Porcentaje de mujeres asistentes a los talleres y cursos  dirigidos a  impulsar la organización social y seguridad comunitaria, prevención de conductas de riesgo, violencia y promoción de la equidad de género.</t>
  </si>
  <si>
    <t>Promedio de acciones de impulso a la organización social y seguridad comunitaria, prevención de conductas antisociales y de riesgo y de promoción de la equidad de género realizadas por espacio público</t>
  </si>
  <si>
    <t>UR: 512</t>
  </si>
  <si>
    <t>138.35</t>
  </si>
  <si>
    <t>11.78</t>
  </si>
  <si>
    <t>138.57</t>
  </si>
  <si>
    <t>20.21</t>
  </si>
  <si>
    <r>
      <t>Acciones realizadas en el periodo
UR:</t>
    </r>
    <r>
      <rPr>
        <sz val="10"/>
        <rFont val="Soberana Sans"/>
        <family val="2"/>
      </rPr>
      <t xml:space="preserve"> 512
En el Anexo 2 se describe la información cualitativa que describe las principales acciones realizadas en el periodo de los indicadores establecidos.</t>
    </r>
  </si>
  <si>
    <r>
      <t>Justificación de diferencia de avances con respecto a las metas programadas
UR:</t>
    </r>
    <r>
      <rPr>
        <sz val="10"/>
        <rFont val="Soberana Sans"/>
        <family val="2"/>
      </rPr>
      <t xml:space="preserve"> 512
El indicador denominado Promedio de acciones de impulso a la organización social y seguridad comunitaria, prevención de conductas antisociales y de riesgo y de promoción de la equidad de género realizadas por espacio público, registra una variación con respecto a la meta  debido a que durante el primer trimestre del año se llevó a cabo el proceso de mejora en la planeación del Programa; en este sentido, se modificaron las fechas relevantes para su instrumentación, entre ellas, la presentación de las propuestas por parte de los Gobiernos Municipales en las Delegaciones Estatales de la SEDATU, pasó del 14 de marzo al 15 de abril como fecha límite, por lo que se hubo un retraso en la presentación de los proyectos en las Delegaciones Estatales de la SEDATU, lo que repercute en un desfase en el desarrollo de las acciones sociales de beneficio comunitario.  </t>
    </r>
  </si>
  <si>
    <r>
      <t>Acciones de mejora para el siguiente periodo
UR:</t>
    </r>
    <r>
      <rPr>
        <sz val="10"/>
        <rFont val="Soberana Sans"/>
        <family val="2"/>
      </rPr>
      <t xml:space="preserve"> 512
En el Anexo 2 se describen las acciones de mejora de los indicadores establecidos para el Programa Rescate de Espacios Públicos.</t>
    </r>
  </si>
  <si>
    <t>S177</t>
  </si>
  <si>
    <t>Programa de esquema de financiamiento y subsidio federal para vivienda</t>
  </si>
  <si>
    <t>QCW</t>
  </si>
  <si>
    <t>(Comisión Nacional de Vivienda)</t>
  </si>
  <si>
    <t xml:space="preserve"> QCW- Comisión Nacional de Vivienda </t>
  </si>
  <si>
    <t>Porcentaje de los subsidios otorgados a mujeres por el Programa para la adquisición de una vivienda nueva o usada</t>
  </si>
  <si>
    <t>12.60</t>
  </si>
  <si>
    <t>1.89</t>
  </si>
  <si>
    <t>5.30</t>
  </si>
  <si>
    <t>Porcentaje de los subsidios otorgados a mujeres por el Programa para el mejoramiento de la vivienda</t>
  </si>
  <si>
    <t>3.49</t>
  </si>
  <si>
    <t>Porcentaje de los subsidios otorgados a mujeres por el Programa para la autoconstrucción o autoproducción de vivienda</t>
  </si>
  <si>
    <t>8.80</t>
  </si>
  <si>
    <t>1.33</t>
  </si>
  <si>
    <t>Porcentaje de los subsidios otorgados a mujeres por el Programa para la adquisición de lotes con servicios</t>
  </si>
  <si>
    <t>0.50</t>
  </si>
  <si>
    <t>UR: QCW</t>
  </si>
  <si>
    <t>244.03</t>
  </si>
  <si>
    <r>
      <t>Acciones realizadas en el periodo
UR:</t>
    </r>
    <r>
      <rPr>
        <sz val="10"/>
        <rFont val="Soberana Sans"/>
        <family val="2"/>
      </rPr>
      <t xml:space="preserve"> QCW
Arrancan operaciones con nuevas reglas de operación publicadas el pasado 31 de diciembre, entre los aspectos relevantes a destacar en la normativa, se menciona que se han establecido perímetros de contención urbana en los principales municipios del país a fin de que el programa sirva de instrumento para moderar la expansión de las ciudades. Dichos parámetros han de servir para coadyuvar al crecimiento urbano de manera ordenada y con este propósito se pretende incrementar el ingreso necesario para que el beneficiario acceda al subsidio.</t>
    </r>
  </si>
  <si>
    <r>
      <t>Justificación de diferencia de avances con respecto a las metas programadas
UR:</t>
    </r>
    <r>
      <rPr>
        <sz val="10"/>
        <rFont val="Soberana Sans"/>
        <family val="2"/>
      </rPr>
      <t xml:space="preserve"> QCW
Se ejercieron más acciones de las estimadas en un principio, toda vez que el programa obedece a una lógica de mercado ligada a la oferta de créditos para la población objetivo. Dicha tendencia se verá incrementada en los trimestres futuros porque la atención a la población femenina no se limita al presupuesto etiquetado en el Anexo 12 del PEF, sino a la disponibilidad presupuestal del programa y a la oferta de créditos para mujeres por parte de las entidades ejecutoras.</t>
    </r>
  </si>
  <si>
    <r>
      <t>Acciones de mejora para el siguiente periodo
UR:</t>
    </r>
    <r>
      <rPr>
        <sz val="10"/>
        <rFont val="Soberana Sans"/>
        <family val="2"/>
      </rPr>
      <t xml:space="preserve"> QCW
Se pretende una mayor distribución de los subsidios en virtud de la adhesión de nuevas entidades ejecutoras con acciones encaminadas a limitar el crecimiento urbano desordenado, mediante los lineamientos establecidos en las reglas de operación del programa que señalan que los subsidios habrán de localizarse en perímetros de contención urbana sin dejar de lado la atención en las zonas rurales.</t>
    </r>
  </si>
  <si>
    <t>16</t>
  </si>
  <si>
    <t>Medio Ambiente y Recursos Naturales</t>
  </si>
  <si>
    <t>P002</t>
  </si>
  <si>
    <t>Planeación, Dirección yEvaluación Ambiental</t>
  </si>
  <si>
    <t>0.5</t>
  </si>
  <si>
    <t>116</t>
  </si>
  <si>
    <t>(Unidad Coordinadora de Participación Social y Transparencia)</t>
  </si>
  <si>
    <t>84</t>
  </si>
  <si>
    <t>56</t>
  </si>
  <si>
    <t>Este deterioro está frecuentemente asociado a la falta de oportunidades para amplios sectores de la población y, aquí es necesario mencionar a las mujeres, que en su diversidad de roles sociales, económicos y culturales, contribuyen a liberar a algunos ecosistemas del efecto de la presión ambiental y por tanto, son piezas clave en la conservación y aprovechamiento sustentable de los recursos naturales, sin embargo, aún es limitada su participación en la toma de decisiones y en la construcción de políticas públicas referentes al uso y aprovechamiento de los recursos naturales que utilizan para su subsistencia y beneficio. Ante esta problemática, la Secretaría de Medio Ambiente y Recursos Naturales tiene entre sus atribuciones y compromisos vincular la conservación y el aprovechamiento de los recursos naturales con la justicia social, con la igualdad y equidad de género, a fin de garantizar la participación de las mujeres en la construcción del desarrollo sustentable, alineado a la política nacional de igualdad que establece el Programa Nacional de Desarrollo 2013-2018, en su Estrategia Transversal III. Por lo anterior, es indispensable seguir formando funcionarios públicos sensibilizados y capacitados, para incluir criterios de igualdad en su actuar (cultura institucional), en las políticas públicas, en los programas, proyectos y acciones que desempeñen (con la población).</t>
  </si>
  <si>
    <t xml:space="preserve"> Secretaria de Medio Ambiente y Recursos Naturales </t>
  </si>
  <si>
    <t>Número de servidoras y servidores públicos  capacitados en criterios de igualdad de género</t>
  </si>
  <si>
    <t xml:space="preserve">Servidoras y servidores públicos  </t>
  </si>
  <si>
    <t>140.00</t>
  </si>
  <si>
    <t xml:space="preserve">Porcentaje de avance en el número de acciones realizadas que promuevan la incorporación de la perspectiva de género en la ejecución de programas y proyectos del sector ambiental, respecto a las acciones programadas  </t>
  </si>
  <si>
    <t>Porcentaje de avance de documentos orientadores producidos  por la Dirección de Equidad de Género y/o en coordinación con otras áreas, respecto a los programados</t>
  </si>
  <si>
    <t>33.00</t>
  </si>
  <si>
    <t>UR: 116</t>
  </si>
  <si>
    <t>0.56</t>
  </si>
  <si>
    <r>
      <t>Acciones realizadas en el periodo
UR:</t>
    </r>
    <r>
      <rPr>
        <sz val="10"/>
        <rFont val="Soberana Sans"/>
        <family val="2"/>
      </rPr>
      <t xml:space="preserve"> 116
LAS ACCIONES REALIZADAS SE PUEDEN CONSULTAR EN EL ANEXO 2, EN EL APARTADO DE DOCUMENTOS ASOCIADOS.</t>
    </r>
  </si>
  <si>
    <r>
      <t>Justificación de diferencia de avances con respecto a las metas programadas
UR:</t>
    </r>
    <r>
      <rPr>
        <sz val="10"/>
        <rFont val="Soberana Sans"/>
        <family val="2"/>
      </rPr>
      <t xml:space="preserve"> 116
El indicador de servidoras y servidores públicos  capacitados en criterios de igualdad de género, es acumulado. En el primer trimestre no se programaron actividades de capacitación.  </t>
    </r>
  </si>
  <si>
    <r>
      <t>Acciones de mejora para el siguiente periodo
UR:</t>
    </r>
    <r>
      <rPr>
        <sz val="10"/>
        <rFont val="Soberana Sans"/>
        <family val="2"/>
      </rPr>
      <t xml:space="preserve"> 116
Dar continuidad al programa de trabajo comprometido.</t>
    </r>
  </si>
  <si>
    <t>S046</t>
  </si>
  <si>
    <t>Programa de Conservación para el Desarrollo Sostenible (PROCODES)</t>
  </si>
  <si>
    <t>78.9</t>
  </si>
  <si>
    <t>F00</t>
  </si>
  <si>
    <t>(Comisión Nacional de Áreas Naturales Protegidas)</t>
  </si>
  <si>
    <t xml:space="preserve">La Comisión Nacional de Áreas Naturales Protegidas reconoce la importancia de los servicios ecosistémicos que prestan las áreas naturales protegidas, sus zonas de influencia y otras regiones prioritarias para la conservación. El PROCODES constituye un instrumento de la política pública que promueve la conservación de los ecosistemas y su biodiversidad mediante la participación directa y efectiva de la población local, en los procesos de gestión del territorio; en la apropiación de los recursos; la protección, manejo y restauración de los mismos; y de la valoración económica de los servicios ecosistémicos que éstos prestan a la sociedad, de forma tal que se generen oportunidades productivas alternativas y se contribuya a mejorar la calidad de vida de los habitantes en el entorno de las áreas protegidas y otras modalidades de conservación, promoviendo de manera importante la no discriminación por motivos de género para garantizar la igualdad de oportunidades entre mujeres y hombres para acceder a los apoyos del Programa.  Los apoyos del PROCODES se otorgan sin distinción de género, raza, etnia, credo religioso, condición socioeconómica u otra causa que implique discriminación, a los solicitantes que cumplan con los requisitos que se señalan en sus Reglas de Operación.   </t>
  </si>
  <si>
    <t xml:space="preserve"> F00- Comisión Nacional de Áreas Naturales Protegidas </t>
  </si>
  <si>
    <t>Número de mujeres que participan en proyectos, apoyados por el Programa de Conservación para el Desarrollo Sostenible</t>
  </si>
  <si>
    <t>17,715.00</t>
  </si>
  <si>
    <t>Porcentaje de participación de mujeres en los cursos de capacitación, apoyados por el Programa de Conservación para el Desarrollo Sostenible</t>
  </si>
  <si>
    <t>49.90</t>
  </si>
  <si>
    <t>Porcentaje de Participación de mujeres en proyectos, apoyados por el Programa de Conservación para el Desarrollo Sostenible</t>
  </si>
  <si>
    <t>52.70</t>
  </si>
  <si>
    <t>Porcentaje de mujeres que participan en la estructura de los Comités de Seguimiento del Programa de Conservación para el Desarrollo Sostenible</t>
  </si>
  <si>
    <t>40.40</t>
  </si>
  <si>
    <t>Proporción de inversión del Programa Conservación para el desarrollo Sostenible en proyectos, cursos de capacitación y estudios técnicos, con participación de mujeres</t>
  </si>
  <si>
    <t>55.40</t>
  </si>
  <si>
    <t>UR: F00</t>
  </si>
  <si>
    <t>78.96</t>
  </si>
  <si>
    <t>3.55</t>
  </si>
  <si>
    <r>
      <t>Acciones realizadas en el periodo
UR:</t>
    </r>
    <r>
      <rPr>
        <sz val="10"/>
        <rFont val="Soberana Sans"/>
        <family val="2"/>
      </rPr>
      <t xml:space="preserve"> F00
Publicación y difusión de Reglas de Operación. Evaluación y dictaminación de propuestas de proyectos.  </t>
    </r>
  </si>
  <si>
    <r>
      <t>Justificación de diferencia de avances con respecto a las metas programadas
UR:</t>
    </r>
    <r>
      <rPr>
        <sz val="10"/>
        <rFont val="Soberana Sans"/>
        <family val="2"/>
      </rPr>
      <t xml:space="preserve"> F00
El indicador de mujeres beneficadas es acumulado. No hay programación de avance para el primer  trimestre, en ningún indicador. EL ANEXO 1 SE REPORTARÁ HASTA EL SEGUNDO TRIMESTRE, CUANDO SE TENGA AVANCE EN LOS RESULTADOS. </t>
    </r>
  </si>
  <si>
    <r>
      <t>Acciones de mejora para el siguiente periodo
UR:</t>
    </r>
    <r>
      <rPr>
        <sz val="10"/>
        <rFont val="Soberana Sans"/>
        <family val="2"/>
      </rPr>
      <t xml:space="preserve"> F00
Dar continuidad al programa anual de trabajo.</t>
    </r>
  </si>
  <si>
    <t>S071</t>
  </si>
  <si>
    <t>Programa de Empleo Temporal (PET)</t>
  </si>
  <si>
    <t>212.1</t>
  </si>
  <si>
    <t>(Dirección General de Política Ambiental e Integración Regional y Sectorial)</t>
  </si>
  <si>
    <t xml:space="preserve">El proceso del deterioro actual del medio ambiente tiene lugar dentro de un sistema en el que los diversos grupos sociales (mujeres, hombres, grupos étnicos, clases sociales, etc.) acceden y utilizan los recursos de manera diferenciada. Tales relaciones sistémicas se encuentran marcadas por el género así como por los roles y tareas que tradicionalmente les son asignados a hombres y mujeres, lo que establece una diferencia en términos del uso, conservación, deterioro, control y acceso a los recursos naturales en determinados contextos socioculturales.  Ante la existencia de un vínculo desigual entre los géneros en detrimento de las mujeres derivado del poder relacionado estrechamente con el control sobre los recursos tangibles e intangibles (como tierra, herramientas, educación, etc.) y sobre sus beneficios  (dinero, conocimiento, prestigio político), se desprende la necesidad de conocer la situación de éstas en la toma de decisiones en los espacios doméstico, laboral, comunitario; en las estructuras de poder formal y en las instancias e instituciones que instrumentan las políticas ambientales. Esta situación debe ser tomada en cuenta en toda política pública encaminada al desarrollo y para ello es necesario identificar quién usa los recursos, cómo los usa, por qué y para qué (INMUJERES-SEMARNAT, 2010: 11).  </t>
  </si>
  <si>
    <t xml:space="preserve">Numero de mujeres beneficiarias en proyectos </t>
  </si>
  <si>
    <t>70,464.00</t>
  </si>
  <si>
    <t>Número de jornales pagados a beneficiarias</t>
  </si>
  <si>
    <t>Jornal</t>
  </si>
  <si>
    <t>3,311,830.00</t>
  </si>
  <si>
    <t>212.12</t>
  </si>
  <si>
    <t>78.47</t>
  </si>
  <si>
    <r>
      <t>Acciones realizadas en el periodo
UR:</t>
    </r>
    <r>
      <rPr>
        <sz val="10"/>
        <rFont val="Soberana Sans"/>
        <family val="2"/>
      </rPr>
      <t xml:space="preserve"> 413
En el primer trimestre, la DGPAIRS como unidad normativa y coordinadora del Programa en el sector medio ambiente, evaluó las solicitudes de recursos presentadas por las diferentes unidades ejecutoras, y en su caso, autorizó la transferencia de recursos a esas unidades ejecutoras. La DGPAIRS no es ejecutora del Programa.</t>
    </r>
  </si>
  <si>
    <r>
      <t>Justificación de diferencia de avances con respecto a las metas programadas
UR:</t>
    </r>
    <r>
      <rPr>
        <sz val="10"/>
        <rFont val="Soberana Sans"/>
        <family val="2"/>
      </rPr>
      <t xml:space="preserve"> 413
Los indicadores son acumulados. En el primer trimestre, no se reportan avances en el ejercicio de los recursos, ya que los proyectos autorizados están en la conformación de los comités comunitarios de participación social y en la firma de convenios de concertación con los grupos de beneficiarios.</t>
    </r>
  </si>
  <si>
    <r>
      <t>Acciones de mejora para el siguiente periodo
UR:</t>
    </r>
    <r>
      <rPr>
        <sz val="10"/>
        <rFont val="Soberana Sans"/>
        <family val="2"/>
      </rPr>
      <t xml:space="preserve"> 413
En los cursos de capacitación a operadores se promoverá se hará la difusión de los logros obtenidos con las acciones afirmativas de género en el programa, de igual forma se seguirá promoviendo la participación de la mujer en los proyectos del PET SEMARNAT.</t>
    </r>
  </si>
  <si>
    <t>S219</t>
  </si>
  <si>
    <t>Programa Nacional Forestal Pago por Servicios Ambientales</t>
  </si>
  <si>
    <t>182.8</t>
  </si>
  <si>
    <t>RHQ</t>
  </si>
  <si>
    <t>(Comisión Nacional Forestal)</t>
  </si>
  <si>
    <t>885</t>
  </si>
  <si>
    <t xml:space="preserve"> El programa presupuestario S219 Pago por Servicios Ambientales está orientado a combatir el deterioro de los ecosistemas forestales, así como el aprovechamiento deficiente de los recursos. </t>
  </si>
  <si>
    <t xml:space="preserve"> RHQ- Comisión Nacional Forestal </t>
  </si>
  <si>
    <t>Porcentaje de apoyos otorgados a mujeres</t>
  </si>
  <si>
    <t>23.10</t>
  </si>
  <si>
    <t>11.50</t>
  </si>
  <si>
    <t>UR: RHQ</t>
  </si>
  <si>
    <t>182.87</t>
  </si>
  <si>
    <t>1.55</t>
  </si>
  <si>
    <t>1.57</t>
  </si>
  <si>
    <r>
      <t>Acciones realizadas en el periodo
UR:</t>
    </r>
    <r>
      <rPr>
        <sz val="10"/>
        <rFont val="Soberana Sans"/>
        <family val="2"/>
      </rPr>
      <t xml:space="preserve"> RHQ
Durante el primer trimestre el total de apoyos a personas fisicas con recurso asignado asciende a 4,040 de los cuales 885 fueron otorgados mujeres.</t>
    </r>
  </si>
  <si>
    <r>
      <t>Justificación de diferencia de avances con respecto a las metas programadas
UR:</t>
    </r>
    <r>
      <rPr>
        <sz val="10"/>
        <rFont val="Soberana Sans"/>
        <family val="2"/>
      </rPr>
      <t xml:space="preserve"> RHQ
La variación positiva responde a la promoción y difusión que están haciendo las Gerencias Estatales de las diferentes categorías de apoyos establecidas en las Reglas de Operación 2014.</t>
    </r>
  </si>
  <si>
    <r>
      <t>Acciones de mejora para el siguiente periodo
UR:</t>
    </r>
    <r>
      <rPr>
        <sz val="10"/>
        <rFont val="Soberana Sans"/>
        <family val="2"/>
      </rPr>
      <t xml:space="preserve"> RHQ
El comportamiento del indicador se desarrolla de acuerdo a lo planeado y conforme al calendario establecido en las Reglas de Operació  2014 del PRONAFOR, actualmente están en el proceso de dictaminación, por lo que en los siguientes trimestres se tendrán modificaciones en el indicador.</t>
    </r>
  </si>
  <si>
    <t>U022</t>
  </si>
  <si>
    <t>Programa hacia la igualdad y la sustentabilidad ambiental</t>
  </si>
  <si>
    <t>14.3</t>
  </si>
  <si>
    <t>279</t>
  </si>
  <si>
    <t>70</t>
  </si>
  <si>
    <t>El cambio climático representa una seria amenaza para las mujeres, los pueblos indígenas y los jóvenes, ya que sus efectos intensifican la problemática social, económica y ambiental derivada del deterioro ambiental y la pérdida de biodiversidad, vulnerando el espacio físico sobre el que durante siglos, se han sustentado y reproducido su vida cotidiana. En este contexto, la Semarnat emite los Lineamientos para el otorgamiento de subsidios a organizaciones de la sociedad civil. Desarrollo sustentable con perspectiva de género y desarrollo sustentable en beneficio de comunidades y pueblos indígenas. Ejercicio 2014, cuyo objetivo es  impulsar procesos que contribuyan a promover el desarrollo sustentable, la conservación de los recursos naturales y el mejoramiento del medio ambiente, así como el crecimiento económico, el ingreso y el autoempleo.  Las mujeres se ven más afectadas ya que enfrentan la pobreza en mayor desventaja por el limitado e inequitativo acceso a los recursos productivos y tecnológicos, a la propiedad de activos, a la disponibilidad de fuentes de financiamiento; a la asesoría técnica y a la capacitación, a la información sobre mercados y canales de comercialización, procedimientos organizativos y de acercamiento a los programas de desarrollo y, evidentemente a la participación en los órganos de decisión comunitaria y social.  En el caso de los pueblos originarios, se alteran sus saberes y relaciones con el entorno natural, sus interpretaciones de los procesos de la naturaleza, sus técnicas de conservación, y sus tecnologías entre otros, ocasionando con ello una clara y acelerada pérdida de control sobre los recursos naturales y una progresiva pérdida de identidad cultural.</t>
  </si>
  <si>
    <t>Porcentaje de satisfacción de las y los integrantes de los grupos de mujeres y de pueblos indígenas respecto del beneficio ambiental y social generado en la ejecución de los proyectos</t>
  </si>
  <si>
    <t>Número de mujeres y hombres  que participan en la ejecución de proyectos sustentables con perspectiva de género para la conservación y aprovechamiento sustentable de los recursos naturales</t>
  </si>
  <si>
    <t>hombres y mujeres</t>
  </si>
  <si>
    <t>349.00</t>
  </si>
  <si>
    <t>Porcentaje de apoyos otorgados para el desarrollo de proyectos sustentables con perspectiva de género para la conservación y aprovechamiento sustentable de los recursos naturales</t>
  </si>
  <si>
    <t>38.00</t>
  </si>
  <si>
    <t>Porcentaje de ejecución del Programa anual de trabajo para el otorgamiento de subsidios a organizaciones de la sociedad civil</t>
  </si>
  <si>
    <t>14.37</t>
  </si>
  <si>
    <r>
      <t>Acciones realizadas en el periodo
UR:</t>
    </r>
    <r>
      <rPr>
        <sz val="10"/>
        <rFont val="Soberana Sans"/>
        <family val="2"/>
      </rPr>
      <t xml:space="preserve"> 116
Conforme al programa de trabajo establecido en el marco del otorgamiento de subsidios, durante el primer trimestre se realizaron las siguientes actividades: Reunión del Grupo de Trabajo Interinstitucional para la actualización de los Lineamientos, ejercicio 2014 y Elaboración de Lineamientos, convocatoria y publicación de resultados. Por otro lado y en seguimiento al proceso 2013, se realizó una reunión de evaluación e intercambio de experiencias con las organizaciones de la sociedad civil que ejecutaron de proyectos en el ejercicio fiscal de 2013. El objetivo de esta reunión fue que se expusieran los resultados y el impacto generado; así como las dificultadas que se presentaron durante el proceso. Asistieron 14 representantes de organizaciones de la sociedad civil.</t>
    </r>
  </si>
  <si>
    <r>
      <t>Justificación de diferencia de avances con respecto a las metas programadas
UR:</t>
    </r>
    <r>
      <rPr>
        <sz val="10"/>
        <rFont val="Soberana Sans"/>
        <family val="2"/>
      </rPr>
      <t xml:space="preserve"> 116
El indicador de número de mujeres y hombres que participan en la ejecución de proyectos, se proyectó un total de 15 personas por proyecto. Este dato es factible que se incremente, dependiendo del número de personas que se incorporen durante el proceso. No hay avances programados en este trimestre, debido a que se trabajó en la elaboración de los Lineamientos, la convocatoria, su difusión y la recepción de las propuestas de proyectos. En la actualidad se encuentran en proceso de dictaminación. LA ESTIMACION DEL PORCENTAJE DE APOYOS OTORGADOS PARA EL DESARROLLO DE PROYECTOS PRODUCTIVOS SE REALIZÓ SOBRE UNA POSIBLE DEMANDA DE 50 PROYECTOS, LA RESTRICCIÓN PRESUPUESTAL Y EL MONTO MAXIMO DE SUBSIDO A OTORGAR. El indicador de porcentaje de ejecución anual del programa de trabajo para el otorgamiento de subsidios, es un indicador de gestión y éste se irá reportando conforme se dictaminen, ejecute y concluya los proyectos, deberá cumplirse al 100%.</t>
    </r>
  </si>
  <si>
    <r>
      <t>Acciones de mejora para el siguiente periodo
UR:</t>
    </r>
    <r>
      <rPr>
        <sz val="10"/>
        <rFont val="Soberana Sans"/>
        <family val="2"/>
      </rPr>
      <t xml:space="preserve"> 116
Continuar con el programa anual de trabajo. </t>
    </r>
  </si>
  <si>
    <t>Procuraduría General de la República</t>
  </si>
  <si>
    <t>Investigar y perseguir los delitos del orden federal</t>
  </si>
  <si>
    <t>84.1</t>
  </si>
  <si>
    <t>601</t>
  </si>
  <si>
    <t>(Fiscalía Especial para los Delitos de Violencia contra las Mujeres y Trata de Personas)</t>
  </si>
  <si>
    <t xml:space="preserve"> Una de las premisas de la Procuraduría General de la República es actuar con respeto a los derechos humanos, garantizando el estado de derecho y la equidad de género, lo cual se logrará con la investigación y seguimiento de denuncias en materia de derechos humanos, así como con el fortalecimiento de la prevención del delito con el fin de disminuir los índices delictivos. </t>
  </si>
  <si>
    <t xml:space="preserve"> 601- Fiscalía Especial para los Delitos de Violencia contra las Mujeres y Trata de Personas </t>
  </si>
  <si>
    <t>Porcentaje de averiguaciones previas despachadas en materia de delitos de violencia contra las mujeres y trata de personas con relación al trámite.</t>
  </si>
  <si>
    <t>5.20</t>
  </si>
  <si>
    <t>18.50</t>
  </si>
  <si>
    <t>UR: 601</t>
  </si>
  <si>
    <t>84.11</t>
  </si>
  <si>
    <t>12.48</t>
  </si>
  <si>
    <t>86.22</t>
  </si>
  <si>
    <t>15.54</t>
  </si>
  <si>
    <r>
      <t>Acciones realizadas en el periodo
UR:</t>
    </r>
    <r>
      <rPr>
        <sz val="10"/>
        <rFont val="Soberana Sans"/>
        <family val="2"/>
      </rPr>
      <t xml:space="preserve"> 601
Las acciones realizadas en el periodo se describen en el Anexo 2 de información cualitativa.</t>
    </r>
  </si>
  <si>
    <r>
      <t>Justificación de diferencia de avances con respecto a las metas programadas
UR:</t>
    </r>
    <r>
      <rPr>
        <sz val="10"/>
        <rFont val="Soberana Sans"/>
        <family val="2"/>
      </rPr>
      <t xml:space="preserve"> 601
Las justificaciones de diferencia de avances así como las acciones realizadas en el periodo se describen en el Anexo 2 de información cualitativa. No se establece la Población beneficiaria del Programa Presupuestario, debido a que se da seguimiento a los expedientes de investigación, tal es el caso de las averiguaciones previas.  Los diversos eventos de difusión y atención institucionales a los delitos de violencia contra las mujeres y trata de personas, han generado un mayor número de expedientes iniciados de averiguaciones previas. Lo anterior, se traduce al hecho de que la FEVIMTRA investiga todas las denuncias en materia de género y trata de personas que denuncia la ciudadanía, independientemente de la naturaleza de los asuntos, para luego remitirlas a las autoridades competentes, con aportaciones de gran relevancia en  las investigaciones para su posterior determinación.</t>
    </r>
  </si>
  <si>
    <r>
      <t>Acciones de mejora para el siguiente periodo
UR:</t>
    </r>
    <r>
      <rPr>
        <sz val="10"/>
        <rFont val="Soberana Sans"/>
        <family val="2"/>
      </rPr>
      <t xml:space="preserve"> 601
Las acciones de mejora al trimestre se describen en el Anexo 2 de información cualitativa.</t>
    </r>
  </si>
  <si>
    <t>E003</t>
  </si>
  <si>
    <t>Investigar y perseguir los delitos relativos a la Delincuencia Organizada</t>
  </si>
  <si>
    <t>37.0</t>
  </si>
  <si>
    <t>400</t>
  </si>
  <si>
    <t>(Subprocuraduría Especializada en Investigación de Delincuencia Organizada)</t>
  </si>
  <si>
    <t>414</t>
  </si>
  <si>
    <t>(Unidad Especializada en Investigación de Tráfico de Menores, Personas y Órganos)</t>
  </si>
  <si>
    <t xml:space="preserve"> En los últimos tiempos, se denotó un crecimiento y expansión del crimen organizado, lo que conllevó a que el Estado tuviera que combatirlo con mayor vigor y fuerza, por ello dentro de la procuración de justicia, una de las premisas es combatirlo de manera permanente, actuando con respeto a los derechos humanos, garantizando el estado de derecho y la equidad de género, a través de la investigación y seguimiento de denuncias en materia de delincuencia organizada. </t>
  </si>
  <si>
    <t xml:space="preserve"> 400- Subprocuraduría Especializada en Investigación de Delincuencia Organizada  414- Unidad Especializada en Investigación de Tráfico de Menores, Personas y Órganos </t>
  </si>
  <si>
    <t>Porcentaje de expedientes de averiguaciones previas consignadas</t>
  </si>
  <si>
    <t>46.20</t>
  </si>
  <si>
    <t>34.90</t>
  </si>
  <si>
    <t>UR: 400</t>
  </si>
  <si>
    <t>16.49</t>
  </si>
  <si>
    <t>2.37</t>
  </si>
  <si>
    <t>13.09</t>
  </si>
  <si>
    <t>2.64</t>
  </si>
  <si>
    <t>UR: 414</t>
  </si>
  <si>
    <t>20.51</t>
  </si>
  <si>
    <t>2.97</t>
  </si>
  <si>
    <t>3.52</t>
  </si>
  <si>
    <r>
      <t>Acciones realizadas en el periodo
UR:</t>
    </r>
    <r>
      <rPr>
        <sz val="10"/>
        <rFont val="Soberana Sans"/>
        <family val="2"/>
      </rPr>
      <t xml:space="preserve"> 400
Se aclara que las acciones reportadas en el anexo 2, no son adicionales a las realizadas por la Unidad Especializada en Investigación de Tráfico de Menores, Personas y Órganos, toda vez que el indicador fue establecido a nivel Subprocuraduría. Estas acciones se describen en el Anexo 2 de información cualitativa.
</t>
    </r>
    <r>
      <rPr>
        <b/>
        <sz val="10"/>
        <rFont val="Soberana Sans"/>
        <family val="2"/>
      </rPr>
      <t>UR:</t>
    </r>
    <r>
      <rPr>
        <sz val="10"/>
        <rFont val="Soberana Sans"/>
        <family val="2"/>
      </rPr>
      <t xml:space="preserve"> 414
Las acciones realizadas en el periodo se describen en el Anexo 2 de información cualitativa</t>
    </r>
  </si>
  <si>
    <r>
      <t>Justificación de diferencia de avances con respecto a las metas programadas
UR:</t>
    </r>
    <r>
      <rPr>
        <sz val="10"/>
        <rFont val="Soberana Sans"/>
        <family val="2"/>
      </rPr>
      <t xml:space="preserve"> 400
Respecto al indicador -Porcentaje de expedientes de averiguaciones previas consignadas, la Subprocuraduría Especializada en Investigación de Delincuencia Organizada, a través de la Unidad Especializada en Investigación de Tráfico de Menores, Personas y Órganos, realizó la consignación de 15 expedientes de averiguaciones previas (10 con detenido y 5 sin detenido), lo que representó 34.9% de los 43 expedientes de averiguaciones previas despachados al periodo.   Las consignaciones realizadas involucraron a 32 personas, de las cuales, 20 están relacionadas con tráfico de indocumentados, 4 por trata de personas y 8 vinculadas con otros delitos conexos, del total de personas consignadas a los jueces, 29 fueron del sexo masculino (90.6%) y 3 del sexo femenino (9.4%).  En cuanto a la población objetivo no se establece una cuantificación debido a que la actuación de la PGR, se deriva de la demanda de servicio de la sociedad hacia la Institución, asimiso, no se establece la Población beneficiaria del Programa Presupuestario, debido a que se da seguimiento a los expedientes de investigación, tal es el caso de las averiguaciones previas.  Las justificaciones de diferencia de avances se describen en el Anexo 2 de información cualitativa.
</t>
    </r>
    <r>
      <rPr>
        <b/>
        <sz val="10"/>
        <rFont val="Soberana Sans"/>
        <family val="2"/>
      </rPr>
      <t>UR:</t>
    </r>
    <r>
      <rPr>
        <sz val="10"/>
        <rFont val="Soberana Sans"/>
        <family val="2"/>
      </rPr>
      <t xml:space="preserve"> 414
Para el indicador, Porcentaje de expedientes de averiguaciones previas consignadas, la Unidad Especializada en Investigación de Tráfico de Menores, Personas y Órganos, realizó la consignación de 15 expedientes de averiguaciones previas (10 con detenido y 5 sin detenido), lo que representó 34.9% de los 43 expedientes de averiguaciones previas despachados al periodo.   En cuanto a la población objetivo no se establece una cuantificación debido a que la actuación de la PGR, se deriva de la demanda de servicio de la sociedad hacia la Institución, asimiso, no se establece la Población beneficiaria del Programa Presupuestario, debido a que se da seguimiento a los expedientes de investigación, tal es el caso de las averiguaciones previas.</t>
    </r>
  </si>
  <si>
    <r>
      <t>Acciones de mejora para el siguiente periodo
UR:</t>
    </r>
    <r>
      <rPr>
        <sz val="10"/>
        <rFont val="Soberana Sans"/>
        <family val="2"/>
      </rPr>
      <t xml:space="preserve"> 400
No se establecen acciones de mejora al trimestre
</t>
    </r>
    <r>
      <rPr>
        <b/>
        <sz val="10"/>
        <rFont val="Soberana Sans"/>
        <family val="2"/>
      </rPr>
      <t>UR:</t>
    </r>
    <r>
      <rPr>
        <sz val="10"/>
        <rFont val="Soberana Sans"/>
        <family val="2"/>
      </rPr>
      <t xml:space="preserve"> 414
No se realizaron acciones de mejora al primer trimestre del año.</t>
    </r>
  </si>
  <si>
    <t>E009</t>
  </si>
  <si>
    <t>Promoción del respeto a los derechos humanos y atención a víctimas del delito</t>
  </si>
  <si>
    <t>90</t>
  </si>
  <si>
    <t xml:space="preserve"> La violencia de género contra las mujeres y la trata de personas se manifiestan en desigualdades históricas en la sociedad, basada en ideologías que equiparan la explotación del ser humano en diferentes ámbitos como un mal sistémico y organizado por los hombres y mujeres sobre las personas en contra de su voluntad. En especial, las mujeres y los menores de edad. El desplazo, el abuso, la explotación, la amenaza, el empobrecimiento, la violencia, la discriminación, la desigualdad hasta en los espacios más íntimos de la dignidad humana, son algunas de las condiciones que actualmente podemos reconocer en la población víctima de violencia de género y de trata en México, a pesar de las medidas a nivel nacional e internacional adoptadas para abatir esta problemática, por lo que una de las premisas de la Procuraduría General de la República es actuar con respeto a los derechos humanos, garantizando el estado de derecho y la equidad de género. </t>
  </si>
  <si>
    <t>Porcentaje de servicios otorgados por  la FEVIMTRA a las personas víctimas de violencia de género extrema y trata de personas.</t>
  </si>
  <si>
    <t>22.40</t>
  </si>
  <si>
    <t>7.89</t>
  </si>
  <si>
    <t>2.40</t>
  </si>
  <si>
    <r>
      <t>Justificación de diferencia de avances con respecto a las metas programadas
UR:</t>
    </r>
    <r>
      <rPr>
        <sz val="10"/>
        <rFont val="Soberana Sans"/>
        <family val="2"/>
      </rPr>
      <t xml:space="preserve"> 601
Las justificaciones de diferencia de avances así como las acciones realizadas en el periodo se describen en el Anexo 2 de información cualitativa.</t>
    </r>
  </si>
  <si>
    <t>18</t>
  </si>
  <si>
    <t>Energía</t>
  </si>
  <si>
    <t>E555</t>
  </si>
  <si>
    <t>Operación comercial de la Red de Fibra Óptica y apoyo tecnológico a los procesos productivos en control de calidad, sistemas informáticos y de telecomunicaciones</t>
  </si>
  <si>
    <t>TOQ</t>
  </si>
  <si>
    <t>(Comisión Federal de Electricidad)</t>
  </si>
  <si>
    <t>20</t>
  </si>
  <si>
    <t xml:space="preserve"> Realizar cursos, talleres y actividades de difusión que permitan capacitar al personal sobre la situación de la igualdad entre mujeres y hombres, dando a conocer problemáticas y necesidades actuales, que permitan cerrar brechas de género y propicien la igualdad, la erradicación de la violencia y discriminación entre mujeres y hombres. </t>
  </si>
  <si>
    <t xml:space="preserve"> TOQ- Comisión Federal de Electricidad </t>
  </si>
  <si>
    <t>Porcentaje de personal que participa en actividades de capacitación o sensibilización, que promueva la igualdad entre hombres y mujeres</t>
  </si>
  <si>
    <t>Porcentaje de actividades de difusión realizadas, que promueva la igualdad entre hombres y mujeres</t>
  </si>
  <si>
    <t>Contar con una certificación o documento vigente que avale el avance de igualdad</t>
  </si>
  <si>
    <t>Informe</t>
  </si>
  <si>
    <t>Porcentaje de personal que participa en actividades de capacitación o sensibilización, que permitan erradicar y eliminar la violencia de género</t>
  </si>
  <si>
    <t>3.00</t>
  </si>
  <si>
    <t>Porcentaje de actividades de difusión realizadas, la erradicación de la violencia de género</t>
  </si>
  <si>
    <t>Contar con una certificación o documento vigente que avale el avance de la erradicación de la violencia</t>
  </si>
  <si>
    <t>Porcentaje de personal que participa en actividades de capacitación o sensibilización, que permitan erradicar y eliminar la discriminación por género</t>
  </si>
  <si>
    <t>Porcentaje de actividades de difusión realizadas, que promueva la erradicación de discriminación por género</t>
  </si>
  <si>
    <t>Contar con una certificación o documento vigente que avale el avance de la erradicación de la discriminación</t>
  </si>
  <si>
    <t>UR: TOQ</t>
  </si>
  <si>
    <t>0.09</t>
  </si>
  <si>
    <r>
      <t>Acciones realizadas en el periodo
UR:</t>
    </r>
    <r>
      <rPr>
        <sz val="10"/>
        <rFont val="Soberana Sans"/>
        <family val="2"/>
      </rPr>
      <t xml:space="preserve"> TOQ
En el primer trimestre se realizaron diversas actividades tanto de capacitación como de difusión, en las que participaron 20 hombres y 30 mujeres.</t>
    </r>
  </si>
  <si>
    <r>
      <t>Justificación de diferencia de avances con respecto a las metas programadas
UR:</t>
    </r>
    <r>
      <rPr>
        <sz val="10"/>
        <rFont val="Soberana Sans"/>
        <family val="2"/>
      </rPr>
      <t xml:space="preserve"> TOQ
Sin información</t>
    </r>
  </si>
  <si>
    <r>
      <t>Acciones de mejora para el siguiente periodo
UR:</t>
    </r>
    <r>
      <rPr>
        <sz val="10"/>
        <rFont val="Soberana Sans"/>
        <family val="2"/>
      </rPr>
      <t xml:space="preserve"> TOQ
Sin información</t>
    </r>
  </si>
  <si>
    <t>E561</t>
  </si>
  <si>
    <t>Operación y mantenimiento de las centrales generadoras de energía eléctrica</t>
  </si>
  <si>
    <t xml:space="preserve">Realizar cursos, talleres o actividades que permitan capacitar al personal sobre la situación de la igualdad entre mujeres y hombres, dando a conocer problemáticas y necesidades actuales, para cerrar brechas de género y propiciar la igualdad entre mujeres y hombres. </t>
  </si>
  <si>
    <t>Contar con una certificación o documento vigente que avale el avance general  del tema. Igualdad</t>
  </si>
  <si>
    <t>Porcentaje de actividades de difusión realizadas, que promuevan la erradicación de la violencia de género</t>
  </si>
  <si>
    <t>Contar con una certificación o documento vigente que avale el avance general  del tema. Erradicación de la violencia por género</t>
  </si>
  <si>
    <t>Porcentaje de actividades de difusión  realizadas, que promueva la erradicación de discriminación por género</t>
  </si>
  <si>
    <t>Contar con una certificación o documento vigente que avale el avance general  del tema. Erradicación de la violencia</t>
  </si>
  <si>
    <t>3.05</t>
  </si>
  <si>
    <t>0.61</t>
  </si>
  <si>
    <r>
      <t>Acciones realizadas en el periodo
UR:</t>
    </r>
    <r>
      <rPr>
        <sz val="10"/>
        <rFont val="Soberana Sans"/>
        <family val="2"/>
      </rPr>
      <t xml:space="preserve"> TOQ
En el primer trimestre se llevó a cabo el proceso de contratación de los cursos de capacitación por lo que se reporta sin avance en la población atendida.</t>
    </r>
  </si>
  <si>
    <r>
      <t>Justificación de diferencia de avances con respecto a las metas programadas
UR:</t>
    </r>
    <r>
      <rPr>
        <sz val="10"/>
        <rFont val="Soberana Sans"/>
        <family val="2"/>
      </rPr>
      <t xml:space="preserve"> TOQ
En el primer trimestre se llevó a cabo el proceso de contratación de los diversos servicios a brindar por lo que se reporta sin avance.</t>
    </r>
  </si>
  <si>
    <r>
      <t>Acciones de mejora para el siguiente periodo
UR:</t>
    </r>
    <r>
      <rPr>
        <sz val="10"/>
        <rFont val="Soberana Sans"/>
        <family val="2"/>
      </rPr>
      <t xml:space="preserve"> TOQ
Concluir los procesos de contratación para cumplir con el avance comprometido.</t>
    </r>
  </si>
  <si>
    <t>E562</t>
  </si>
  <si>
    <t>Operación, mantenimiento y recarga de la Nucleoeléctrica Laguna Verde para la generación de energía eléctrica</t>
  </si>
  <si>
    <t>0.3</t>
  </si>
  <si>
    <t>167</t>
  </si>
  <si>
    <t>501</t>
  </si>
  <si>
    <t>Contar con una certificación o documento vigente que avale el avance de la erradicación de la violencia.</t>
  </si>
  <si>
    <t>Informe técnico</t>
  </si>
  <si>
    <t>Contar con una certificación o documento vigente que avale el avance general de la erradicación de la violencia.</t>
  </si>
  <si>
    <t>0.39</t>
  </si>
  <si>
    <t>0.07</t>
  </si>
  <si>
    <r>
      <t>Acciones realizadas en el periodo
UR:</t>
    </r>
    <r>
      <rPr>
        <sz val="10"/>
        <rFont val="Soberana Sans"/>
        <family val="2"/>
      </rPr>
      <t xml:space="preserve"> TOQ
En el primer trimestre se llevó a cabo el proceso de contratación de los diversos servicios a brindar por lo que se reporta sin avance.</t>
    </r>
  </si>
  <si>
    <t>E563</t>
  </si>
  <si>
    <t>Suministro de energéticos a las centrales generadoras de electricidad</t>
  </si>
  <si>
    <t>37</t>
  </si>
  <si>
    <t>110</t>
  </si>
  <si>
    <t>Contar con una certificación o documento vigente que avale el avance de la igualdad</t>
  </si>
  <si>
    <t>Contar con una certificación o documento vigente que avale el avance sobre la erradicación de la violencia</t>
  </si>
  <si>
    <t>Contar con una certificación o documento vigente que avale el avance la erradicación de la discriminación</t>
  </si>
  <si>
    <t>1.08</t>
  </si>
  <si>
    <t>E567</t>
  </si>
  <si>
    <t>Operar y mantener las líneas de transmisión y subestaciones de transformación que integran el Sistema Eléctrico Nacional, así como operar y mantener la Red Nacional de Fibra Óptica, y proporcionar servicios de telecomunicaciones</t>
  </si>
  <si>
    <t>1.3</t>
  </si>
  <si>
    <t>951</t>
  </si>
  <si>
    <t>Contar con una certificación o documento vigente que avale el avance general de la igualdad</t>
  </si>
  <si>
    <t>Contar con una certificación o documento vigente que avale el avance en la erradicación de la violencia</t>
  </si>
  <si>
    <t>1.32</t>
  </si>
  <si>
    <t>E568</t>
  </si>
  <si>
    <t>Dirección, coordinación y control de la operación del Sistema Eléctrico Nacional</t>
  </si>
  <si>
    <t>0.9</t>
  </si>
  <si>
    <t>204</t>
  </si>
  <si>
    <t>613</t>
  </si>
  <si>
    <t>60</t>
  </si>
  <si>
    <t>Contar con una certificación o documento vigente que avale el avance sobre la igualdad</t>
  </si>
  <si>
    <t>0.99</t>
  </si>
  <si>
    <t>0.10</t>
  </si>
  <si>
    <r>
      <t>Acciones realizadas en el periodo
UR:</t>
    </r>
    <r>
      <rPr>
        <sz val="10"/>
        <rFont val="Soberana Sans"/>
        <family val="2"/>
      </rPr>
      <t xml:space="preserve"> TOQ
En el primer trimestre se realizaron diversas actividades tanto de capacitación como de difusión, en las que participaron 63 hombres y 24 mujeres.</t>
    </r>
  </si>
  <si>
    <t>E570</t>
  </si>
  <si>
    <t>Operación y mantenimiento de los procesos de distribución y de comercialización de energía eléctrica</t>
  </si>
  <si>
    <t>4.5</t>
  </si>
  <si>
    <t xml:space="preserve">Realizar cursos, talleres y actividades de difusión que permitan capacitar al personal sobre la situación de la igualdad entre mujeres y hombres, dando a conocer problemáticas y necesidades actuales, que permitan cerrar brechas de género y propicien la igualdad, la erradicación de la violencia y discriminación entre mujeres y hombres. </t>
  </si>
  <si>
    <t>4.57</t>
  </si>
  <si>
    <t>0.91</t>
  </si>
  <si>
    <t>F012</t>
  </si>
  <si>
    <t>Promoción en materia de aprovechamiento sustentable de la energía</t>
  </si>
  <si>
    <t>(Comisión Nacional para el Uso Eficiente de la Energía)</t>
  </si>
  <si>
    <t>46</t>
  </si>
  <si>
    <t>66</t>
  </si>
  <si>
    <t xml:space="preserve"> Cargas de trabajo excesivas generan poca disponibilidad para la asistencia del personal a los cursos de capacitación. </t>
  </si>
  <si>
    <t xml:space="preserve"> E00- Comisión Nacional para el Uso Eficiente de la Energía </t>
  </si>
  <si>
    <t>Porcentaje de mujeres capacitadas en materia de igualdad entre mujeres y hombres</t>
  </si>
  <si>
    <t>porcentaje de hombres capacitados en materia de igualdad entre hombres y mujeres</t>
  </si>
  <si>
    <t>0.15</t>
  </si>
  <si>
    <r>
      <t>Acciones realizadas en el periodo
UR:</t>
    </r>
    <r>
      <rPr>
        <sz val="10"/>
        <rFont val="Soberana Sans"/>
        <family val="2"/>
      </rPr>
      <t xml:space="preserve"> E00
Al periodo no se han realizado acciones en la materia.</t>
    </r>
  </si>
  <si>
    <r>
      <t>Justificación de diferencia de avances con respecto a las metas programadas
UR:</t>
    </r>
    <r>
      <rPr>
        <sz val="10"/>
        <rFont val="Soberana Sans"/>
        <family val="2"/>
      </rPr>
      <t xml:space="preserve"> E00
Al periodo no se han realizado acciones en la materia, debido a que se tiene calendarizado el recurso a partir del mes de abril.</t>
    </r>
  </si>
  <si>
    <r>
      <t>Acciones de mejora para el siguiente periodo
UR:</t>
    </r>
    <r>
      <rPr>
        <sz val="10"/>
        <rFont val="Soberana Sans"/>
        <family val="2"/>
      </rPr>
      <t xml:space="preserve"> E00
Sin información</t>
    </r>
  </si>
  <si>
    <t>F571</t>
  </si>
  <si>
    <t>Promoción de medidas para el ahorro y uso eficiente de la energía eléctrica</t>
  </si>
  <si>
    <t>0.4</t>
  </si>
  <si>
    <t>ÍNDICE DE CURSOS EN IGUALDAD DE GÉNERO</t>
  </si>
  <si>
    <t>Evento</t>
  </si>
  <si>
    <t>PORCENTAJE DE PERSONAS CAPACITADAS EN AHORRO DE ENERGÍA</t>
  </si>
  <si>
    <t>PORCENTAJE DE PERSONAS CAPACITADAS EN IGUALDAD DE GÉNERO</t>
  </si>
  <si>
    <t>VARIACIÓN DE PERSONAS CAPACITADAS EN IGUALDAD DE GÉNERO</t>
  </si>
  <si>
    <t>VARIACIÓN DE PERSONAS CAPACITADAS EN ACTIVIDADES DE ERRADICACION DE VIOLENCIA DE GÉNERO</t>
  </si>
  <si>
    <t>VARIACIÓN DE PERSONAS CAPACITADAS EN IGUALDAD DE GÉNERO. ERRADICACION DE VIOLENCIA</t>
  </si>
  <si>
    <t>VARIACIÓN DE PERSONAS CAPACITADAS EN IGUALDAD DE GÉNERO. ERRADICACIÓN DE DISCRIMINACIÓN</t>
  </si>
  <si>
    <t>PORCENTAJE DE PERSONAS CAPACITADAS EN IGUALDAD DE GÉNERO. ERRADICACIÓN DE DISCRIMIANCION</t>
  </si>
  <si>
    <t>PORCENTAJE DE PERSONAS CAPACITADAS DE EQUIDAD DE GÉNERO. MECANISMOS</t>
  </si>
  <si>
    <t>0.47</t>
  </si>
  <si>
    <t>0.13</t>
  </si>
  <si>
    <t>G002</t>
  </si>
  <si>
    <t>Regulación y supervisión del otorgamiento de permisos y la administración de estos, en materia de electricidad, gas natural y gas licuado de petróleo</t>
  </si>
  <si>
    <t>C00</t>
  </si>
  <si>
    <t>(Comisión Reguladora de Energía)</t>
  </si>
  <si>
    <t>78</t>
  </si>
  <si>
    <t>106</t>
  </si>
  <si>
    <t xml:space="preserve"> Sin elementos identificables internos y externos que puedan obstruir el avance de los indicadores planteados. </t>
  </si>
  <si>
    <t xml:space="preserve"> C00- Comisión Reguladora de Energía </t>
  </si>
  <si>
    <t>Porcentaje de servidores públicos informados sobre la LGIMyH y la LGAMVLV durante 2014.</t>
  </si>
  <si>
    <t>Porcentaje de personal de la CRE capacitado por primera vez y consecutivo en temas de violencia de género durante 2014.</t>
  </si>
  <si>
    <t>Porcentaje de servidores públicos informados sobre el nuevo Servicio Profesional Regulatorio (SPR) de la CRE durante 2014.</t>
  </si>
  <si>
    <t>UR: C00</t>
  </si>
  <si>
    <r>
      <t>Acciones realizadas en el periodo
UR:</t>
    </r>
    <r>
      <rPr>
        <sz val="10"/>
        <rFont val="Soberana Sans"/>
        <family val="2"/>
      </rPr>
      <t xml:space="preserve"> C00
Se considera la etapa de planeación para realizar las campañas de difusión de la Ley General para la Igualdad entre Mujeres y Hombres (LGIMyH) y la Ley General de Acceso de las Mujeres a una Vida Libre de Violencia (LGAMVLV), Servicio Profesional Regulatorio y obtener las mejores ofertas para la capacitación en temas de violencia.</t>
    </r>
  </si>
  <si>
    <r>
      <t>Justificación de diferencia de avances con respecto a las metas programadas
UR:</t>
    </r>
    <r>
      <rPr>
        <sz val="10"/>
        <rFont val="Soberana Sans"/>
        <family val="2"/>
      </rPr>
      <t xml:space="preserve"> C00
No se tienen diferencias de avances dado que se estima dar cumplimiento con los indicadores durante el segundo y tercer trimestre de 2014.</t>
    </r>
  </si>
  <si>
    <r>
      <t>Acciones de mejora para el siguiente periodo
UR:</t>
    </r>
    <r>
      <rPr>
        <sz val="10"/>
        <rFont val="Soberana Sans"/>
        <family val="2"/>
      </rPr>
      <t xml:space="preserve"> C00
Se proyecta llegar al cumplimiento del 100% en el segundo y tercer trimestre, mediante la difusión oportuna, de acuerdo con la planeación establecida en el trimestre. Y la puesta en marcha y capacitación del personal. </t>
    </r>
  </si>
  <si>
    <t>G003</t>
  </si>
  <si>
    <t>Regulación y supervisión de la seguridad nuclear, radiológica y física de las instalaciones nucleares y radiológicas</t>
  </si>
  <si>
    <t>0.2</t>
  </si>
  <si>
    <t>(Comisión Nacional de Seguridad Nuclear y Salvaguardias)</t>
  </si>
  <si>
    <t xml:space="preserve"> A00- Comisión Nacional de Seguridad Nuclear y Salvaguardias </t>
  </si>
  <si>
    <t xml:space="preserve"> Porcentaje de personas capacitadas de la CNSNS sobre el marco legal en materia de género, en el año 2014</t>
  </si>
  <si>
    <t>30.40</t>
  </si>
  <si>
    <t>0.24</t>
  </si>
  <si>
    <r>
      <t>Acciones realizadas en el periodo
UR:</t>
    </r>
    <r>
      <rPr>
        <sz val="10"/>
        <rFont val="Soberana Sans"/>
        <family val="2"/>
      </rPr>
      <t xml:space="preserve"> A00
1.- Se concluyó la distribución de cuadernillos de la normativa se anexa. 2.- Se envió una invitación para la entrega de constancias al grupo Promotoras de los Derechos Humanos de las Mujeres, organizado por Inmujeres del D.F.  3.- Se envió mediante correo electrónico un mensaje conmemorativo sobre el 8 de marzo Día Internacional de la Mujer.  4.- La CNSNS se encuentra en proceso de definición de instancias que proveen cursos, talleres y conferencias, para su planeación y programación.</t>
    </r>
  </si>
  <si>
    <r>
      <t>Justificación de diferencia de avances con respecto a las metas programadas
UR:</t>
    </r>
    <r>
      <rPr>
        <sz val="10"/>
        <rFont val="Soberana Sans"/>
        <family val="2"/>
      </rPr>
      <t xml:space="preserve"> A00
La CNSNS se encuentra en proceso de definición de instancias que proveen cursos, talleres y conferencias, para su  planeación y programación.</t>
    </r>
  </si>
  <si>
    <r>
      <t>Acciones de mejora para el siguiente periodo
UR:</t>
    </r>
    <r>
      <rPr>
        <sz val="10"/>
        <rFont val="Soberana Sans"/>
        <family val="2"/>
      </rPr>
      <t xml:space="preserve"> A00
Sin información</t>
    </r>
  </si>
  <si>
    <t>3.9</t>
  </si>
  <si>
    <t>(Dirección General de Recursos Humanos y Materiales)</t>
  </si>
  <si>
    <t>450</t>
  </si>
  <si>
    <t>597</t>
  </si>
  <si>
    <t>271</t>
  </si>
  <si>
    <t>423</t>
  </si>
  <si>
    <t xml:space="preserve"> Realizar cursos, talleres y actividades de difusión que permitan capacitar al personal sobre la situación de la igualdad entre mujeres y hombres, dando a conocer problemáticas y necesidades actuales, que permitan cerrar brechas de género y propicien la igualdad, la erradicación de la violencia y discriminación entre mujeres y hombres  La problemática principal es que la Secretaría de Energía no cuenta con un área específica para implementar y garantizar la inserción de la perspectiva de género y el enfoque de igualdad en el diseño, planeación, presupuestación, ejecución y evaluación de las políticas públicas e incorporar estos enfoques en la cultura y clima organizacional.  </t>
  </si>
  <si>
    <t xml:space="preserve"> TOQ- Comisión Federal de Electricidad  Secretaria de Energía </t>
  </si>
  <si>
    <t>Contar con una certificación o documento vigente que avale el avance en igualdad</t>
  </si>
  <si>
    <t>Contar con una certificación o documento vigente que avale el avance sobre la erradicación de la discriminación</t>
  </si>
  <si>
    <t>Porcentaje de avance en la creación de la Unidad de género de la Secretaría de Energía</t>
  </si>
  <si>
    <t>Certificación en igualdad laboral</t>
  </si>
  <si>
    <t xml:space="preserve">Porcentaje de enlaces de género de UR s capacitados para prevenir y detectar el hostigamiento y acoso sexual </t>
  </si>
  <si>
    <t>98.36</t>
  </si>
  <si>
    <t>Sensibilización para garantizar que la normatividad y los procesos de gestión institucionales incorporen principios de igualdad entre mujeres y hombres</t>
  </si>
  <si>
    <t>0.88</t>
  </si>
  <si>
    <r>
      <t>Acciones realizadas en el periodo
UR:</t>
    </r>
    <r>
      <rPr>
        <sz val="10"/>
        <rFont val="Soberana Sans"/>
        <family val="2"/>
      </rPr>
      <t xml:space="preserve"> 410
Las acciones realizadas al primer trimestre se encuentran detalladas en el Anexo 2.
</t>
    </r>
    <r>
      <rPr>
        <b/>
        <sz val="10"/>
        <rFont val="Soberana Sans"/>
        <family val="2"/>
      </rPr>
      <t>UR:</t>
    </r>
    <r>
      <rPr>
        <sz val="10"/>
        <rFont val="Soberana Sans"/>
        <family val="2"/>
      </rPr>
      <t xml:space="preserve"> TOQ
En el primer trimestre se realizaron diversas actividades tanto de capacitación como de difusión, en las que participaron 26 hombres y 271 mujeres</t>
    </r>
  </si>
  <si>
    <r>
      <t>Justificación de diferencia de avances con respecto a las metas programadas
UR:</t>
    </r>
    <r>
      <rPr>
        <sz val="10"/>
        <rFont val="Soberana Sans"/>
        <family val="2"/>
      </rPr>
      <t xml:space="preserve"> 410
Sin información
</t>
    </r>
    <r>
      <rPr>
        <b/>
        <sz val="10"/>
        <rFont val="Soberana Sans"/>
        <family val="2"/>
      </rPr>
      <t>UR:</t>
    </r>
    <r>
      <rPr>
        <sz val="10"/>
        <rFont val="Soberana Sans"/>
        <family val="2"/>
      </rPr>
      <t xml:space="preserve"> TOQ
Sin información</t>
    </r>
  </si>
  <si>
    <r>
      <t>Acciones de mejora para el siguiente periodo
UR:</t>
    </r>
    <r>
      <rPr>
        <sz val="10"/>
        <rFont val="Soberana Sans"/>
        <family val="2"/>
      </rPr>
      <t xml:space="preserve"> 410
Sin información
</t>
    </r>
    <r>
      <rPr>
        <b/>
        <sz val="10"/>
        <rFont val="Soberana Sans"/>
        <family val="2"/>
      </rPr>
      <t>UR:</t>
    </r>
    <r>
      <rPr>
        <sz val="10"/>
        <rFont val="Soberana Sans"/>
        <family val="2"/>
      </rPr>
      <t xml:space="preserve"> TOQ
Sin información</t>
    </r>
  </si>
  <si>
    <t>Actividades de apoyo a la función pública y buen gobierno</t>
  </si>
  <si>
    <t>100</t>
  </si>
  <si>
    <t>0.05</t>
  </si>
  <si>
    <t>Coordinación de la implementación de la política energética y de las entidades del sector electricidad</t>
  </si>
  <si>
    <t>5.0</t>
  </si>
  <si>
    <t>(Subsecretaría de Electricidad)</t>
  </si>
  <si>
    <t>397</t>
  </si>
  <si>
    <t xml:space="preserve"> La Secretaría de Energía requiere que sus acciones en materia de igualdad de género se basen en información objetiva y confiable, requiere dirigir sus políticas públicas en la materia a poblaciones objetivo en donde se tengan resultados de verdadero impacto.  </t>
  </si>
  <si>
    <t xml:space="preserve"> Secretaria de Energía </t>
  </si>
  <si>
    <t>Porcentaje de avance en la elaboración del estudio sobre la participación de la mujer en el sector energético en México</t>
  </si>
  <si>
    <r>
      <t>Acciones realizadas en el periodo
UR:</t>
    </r>
    <r>
      <rPr>
        <sz val="10"/>
        <rFont val="Soberana Sans"/>
        <family val="2"/>
      </rPr>
      <t xml:space="preserve"> 300
Las acciones realizadas al primer trimestre se encuentran registradas en el Anexo 2. </t>
    </r>
  </si>
  <si>
    <r>
      <t>Justificación de diferencia de avances con respecto a las metas programadas
UR:</t>
    </r>
    <r>
      <rPr>
        <sz val="10"/>
        <rFont val="Soberana Sans"/>
        <family val="2"/>
      </rPr>
      <t xml:space="preserve"> 300
Sin información</t>
    </r>
  </si>
  <si>
    <r>
      <t>Acciones de mejora para el siguiente periodo
UR:</t>
    </r>
    <r>
      <rPr>
        <sz val="10"/>
        <rFont val="Soberana Sans"/>
        <family val="2"/>
      </rPr>
      <t xml:space="preserve"> 300
Sin información</t>
    </r>
  </si>
  <si>
    <t>P552</t>
  </si>
  <si>
    <t>Planeación, dirección, coordinación, supervisión y seguimiento a las funciones y recursos asignados para cumplir con la construcción de la infraestructura eléctrica</t>
  </si>
  <si>
    <t>1.2</t>
  </si>
  <si>
    <t>Contar con una certificación o documento vigente que avale el avance general de la igualdad.</t>
  </si>
  <si>
    <t>Contar con una certificación o documento vigente que avale el avance general sobre la erradicación de la discriminación</t>
  </si>
  <si>
    <t>Contar con una certificación o documento vigente que avale el avance general sobre la erradicación de la violencia</t>
  </si>
  <si>
    <t>R585</t>
  </si>
  <si>
    <t>Planeación y dirección de los procesos productivos</t>
  </si>
  <si>
    <t>26</t>
  </si>
  <si>
    <t>67</t>
  </si>
  <si>
    <t>Contar con una certificación o documento vigente que avale el avance general  de la igualdad</t>
  </si>
  <si>
    <t>0.93</t>
  </si>
  <si>
    <r>
      <t>Acciones realizadas en el periodo
UR:</t>
    </r>
    <r>
      <rPr>
        <sz val="10"/>
        <rFont val="Soberana Sans"/>
        <family val="2"/>
      </rPr>
      <t xml:space="preserve"> TOQ
En el primer trimestre se realizaron diversas actividades tanto de capacitación como de difusión, en las que participaron 67 hombres y 14 mujeres.</t>
    </r>
  </si>
  <si>
    <t>Aportaciones a Seguridad Social</t>
  </si>
  <si>
    <t>J014</t>
  </si>
  <si>
    <t>Apoyo Económico a Viudas de Veteranos de la Revolución Mexicana</t>
  </si>
  <si>
    <t>(Unidad de Política y Control Presupuestario)</t>
  </si>
  <si>
    <t>45</t>
  </si>
  <si>
    <t xml:space="preserve"> La población de viudas de veteranos de la Revolución Mexicana es un grupo vulnerable de mujeres en edad avanzada, con limitaciones físicas propias de su edad, algunas de ellas no saben o ya no pueden escribir. Es una población que tiende a disminuir año con año.  </t>
  </si>
  <si>
    <t xml:space="preserve"> 411- Unidad de Política y Control Presupuestario </t>
  </si>
  <si>
    <t>Número de apoyos a viudas de veteranos de la Revolución que reciben apoyo económico semestral</t>
  </si>
  <si>
    <r>
      <t>Acciones realizadas en el periodo
UR:</t>
    </r>
    <r>
      <rPr>
        <sz val="10"/>
        <rFont val="Soberana Sans"/>
        <family val="2"/>
      </rPr>
      <t xml:space="preserve"> 411
Al concluir el primer trimestre del 2014, no existe variación en el número de viudas con el que inició el presente año, no obstante conviene señalar que pueden existir cambios en la información al concluir el primer semestre.     Aunque se trata de un grupo pequeño, el apoyo económico brindado, es fundamental para esta población, en tanto contribuye a satisfacer sus necesidades más elementales y subsana la ausencia de beneficios de seguridad social.  </t>
    </r>
  </si>
  <si>
    <r>
      <t>Justificación de diferencia de avances con respecto a las metas programadas
UR:</t>
    </r>
    <r>
      <rPr>
        <sz val="10"/>
        <rFont val="Soberana Sans"/>
        <family val="2"/>
      </rPr>
      <t xml:space="preserve"> 411
Los avances se pueden observar al finalizar el segundo trimestre, en virtud de que el apoyo es semestral.</t>
    </r>
  </si>
  <si>
    <r>
      <t>Acciones de mejora para el siguiente periodo
UR:</t>
    </r>
    <r>
      <rPr>
        <sz val="10"/>
        <rFont val="Soberana Sans"/>
        <family val="2"/>
      </rPr>
      <t xml:space="preserve"> 411
Se esta actualizando la información de las delegaciones del SAT y SEDESOL para continuar con el pase de revista oportuno  de las viudas de veteranos de la revolución mexicana.</t>
    </r>
  </si>
  <si>
    <t>Desarrollo Social</t>
  </si>
  <si>
    <t>E016</t>
  </si>
  <si>
    <t>Generación y articulación de políticas públicas integrales de juventud</t>
  </si>
  <si>
    <t>43.9</t>
  </si>
  <si>
    <t>VUY</t>
  </si>
  <si>
    <t>(Instituto Mexicano de la Juventud)</t>
  </si>
  <si>
    <t xml:space="preserve"> La construcción histórico-cultural del género permea las relaciones entre hombres y mujeres y ésta deriva en problemáticas sociales que afectan a las y los jóvenes las cuales deben ser atendidas para prevenir cualquier tipo de discriminación. Por mencionar algunas: el acceso al empleo formal, acceso a una vida libre de violencia, conductas de riesgo (como el consumo de drogas legales y/o ilegales), abuso y acoso escolar, trastornos de la conducta alimentaria. </t>
  </si>
  <si>
    <t xml:space="preserve"> VUY- Instituto Mexicano de la Juventud </t>
  </si>
  <si>
    <t>Promedio de acciones afirmativas realizadas en materia de igualdad entre mujeres y hombres por cada dirección sustantiva del Imjuve</t>
  </si>
  <si>
    <t>Acción</t>
  </si>
  <si>
    <t>UR: VUY</t>
  </si>
  <si>
    <t>43.97</t>
  </si>
  <si>
    <t>42.17</t>
  </si>
  <si>
    <t>3.31</t>
  </si>
  <si>
    <r>
      <t>Acciones realizadas en el periodo
UR:</t>
    </r>
    <r>
      <rPr>
        <sz val="10"/>
        <rFont val="Soberana Sans"/>
        <family val="2"/>
      </rPr>
      <t xml:space="preserve"> VUY
Las acciones afirmativas darán inicio a partir del tercer trimestre.</t>
    </r>
  </si>
  <si>
    <r>
      <t>Justificación de diferencia de avances con respecto a las metas programadas
UR:</t>
    </r>
    <r>
      <rPr>
        <sz val="10"/>
        <rFont val="Soberana Sans"/>
        <family val="2"/>
      </rPr>
      <t xml:space="preserve"> VUY
Sin información</t>
    </r>
  </si>
  <si>
    <r>
      <t>Acciones de mejora para el siguiente periodo
UR:</t>
    </r>
    <r>
      <rPr>
        <sz val="10"/>
        <rFont val="Soberana Sans"/>
        <family val="2"/>
      </rPr>
      <t xml:space="preserve"> VUY
Sin información</t>
    </r>
  </si>
  <si>
    <t>S054</t>
  </si>
  <si>
    <t>Programa de Opciones Productivas</t>
  </si>
  <si>
    <t>(Dirección General de Opciones Productivas)</t>
  </si>
  <si>
    <t xml:space="preserve"> El Programa de Opciones Productivas identifica como principal problema de la población rural con ingresos por debajo de la línea de bienestar, la insuficiencia de alternativas productivas para generar ingresos.  Situación que se acentúa en el caso de las mujeres, y particularmente en las mujeres que viven en los municipios de la Cruzada Nacional contra el Hambre. </t>
  </si>
  <si>
    <t xml:space="preserve"> Secretaria de Desarrollo Social </t>
  </si>
  <si>
    <t>Porcentaje de mujeres apoyadas con proyectos productivos en los municipios de la Cruzada Nacional contra el Hambre</t>
  </si>
  <si>
    <t>34.00</t>
  </si>
  <si>
    <t>UR: 210</t>
  </si>
  <si>
    <r>
      <t>Acciones realizadas en el periodo
UR:</t>
    </r>
    <r>
      <rPr>
        <sz val="10"/>
        <rFont val="Soberana Sans"/>
        <family val="2"/>
      </rPr>
      <t xml:space="preserve"> 210
En el primer trimestre se realizaron acciones enfocadas a la promoción y difusión de las convocatorias; se registran propuestas y validan proyectos, por lo que se programó apoyar proyectos a partir del segundo trimestre del ejercicio, conforme al calendario de gasto autorizado. El 17 de febrero se publicó la convocatoria de la Modalidad de Impulso Productivo la cual cierra el registro y recepción de documentos el día 1 de abril de 2014. Por lo que la publicación de los proyectos dictaminados elegibles será en el período de abril y mayo.</t>
    </r>
  </si>
  <si>
    <r>
      <t>Justificación de diferencia de avances con respecto a las metas programadas
UR:</t>
    </r>
    <r>
      <rPr>
        <sz val="10"/>
        <rFont val="Soberana Sans"/>
        <family val="2"/>
      </rPr>
      <t xml:space="preserve"> 210
En el primer trimestre se realizaron acciones enfocadas a la promoción y difusión de las convocatorias; se registran propuestas y validan proyectos, por lo que se programó apoyar proyectos a partir del segundo trimestre del ejercicio, conforme al calendario de gasto autorizado.   El 17 de febrero se publicó la convocatoria de la Modalidad de Impulso Productivo la cual cierra el registro y recepción de documentos el día 1 de abril de 2014. Por lo que la publicación de los proyectos dictaminados elegibles será en el período de abril y mayo.</t>
    </r>
  </si>
  <si>
    <r>
      <t>Acciones de mejora para el siguiente periodo
UR:</t>
    </r>
    <r>
      <rPr>
        <sz val="10"/>
        <rFont val="Soberana Sans"/>
        <family val="2"/>
      </rPr>
      <t xml:space="preserve"> 210
Sin información</t>
    </r>
  </si>
  <si>
    <t>S070</t>
  </si>
  <si>
    <t>Programa de Coinversión Social</t>
  </si>
  <si>
    <t>128.0</t>
  </si>
  <si>
    <t>(Instituto Nacional de Desarrollo Social)</t>
  </si>
  <si>
    <t>En el Diagnóstico del Programa de Coinversión Social (PCS) se identifica como problema central: Actores Sociales que se encuentran débiles y desarticulados para promover el desarrollo social de los grupos vulnerables. Entre las causas del problema se identifican a) prácticas autogestivas limitadas, b) mecanismos limitados de participación ciudadana, c) sinergias limitadas entre actores sociales, d) limitado desarrollo institucional, e) recursos financieros y materiales limitados. Y los efectos de este problema son: a) Disolución de los actores sociales y su vinculación social, b) pérdida de conocimientos y experiencias de atención de la problemática social, c) menor probabilidad que los grupos vulnerables se desarrollen. Derivado de lo anterior, el PCS fortalece a los Actores Sociales (Organizaciones de la Sociedad Civil, Instituciones de Educación Superior y Centros de Investigación) a través de la promoción de proyectos de coinversión entre el Gobierno y éstos, dirigidos a apoyar la población en situación de pobreza, exclusión, marginación, discapacidad, desigualdad por género o vulnerabilidad. (ROP 2014) Desde un enfoque transversal y con perspectiva de género, en sinergia con los Actores Sociales, el PCS busca contribuir a promover la igualdad entre mujeres y hombres, la erradicación de la violencia y discriminación por cuestiones de género. (ROP 2014).</t>
  </si>
  <si>
    <t xml:space="preserve"> D00- Instituto Nacional de Desarrollo Social </t>
  </si>
  <si>
    <t xml:space="preserve">Número de proyectos apoyados que manifiesten trabajar para la igualdad entre mujeres y hombres. </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</si>
  <si>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</si>
  <si>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295.00</t>
  </si>
  <si>
    <t xml:space="preserve">Número de proyectos apoyados que manifiesten trabajar para prevenir y atender la violencia de género. </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</si>
  <si>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</si>
  <si>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Número de proyectos apoyados que manifiesten trabajar para prevenir y atender la discriminación de género.</t>
  </si>
  <si>
    <t>Número de proyectos apoyados que manifiestan trabajar en el tema de cuidados.</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</si>
  <si>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</si>
  <si>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</si>
  <si>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Número de proyectos apoyados que manifiesten trabajar para prevenir y atender la discriminación de género</t>
  </si>
  <si>
    <t>128.03</t>
  </si>
  <si>
    <t>82.88</t>
  </si>
  <si>
    <r>
      <t>Acciones realizadas en el periodo
UR:</t>
    </r>
    <r>
      <rPr>
        <sz val="10"/>
        <rFont val="Soberana Sans"/>
        <family val="2"/>
      </rPr>
      <t xml:space="preserve"> D00
Al cierre del primer trimestre el PCS ha publicado 8 convocatorias cuatro de ellas (AL, DI, VI y PD), se encuentran en los procesos de Validación y Dictaminación, conforme la mecánica operativa del programa Numerales: 4.2.3.1 Resultado de la validación, en donde se señala que: los resultados de la etapa de validación se darán a conocer a través de la página electrónica del Indesol, www.indesol.gob.mx, en un plazo no mayor a treinta días hábiles a partir del cierre de la convocatoria, y Numeral 4.2.4.2 Resultado de la Dictaminación, en donde se menciona que: los resultados se darán a conocer en un plazo no mayor a sesenta días naturales después del cierre de cada convocatoria, a través de la página electrónica www.indesol.gob.mx.  Y las otras cuatro (IG, PF, DH y CS), se encuentran en la etapa de Promoción en donde de acuerdo con las Reglas de Operación del Programa, el numeral 4.2.1. Promoción, en el apartado de las Convocatorias, señala que: Habrá un periodo de hasta veinte días naturales, entre la fecha de la publicación de la convocatoria y el cierre de la misma. Por lo descrito en los párrafos anteriores, aún no se cuenta con datos que permitan analizar el impacto, tendencias o resultados de las acciones derivadas de la ejecución de los proyectos apoyados.   </t>
    </r>
    <r>
      <rPr>
        <b/>
        <sz val="10"/>
        <rFont val="Soberana Sans"/>
        <family val="2"/>
      </rPr>
      <t/>
    </r>
  </si>
  <si>
    <r>
      <t>Justificación de diferencia de avances con respecto a las metas programadas
UR:</t>
    </r>
    <r>
      <rPr>
        <sz val="10"/>
        <rFont val="Soberana Sans"/>
        <family val="2"/>
      </rPr>
      <t xml:space="preserve"> D00
Se menciona que por el momento no se cuentan con datos que permitan analizar el impacto, tendencias o resultados de las acciones derivadas de la ejecución de proyectos. Ya que hasta el momento el PCS de las 8 convocatorias publicadas hasta el momento, cuatro de ellas (AL, DI, VI y PD), se encuentran en los procesos de Validación y Dictaminación, lo anterior de acuerdo a las reglas de operación numerales: 4.2.3.1 Resultado de la validación, en donde se señala que: los resultados de la etapa de validación se darán a conocer a través de la página electrónica del Indesol, www.indesol.gob.mx, en un plazo no mayor a treinta días hábiles a partir del cierre de la convocatoria. Y numeral 4.2.4.2 Resultado de la Dictaminación, en donde se menciona que: los resultados se darán a conocer en un plazo no mayor a sesenta días naturales después del cierre de cada convocatoria, a través de la página electrónica www.indesol.gob.mx.  Y las otras cuatro (IG, PF, DH y CS), se encuentran en la etapa de Promoción en donde de acuerdo con las Reglas de Operación del Programa, el numeral 4.2.1. Promoción, en el apartado de las Convocatorias, señala que: Habrá un periodo de hasta veinte días naturales, entre la fecha de la publicación de la convocatoria y el cierre de la misma.   Por lo que aún no se cuenta con datos que permitan analizar el impacto, tendencias o resultados de las acciones derivadas de la ejecución de proyectos.    
</t>
    </r>
    <r>
      <rPr>
        <b/>
        <sz val="10"/>
        <rFont val="Soberana Sans"/>
        <family val="2"/>
      </rPr>
      <t/>
    </r>
  </si>
  <si>
    <r>
      <t>Acciones de mejora para el siguiente periodo
UR:</t>
    </r>
    <r>
      <rPr>
        <sz val="10"/>
        <rFont val="Soberana Sans"/>
        <family val="2"/>
      </rPr>
      <t xml:space="preserve"> D00
Contar con un directorio especializado de dictaminadores y dictaminadoras, que optimice la dictaminación de proyectos, sustentados en género.  Continuar los procesos de capacitación a las organizaciones de la sociedad civil en género.  Capacitar a los y las funcionarias que funjan como secretarios y secretarias técnicas.  
</t>
    </r>
    <r>
      <rPr>
        <b/>
        <sz val="10"/>
        <rFont val="Soberana Sans"/>
        <family val="2"/>
      </rPr>
      <t/>
    </r>
  </si>
  <si>
    <t>S155</t>
  </si>
  <si>
    <t>Programa de Apoyo a las Instancias de Mujeres en las Entidades Federativas, Para Implementar y Ejecutar Programas de Prevención de la Violencia Contra las Mujeres</t>
  </si>
  <si>
    <t>288.0</t>
  </si>
  <si>
    <t xml:space="preserve">El problema de la violencia contra las mujeres es un fenómeno que dejó de considerarse como un asunto privado para relevarse como un problema social y merecedor de especial atención en las agendas políticas gracias al movimiento mundial de mujeres a partir del último cuarto del siglo XX. En México, de forma relativamente  reciente, se ha comenzado a conocer, cuantificar, legislar, y por ende a estructurar una respuesta institucional ante este grave problema que afecta el desarrollo y bienestar de la sociedad. De acuerdo con la Encuesta Nacional sobre la Dinámica de las Relaciones en los Hogares 2011, que levantó el Instituto Nacional de Estadística y Geografía, en México el 46.1% del total de mujeres de 15 años y más sufrieron algún incidente de violencia de pareja a lo largo de su actual o última relación conyugal. El porcentaje fluctúa entre 56.9% en el Estado de México y 29.8% en Chiapas.  El 42.4% de las mujeres de 15 años y más, declaró haber recibido agresiones emocionales en algún momento de su actual o última relación que afectan su salud mental y psicológica; 24.5% recibió algún tipo de agresión para controlar sus ingresos y el flujo de los recursos monetarios del hogar, así como cuestionamientos con respecto a la forma en que dicho ingreso se gasta.  </t>
  </si>
  <si>
    <t>Porcentaje de mujeres de 15 años y más que declararon haber sufrido al menos un incidente de violencia a lo largo de la relación con su última pareja beneficiadas por los servicios de prevención y atención, brindados en las instancias especializadas apoyadas por el PAIMEF, en el ejercicio fiscal en curso respecto al número mujeres de 15 años y más que declararon haber sufrido al menos un incidente de violencia a lo largo de la relación con su última pareja, según la última medición de la ENDIREH</t>
  </si>
  <si>
    <t>Porcentaje de unidades de atención especializada apoyadas por las IMEF con recursos del PAIMEF en el ejercicio fiscal en curso respecto al número unidades de atención especializada apoyadas en el ejercicio fiscal inmediato anterior.</t>
  </si>
  <si>
    <t>35.58</t>
  </si>
  <si>
    <t>36.17</t>
  </si>
  <si>
    <r>
      <t>Acciones realizadas en el periodo
UR:</t>
    </r>
    <r>
      <rPr>
        <sz val="10"/>
        <rFont val="Soberana Sans"/>
        <family val="2"/>
      </rPr>
      <t xml:space="preserve"> D00
Conforme a lo previstos en el numeral 4.3.8 de las Reglas de operación para el ejercicio fiscal 2013, se han recibido 30 Informes finales sobre la ejecución de los 30 proyectos apoyados a igual número de IMEF. Estos informes se encuentran en proceso de revisión y validación con la finalidad de emitir el acta de terminación correspondiente.  Conforme a lo previsto en las Reglas de Operación para el ejercicio fiscal 2014, al 28 de febrero se recibieron 32 proyectos correspondientes a igual número de Instancias de Mujeres en las Entidades Federativas.  A la par del proceso de revisión de los informes finales de 2013 se han instalado 30 de 32 Mesas de Revisión conforme a lo previsto en las Reglas de Operación.  El 14 de marzo se concluyó con la integración del informe anual de actividades de promoción y operación de la Contraloría Social del PAIMEF.  Al 31 de marzo se han apoyado 5 Proyectos de las IMEF de los estados de Campeche, Hidalgo, Jalisco, Querétaro y Yucatán.</t>
    </r>
  </si>
  <si>
    <r>
      <t>Justificación de diferencia de avances con respecto a las metas programadas
UR:</t>
    </r>
    <r>
      <rPr>
        <sz val="10"/>
        <rFont val="Soberana Sans"/>
        <family val="2"/>
      </rPr>
      <t xml:space="preserve"> D00
Conforme a lo previsto en las Reglas de Operación del PAIMEF las IMEF que recibieron recursos en el ejercicio fiscal inmediato anterior deben concluir la ejecución del Proyecto apoyado con el Informe final y, en su caso, con el reintegro de recursos. Asimismo, para recibir el apoyo en el ejercicio fiscal en curso las IMEF deben ajustar el proyecto conforme a las recomendaciones emitidas por las Mesas de Revisión. En razón de lo anterior, el PAIMEF asume que en el primer trimestre no se comprometen metan de personas atendidas, toda vez que este período en lo ordinario se dedica a la gestión de los procesos antes señalados.</t>
    </r>
  </si>
  <si>
    <r>
      <t>Acciones de mejora para el siguiente periodo
UR:</t>
    </r>
    <r>
      <rPr>
        <sz val="10"/>
        <rFont val="Soberana Sans"/>
        <family val="2"/>
      </rPr>
      <t xml:space="preserve"> D00
Se espera que en el segundo trimestre se otorgue el apoyo a la totalidad de las IMEF que presentaron proyecto, conforme a las Reglas de Operación del Programa. Para ello el Programa deberá redoblar esfuerzos a fin de concluir con el cierre del ejercicio fiscal 2013 y el ajuste correspondiente a los proyectos 2014.</t>
    </r>
  </si>
  <si>
    <t>121</t>
  </si>
  <si>
    <t>(Delegación SEDESOL en Aguascalientes)</t>
  </si>
  <si>
    <t>122</t>
  </si>
  <si>
    <t>(Delegación SEDESOL en Baja California)</t>
  </si>
  <si>
    <t>(Delegación SEDESOL en Baja California Sur)</t>
  </si>
  <si>
    <t>124</t>
  </si>
  <si>
    <t>(Delegación SEDESOL en Campeche)</t>
  </si>
  <si>
    <t>125</t>
  </si>
  <si>
    <t>(Delegación SEDESOL en Coahuila)</t>
  </si>
  <si>
    <t>126</t>
  </si>
  <si>
    <t>(Delegación SEDESOL en Colima)</t>
  </si>
  <si>
    <t>127</t>
  </si>
  <si>
    <t>(Delegación SEDESOL en Chiapas)</t>
  </si>
  <si>
    <t>128</t>
  </si>
  <si>
    <t>(Delegación SEDESOL en Chihuahua)</t>
  </si>
  <si>
    <t>Hijos o niños al cuidado de beneficiarios en la modalidad de Apoyo a Madres Trabajadoras y Padres Solos que reciben servicio de Estancias Infantiles.</t>
  </si>
  <si>
    <t>Niño</t>
  </si>
  <si>
    <t>300,000.00</t>
  </si>
  <si>
    <t>267,440.00</t>
  </si>
  <si>
    <t>Beneficiarios del Programa en la Modalidad de Apoyo a Madres Trabajadoras y Padres solos.</t>
  </si>
  <si>
    <t>Beneficiario</t>
  </si>
  <si>
    <t>283,021.00</t>
  </si>
  <si>
    <t>252,313.00</t>
  </si>
  <si>
    <t>Número de Estancias Infantiles afiliadas al Programa.</t>
  </si>
  <si>
    <t>Estancia</t>
  </si>
  <si>
    <t>9,700.00</t>
  </si>
  <si>
    <t>9,098.00</t>
  </si>
  <si>
    <t>Número de niñas/os con alguna discapacidad que se atienden en las Estancias Infantiles</t>
  </si>
  <si>
    <t>5,500.00</t>
  </si>
  <si>
    <t>5,000.00</t>
  </si>
  <si>
    <t>5,227.00</t>
  </si>
  <si>
    <t>Estancias Infantiles en municipios contenidos en el catálogo de la Comisión Nacional para el Desarrollo de los Pueblos Indígenas señalados como población predominantemente indígena</t>
  </si>
  <si>
    <t>5,400.00</t>
  </si>
  <si>
    <t>5,370.00</t>
  </si>
  <si>
    <t>Acciones realizadas para el cumplimiento de las metas del Programa de Estancias Infantiles para Apoyar a Madres Trabajadoras</t>
  </si>
  <si>
    <t>84.92</t>
  </si>
  <si>
    <t>Faltan UR</t>
  </si>
  <si>
    <r>
      <t>Acciones realizadas en el periodo
UR:</t>
    </r>
    <r>
      <rPr>
        <sz val="10"/>
        <rFont val="Soberana Sans"/>
        <family val="2"/>
      </rPr>
      <t xml:space="preserve"> 211
Sin información</t>
    </r>
  </si>
  <si>
    <r>
      <t>Justificación de diferencia de avances con respecto a las metas programadas
UR:</t>
    </r>
    <r>
      <rPr>
        <sz val="10"/>
        <rFont val="Soberana Sans"/>
        <family val="2"/>
      </rPr>
      <t xml:space="preserve"> 211
- Número de niñas/os con alguna discapacidad que se atienden en las Estancias Infantiles la cobertura del Programa así como los cuidados que reciben las(os) niñas(os) con alguna discapacidad representan la mejor oferta de servicios de cuidado infantil, prueba de ello es el número de niñas(os) que se atienden y que llevaron a superar en el primer trimestre la meta proyectada en este indicador.  -Beneficiarios del Programa en la Modalidad de Apoyo a Madres Trabajadoras y Padres solos.  Toda vez que este indicador mantiene relación directa con el de niños al cuidado de beneficiarios en la modalidad de Apoyo a Madres Trabajadoras y Padres Solos, la falta de cumplimiento de la meta está asociada a las suspensiones, bajas por condiciones poco aptas de seguridad o elección de las responsables de las estancias del Programa de no renovar el convenio de concertación anual. Además, de que debido al tiempo que lleva poner en marcha el sistema para levantamiento de CUIS, la sustitución de beneficiarios.  -Estancias Infantiles en municipios contenidos en el catálogo de la Comisión Nacional para el Desarrollo de los Pueblos Indígenas señalados como población predominantemente indígena  Uno de los objetivos estratégicos a mediano y largo plazo del Programa es asegurar su crecimiento año con año. Cabe señalar que, desde 2007, se han alcanzado las metas anuales planteadas al inicio de año; sin embargo, aún existe población potencial por atender. Las Evaluaciones Específicas de Desempeño, han señalado como uno de los retos del Programa mantener el incremento de la cobertura de su población objetivo. Ello implica además de la creación de nuevas estancias, garantizar que se esté atendiendo la demanda potencial que rodea a estos centros de cuidado y atención infantil, asegurando un nivel de ocupación superior al 90% particularmente municipios contenidos en el catálogo de la Comisión Nacional para el Desarrollo de los Pueblos Indígenas señalados como población predominantemente indígena.  </t>
    </r>
  </si>
  <si>
    <r>
      <t>Acciones de mejora para el siguiente periodo
UR:</t>
    </r>
    <r>
      <rPr>
        <sz val="10"/>
        <rFont val="Soberana Sans"/>
        <family val="2"/>
      </rPr>
      <t xml:space="preserve"> 211
Sin información</t>
    </r>
  </si>
  <si>
    <t>S241</t>
  </si>
  <si>
    <t>Seguro de vida para jefas de familia</t>
  </si>
  <si>
    <t>(Subsecretaría de Desarrollo Social y Humano)</t>
  </si>
  <si>
    <t xml:space="preserve"> La condición de pobreza de las personas puede depender de eventos que las hagan caer en esta situación, volverla más severa, o en su caso, ayudarlas a superarla. Así, la vulnerabilidad de las personas ante la pobreza se puede expresar como el alto riesgo de que un individuo o grupo enfrente cualquiera de los siguientes escenarios: ingrese a un estado de pobreza, su condición de pobreza sea más severa o que su condición de pobreza se haga crónica o de largo plazo. Esta vulnerabilidad se agrava en personas que por sus condiciones socioeconómicas están expuestas a ciertos riesgos que pueden hacer que caigan o empeoren su situación de pobreza. Entre estos riesgos, se encuentran la pérdida de los activos productivos que permiten a las personas generar ingresos para satisfacer sus necesidades básicas; la ausencia de redes de protección social o falta de acceso a la seguridad social; o el escaso desarrollo en capacidades básicas como salud y alimentación. En México, los riesgos se agravan en hogares con jefatura femenina, ya que al ser el único sustento familiar y al carecer de seguridad social, en caso de pérdida de la madre, sus hijos e hijas pueden caer o empeorar su situación de pobreza, limitando así su desarrollo y oportunidades futuras. Así, el Programa Seguro de Vida para Jefas de Familia contribuye a disminuir la vulnerabilidad de los hogares con jefatura femenina, ante el posible fallecimiento de la madre, fomentando la protección social de hijas e hijos en estado de orfandad.  </t>
  </si>
  <si>
    <t>Porcentaje de Madres Jefas de Familia con Pre-registro con respecto a la población estimada para integrarse al Programa.</t>
  </si>
  <si>
    <t>10.60</t>
  </si>
  <si>
    <t>Porcentaje de huérfanos apoyados por el Programa con respecto a los huérfanos que solicitan el apoyo</t>
  </si>
  <si>
    <r>
      <t>Acciones realizadas en el periodo
UR:</t>
    </r>
    <r>
      <rPr>
        <sz val="10"/>
        <rFont val="Soberana Sans"/>
        <family val="2"/>
      </rPr>
      <t xml:space="preserve"> 200
Durante el primer trimestre de 2014, se han apoyado a 790 personas de hasta 23 años de edad, ante el fallecimiento de su madre jefa de hogar. Es importante resaltar que el avance de este indicador depende de la mortalidad de las jefas de familia pre registradas, y también a que los menores en orfandad o sus personas responsables lo reporten al Programa.    Por su parte, los pre registros de jefas de familia al mes de marzo de 2014 sumaron 344,462 mujeres, lo que representa 35 por ciento de la meta programada al primer trimestre. Este resultado estuvo condicionado a que el presupuesto para la operación del programa en los estados fue liberado hacia la mitad del primer trimestre.  </t>
    </r>
  </si>
  <si>
    <r>
      <t>Justificación de diferencia de avances con respecto a las metas programadas
UR:</t>
    </r>
    <r>
      <rPr>
        <sz val="10"/>
        <rFont val="Soberana Sans"/>
        <family val="2"/>
      </rPr>
      <t xml:space="preserve"> 200
Durante el primer trimestre de 2014, se han apoyado a 790 personas de hasta 23 años de edad, ante el fallecimiento de su madre jefa de hogar. Es importante resaltar que el avance de este indicador depende de la mortalidad de las jefas de familia pre registradas, y también a que los menores en orfandad o sus personas responsables lo reporten al Programa. Por su parte, los pre registros de jefas de familia al mes de marzo de 2014 sumaron 344,462 mujeres, lo que representa 35 por ciento de la meta programada al primer trimestre. Este resultado estuvo condicionado a que el presupuesto para la operación del programa en los estados fue liberado hacia la mitad del primer trimestre.  </t>
    </r>
  </si>
  <si>
    <r>
      <t>Acciones de mejora para el siguiente periodo
UR:</t>
    </r>
    <r>
      <rPr>
        <sz val="10"/>
        <rFont val="Soberana Sans"/>
        <family val="2"/>
      </rPr>
      <t xml:space="preserve"> 200
La decisión de que un fideicomiso administre y otorgue los apoyos, permitirá que los recursos puedan fluir de manera más directa a los beneficiarios, optimizando el uso de los recursos para hacer llegar los apoyos a un mayor número de hijas e hijos en orfandad.</t>
    </r>
  </si>
  <si>
    <t xml:space="preserve">UR: </t>
  </si>
  <si>
    <t>Turismo</t>
  </si>
  <si>
    <t>Planeación y conducción de la política de turismo</t>
  </si>
  <si>
    <t>3.6</t>
  </si>
  <si>
    <t>(Subsecretaría de Planeación y Política Turística)</t>
  </si>
  <si>
    <t xml:space="preserve"> La violación de los derechos humanos de las mujeres, así como la discriminación de género, son prácticas negativas que obstaculizan la igualdad de oportunidades entre mujeres y hombres, e incrementan la brecha de desigualdad entre éstos en el sector turismo. La Secretaría de Turismo, en aras de atender estas desigualdades, impulsará la participación de las mujeres en la definición, ejecución y evaluación de programas y proyectos estratégicos en las que son beneficiadas e incorporará la perspectiva de género en la planeación, ejecución, seguimiento y evaluación de la política nacional de turismo a través de su Programa Sectorial. </t>
  </si>
  <si>
    <t xml:space="preserve"> Secretaria de Turismo </t>
  </si>
  <si>
    <t>PORCENTAJE DE AVANCE EN LAS ACCIONES REALIZADAS DEL COMITÉ DE LA PERSPECTIVA DE GÉNERO EN EL SECTOR TURISMO FEDERAL (COMITÉ DE GÉNERO)</t>
  </si>
  <si>
    <t>PORCENTAJE DE AVANCE EN LA CREACIÓN DE LA UNIDAD DE IGUALDAD DE GÉNERO EN LA SECRETARÍA DE TURISMO.</t>
  </si>
  <si>
    <t>PORCENTAJE DE AVANCE EN LAS ACCIONES DEL PROYECTO APOYO PRODUCTIVO A MIPYMES TURÍSTICAS DE MUJERES.</t>
  </si>
  <si>
    <t>PORCENTAJE DE AVANCE EN LA ELABORACIÓN DEL PROGRAMA TRANSVERSAL PARA LA IGUALDAD ENTRE MUJERES Y HOMBRES DE LA SECRETARÍA DE TURISMO.</t>
  </si>
  <si>
    <t>Porcentaje de agentes clave capacitados sobre la Prevención a la Trata de Personas en el Sector de los Viajes y el Turismo</t>
  </si>
  <si>
    <t xml:space="preserve">Porcentaje de prestadores de servicios turísticos y público en general sensibilizado sobre Prevención a la Trata de Personas en el Sector de los Viajes y el Turismo </t>
  </si>
  <si>
    <t>PORCENTAJE DE AVANCE DE ACCIONES REALIZADAS DE LA ESTRATEGIA NACIONAL PARA LA PREVENCIÓN A LA TRATA DE PERSONAS EN EL SECTOR TURISMO.</t>
  </si>
  <si>
    <r>
      <t>Acciones realizadas en el periodo
UR:</t>
    </r>
    <r>
      <rPr>
        <sz val="10"/>
        <rFont val="Soberana Sans"/>
        <family val="2"/>
      </rPr>
      <t xml:space="preserve"> 600
Sin información</t>
    </r>
  </si>
  <si>
    <r>
      <t>Justificación de diferencia de avances con respecto a las metas programadas
UR:</t>
    </r>
    <r>
      <rPr>
        <sz val="10"/>
        <rFont val="Soberana Sans"/>
        <family val="2"/>
      </rPr>
      <t xml:space="preserve"> 600
Debido a la extensión del texto, ver Anexos 1 y 2 y notas adicionales de las Acciones Estratégicas: 979, 972, 903, 899, 905 y 906 en el apartado documentos asociados.</t>
    </r>
  </si>
  <si>
    <r>
      <t>Acciones de mejora para el siguiente periodo
UR:</t>
    </r>
    <r>
      <rPr>
        <sz val="10"/>
        <rFont val="Soberana Sans"/>
        <family val="2"/>
      </rPr>
      <t xml:space="preserve"> 600
Debido a la extensión del texto, ver Anexo 2 de las Acciones Estratégicas: 979, 972, 903, 899, 905 y 906 en el apartado documentos asociados.</t>
    </r>
  </si>
  <si>
    <t>22</t>
  </si>
  <si>
    <t>Instituto Federal Electoral</t>
  </si>
  <si>
    <t>R003</t>
  </si>
  <si>
    <t>Capacitación y educación para el ejercicio democrático de la ciudadanía</t>
  </si>
  <si>
    <t>(Dirección Ejecutiva de Capacitación Electoral y Educación Cívica)</t>
  </si>
  <si>
    <t xml:space="preserve">Con el proyecto se pretende contribuir a la atención de las problemáticas relacionadas con la subrepresentación política de las mujeres y sus limitantes para acceder a puestos de representación popular, las cuales se manifiestan en falta de conocimiento sobre derechos políticos, ausencia de espacios de formación política para mujeres, insuficiencia de habilidades de liderazgo, así como pobreza económica y sobrecargas de trabajo que representan para ellas obstáculos para participar políticamente en tanto que  las posibilidades para desplazarse, cabildear o tomar parte de capacitaciones se reduce. </t>
  </si>
  <si>
    <t xml:space="preserve"> Secretaria de Instituto Federal Electoral </t>
  </si>
  <si>
    <t>Porcentaje de avance en las acciones de colaboración con OSC para impulsar la participación de las mujeres en el ámbito político</t>
  </si>
  <si>
    <t>1.78</t>
  </si>
  <si>
    <r>
      <t>Acciones realizadas en el periodo
UR:</t>
    </r>
    <r>
      <rPr>
        <sz val="10"/>
        <rFont val="Soberana Sans"/>
        <family val="2"/>
      </rPr>
      <t xml:space="preserve"> 115
Para atender de manera específica a mujeres interesadas en participar en la vida política en el ámbito municipal, durante el primer trimestre se ha trabajado en la actualización de la propuesta educativa, el Modelo de Educación para la Participación Equitativa (MEPE) con base en el cual se convocará a organizaciones de la sociedad civil a presentar proyectos de capacitación para la participación política de las mujeres.  También se tienen avances en la propuesta de convocatoria, cuya aprobación se difirió, con motivo de la transición del Instituto Federal Electoral al Instituto Nacional Electoral, en virtud de los cambios de atribuciones en materia de educación cívica, por lo que se pretende someter la propuesta de convocatoria a consideración de las autoridades del Instituto una vez que se cuente con mayor definición de las atribuciones del Instituto en la materia, lo cual se espera quede establecido en la legislación secundaria en materia electoral a aprobarse en fechas próximas.</t>
    </r>
  </si>
  <si>
    <r>
      <t>Justificación de diferencia de avances con respecto a las metas programadas
UR:</t>
    </r>
    <r>
      <rPr>
        <sz val="10"/>
        <rFont val="Soberana Sans"/>
        <family val="2"/>
      </rPr>
      <t xml:space="preserve"> 115
El proceso de transición del Instituto Federal Electoral (IFE) al Instituto Nacional Electoral (INE) si bien se proyecta como una oportunidad para el desarrollo de proyectos con mayores alcances, durante este primer trimestre ha tenido como consecuencia el diferimiento de la aprobación y emisión de la convocatoria, en virtud de que se eliminó para el INE la atribución constitucional de hacerse cargo de manera integral y directa de las actividades de capacitación electoral y educación cívica, por lo que estamos en espera de la aprobación de la legislación secundaria para tener mayor claridad de las atribuciones que fundamentarán la acción a desarrollar.</t>
    </r>
  </si>
  <si>
    <r>
      <t>Acciones de mejora para el siguiente periodo
UR:</t>
    </r>
    <r>
      <rPr>
        <sz val="10"/>
        <rFont val="Soberana Sans"/>
        <family val="2"/>
      </rPr>
      <t xml:space="preserve"> 115
1. Dirigir la convocatoria de manera específica al apoyo de proyectos para promover la participación política de las mujeres.  2. Focalizar los proyectos al ámbito municipal, dentro de una misma entidad, a fin de eficientar el uso de recursos y el seguimiento de los proyectos.  3. Actualizar los contenidos del MEPE para hacer mayor énfasis en los procesos de participación política.  4. Convocar a organizaciones de la sociedad civil con experiencia demostrable en el desarrollo de proyectos dirigidos a incentivar la participación de las mujeres y valorar la perspectiva de género de los proyectos como criterio para su selección.  5. Desarrollar procesos más cortos de capacitación a fin de incentivar la permanencia de las participantes y su involucramiento en acciones de participación en el ámbito público mediante el uso de mecanismos democráticos.</t>
    </r>
  </si>
  <si>
    <t>R008</t>
  </si>
  <si>
    <t>Dirección, soporte jurídico electoral y apoyo logístico</t>
  </si>
  <si>
    <t>5.4</t>
  </si>
  <si>
    <t>101</t>
  </si>
  <si>
    <t>(Presidencia del Consejo General)</t>
  </si>
  <si>
    <t>Porcentaje de servidoras/es públicos del Servicio Profesional Electoral sensibilizados en temas de igualdad.</t>
  </si>
  <si>
    <t>97.00</t>
  </si>
  <si>
    <t>Porcentaje de funcionarias/os de la rama administrativa sensibilizados en temas de género y No Discriminación.</t>
  </si>
  <si>
    <t>UR: 101</t>
  </si>
  <si>
    <t>5.42</t>
  </si>
  <si>
    <t>4.44</t>
  </si>
  <si>
    <r>
      <t>Acciones realizadas en el periodo
UR:</t>
    </r>
    <r>
      <rPr>
        <sz val="10"/>
        <rFont val="Soberana Sans"/>
        <family val="2"/>
      </rPr>
      <t xml:space="preserve"> 101
Sin información</t>
    </r>
  </si>
  <si>
    <r>
      <t>Justificación de diferencia de avances con respecto a las metas programadas
UR:</t>
    </r>
    <r>
      <rPr>
        <sz val="10"/>
        <rFont val="Soberana Sans"/>
        <family val="2"/>
      </rPr>
      <t xml:space="preserve"> 101
Derivado de la asignación del PEF 2014, mediante el programa transversal denominado Erogaciones para la Igualdad de los Hombres y las mujeres, se otorgó a Presidencia del Consejo General del Instituto, mediante proyectos específicos, recursos por 4 millones 225 mil pesos en específico para la actividad de Impulso a la Igualdad de Género en el Servicio Profesional Electoral.  Este proyecto se asignó en un inicio a la Unidad Técnica de Igualdad de Género y No Discriminación (UTIGyND) creada el 26 de septiembre de 2013, con base en sus atribución conferida para capacitar al personal del Instituto permitirá continuar fortaleciendo las acciones de igualdad de género y no discriminación en la vida democrática del país y con la sensibilización de género y respecto al derecho de no discriminación al interior del Instituto tanto en oficinas centrales como en órganos desconcentrados.  </t>
    </r>
  </si>
  <si>
    <r>
      <t>Acciones de mejora para el siguiente periodo
UR:</t>
    </r>
    <r>
      <rPr>
        <sz val="10"/>
        <rFont val="Soberana Sans"/>
        <family val="2"/>
      </rPr>
      <t xml:space="preserve"> 101
Se establecerá un esquema de corresponsabilidad entre los involucrados en este proyecto para su efectivo desarrollo, ejecución de recursos y logro de objetivos, metas e indicadores. Se ha solicitado a los proveedores de capacitación, el diseño de talleres que apoyen a los capacitandos a aplicar los conceptos de Género, No Discriminación, en sus áreas de trabajo y en su ámbito familiar, buscando no dejar solo en la teoría los conceptos si no buscar su aprendizaje en apoyo al cambiar paradigmas y de actitudes en el tema de género.</t>
    </r>
  </si>
  <si>
    <t>R009</t>
  </si>
  <si>
    <t>Otorgamiento de prerrogativas a partidos políticos, fiscalización de sus recursos y administración de los tiempos del estado en radio y televisión</t>
  </si>
  <si>
    <t>120</t>
  </si>
  <si>
    <t>(Unidad de Fiscalización de los Recursos de los Partidos Políticos)</t>
  </si>
  <si>
    <t xml:space="preserve"> Al interior de la Unidad de Fiscalización: Dentro de la Unidad de Fiscalización se incentiva que los procedimientos de fiscalización procuren condiciones para el trabajo digno, entendido como la igualdad entre hombres y mujeres, seguridad, erradicación de prácticas de discriminación, trabajo sano y compatible entre la vida personal y laboral. Al exterior de la Unidad de Fiscalización: A dos años de aprobado el Reglamento de Fiscalización, los 7 partidos políticos nacionales han entregado el Programa Anual de Trabajo (PAT) correspondiente a las actividades específicas y la capacitación, promoción y desarrollo del liderazgo político de las mujeres. </t>
  </si>
  <si>
    <t>Fiscalización en condiciones laborales compatibles con la vida personal</t>
  </si>
  <si>
    <t>Porcentaje de incidencia en los procesos de fiscalización</t>
  </si>
  <si>
    <t>UR: 120</t>
  </si>
  <si>
    <t>5.12</t>
  </si>
  <si>
    <r>
      <t>Acciones realizadas en el periodo
UR:</t>
    </r>
    <r>
      <rPr>
        <sz val="10"/>
        <rFont val="Soberana Sans"/>
        <family val="2"/>
      </rPr>
      <t xml:space="preserve"> 120
Los programas para capacitación, promoción y el desarrollo del liderazgo político de las mujeres deberán contener información, valores, concepciones y actitudes orientadas a propiciar la igualdad de oportunidades para el desarrollo político, en el acceso al poder público y la participación en los procesos de toma de decisiones. Asimismo, deberán desarrollarse en el territorio que comprende los Estados Unidos Mexicanos, procurando beneficiar al mayor número de mujeres.  Cada partido político avisará a la Unidad de Fiscalización sobre las actividades que realizará, para el logro de objetivos, metas e indicadores presentados en los proyectos que integran el PAT.</t>
    </r>
  </si>
  <si>
    <r>
      <t>Justificación de diferencia de avances con respecto a las metas programadas
UR:</t>
    </r>
    <r>
      <rPr>
        <sz val="10"/>
        <rFont val="Soberana Sans"/>
        <family val="2"/>
      </rPr>
      <t xml:space="preserve"> 120
Sobre el anexo 1, correspondiente a la población beneficiada se explica a continuación la presentación del anexo sin datos: La población objetivo de la Unidad de Fiscalización son los partidos políticos nacionales, quienes tienen la facultad exclusiva de establecer en las entidades federativas, los municipios y el rango de edad de la población beneficiada. El gasto que en 2013, se destinará a capacitación, promoción y desarrollo del liderazgo político de las mujeres, se reportará en el informe anual que los partidos políticos presenten en 2014. Esto es, a más tardar dentro de los sesenta días siguientes al último día de diciembre del año del ejercicio a reportar. (Artículo 83, numeral 1, inciso b del Código Federal de Instituciones y Procedimientos Electorales del IFE). Los resultados de la realización de auditorías y verificaciones serán información pública, cuando el Consejo General del IFE apruebe el dictamen consolidado y la resolución respecto de la revisión del informe anual, de ingresos y gastos de los partidos políticos nacionales, correspondientes al ejercicio 2013. (Artículo 42, numeral 2, inciso n del Código Federal de Instituciones y Procedimientos Electorales del IFE).</t>
    </r>
  </si>
  <si>
    <r>
      <t>Acciones de mejora para el siguiente periodo
UR:</t>
    </r>
    <r>
      <rPr>
        <sz val="10"/>
        <rFont val="Soberana Sans"/>
        <family val="2"/>
      </rPr>
      <t xml:space="preserve"> 120
Al INTERIOR DE LA UFRPP: Propiciar en el mejoramiento laboral y la potenciación del capital humano para la fiscalización; Resultados esperados: Fortalecimiento de las condiciones de trabajo digno para mujeres y hombres adscritos a la unidad responsable. AL EXTERIOR DE LA UFRPP: El fortalecimiento del sistema de partidos políticos cuya variable dependiente es la fiscalización efectiva de las modalidades de financiamiento; asimismo, desde una perspectiva preventiva se busca promover una cultura de la legalidad en la rendición de cuentas de los partidos políticos, donde se reconozcan los incentivos adecuados (transparencia, organización interna, control y evaluación) como elementos que permiten campañas políticas más efectivas y contribuyen a los fines democráticos a perseguir desde los institutos políticos.  Generar productos estratégicos que permitan a la UFRPP incorporar la PEG en sus procesos.  Resultados esperados: Incorporar la perspectiva de género al interior de la unidad responsable y reflejarla en el ejercicio de facultades de fiscalización. Establecer mecanismos confiables para controlar y medir los progresos realizados, buscando la planeación y evaluación constante de los procesos.</t>
    </r>
  </si>
  <si>
    <t>R010</t>
  </si>
  <si>
    <t>Vinculación con la sociedad</t>
  </si>
  <si>
    <t>(Centro para el Desarrollo Democrático)</t>
  </si>
  <si>
    <t xml:space="preserve"> Diagnóstico sobre la situación por atender: La historia tiende a relatarse desde una visión androcéntrica, por tanto resulta indispensable reescribirla con perspectiva de género. Ante la invisibilidad de la participación de las mujeres en la historia de la democratización en México, este libro busca rescatar el trabajo que éstas han realizado para la creación de nuestras instituciones democráticas. La propuesta de una publicación en voz de las mujeres surge de la necesidad de hacer notar y difundir entre la sociedad, el papel fundamental que han desempeñado en distintos momentos de la historia.  Mucho se ha escrito sobre la historia de la construcción democrática, pero nunca se le ha dado una lectura femenina a esta lucha. Es así que se consideró la publicación de esta obra a fin de divulgar una historia inédita, que permitirá difundir y evidenciar el rol protagónico que han jugado las mujeres. </t>
  </si>
  <si>
    <t>Porcentaje de avance de las actividades desarrolladas para la producción y difusión de la publicación25 años de lucha por la democracia.</t>
  </si>
  <si>
    <t>UR: 110</t>
  </si>
  <si>
    <t>0.25</t>
  </si>
  <si>
    <r>
      <t>Acciones realizadas en el periodo
UR:</t>
    </r>
    <r>
      <rPr>
        <sz val="10"/>
        <rFont val="Soberana Sans"/>
        <family val="2"/>
      </rPr>
      <t xml:space="preserve"> 110
De enero a la fecha se han celebrado reuniones de trabajo con la Asociación Civil Mujeres en Lucha por la democracia, y Editorial Ink, para acordar el diseño de formato y la propuesta temática de la obra a producir. En dichas reuniones se ha discutido también la firma del convenio de colaboración y el contrato de coedición dirigidos a la investigación hemerográfica y documental, que serán la base para la producción del libro en formato electrónico 25 años en lucha por la democracia.  El 30 de abril será entregado al IFE el producto de la investigación, que será vertida en el formato impreso y electrónico que se producirá hacia el mes de septiembre, y comenzará a distribuirse en octubre de 2014.</t>
    </r>
  </si>
  <si>
    <r>
      <t>Justificación de diferencia de avances con respecto a las metas programadas
UR:</t>
    </r>
    <r>
      <rPr>
        <sz val="10"/>
        <rFont val="Soberana Sans"/>
        <family val="2"/>
      </rPr>
      <t xml:space="preserve"> 110
Ver documento asociado Respuesta a las Recomendaciones;  No se integró información al Anexo 1: AVANCE DE PROGRAMAS PRESUPUESTARIOS CON EROGACIONES PARA LA IGUALDAD ENTRE MUJERES Y HOMBRES. POBLACIÓN ATENDIDA debido a que el libro electrónico objeto de esta actividad no será distribuido sino hasta que se encuentre producido. El recurso para su producción se ejercerá en octubre, por lo que no será sino hasta el último trimestre de 2014 que se integrará información a dicho Anexo 1.</t>
    </r>
  </si>
  <si>
    <r>
      <t>Acciones de mejora para el siguiente periodo
UR:</t>
    </r>
    <r>
      <rPr>
        <sz val="10"/>
        <rFont val="Soberana Sans"/>
        <family val="2"/>
      </rPr>
      <t xml:space="preserve"> 110
Sin información</t>
    </r>
  </si>
  <si>
    <t>35</t>
  </si>
  <si>
    <t>Comisión Nacional de los Derechos Humanos</t>
  </si>
  <si>
    <t>E013</t>
  </si>
  <si>
    <t>Promover, divulgar, dar seguimiento, evaluar y monitorear la política nacional en materia de Igualdad entre mujeres y hombres, y atender Asuntos de la mujer</t>
  </si>
  <si>
    <t>23.6</t>
  </si>
  <si>
    <t>104</t>
  </si>
  <si>
    <t>(Cuarta Visitaduría General)</t>
  </si>
  <si>
    <t xml:space="preserve"> A pesar de los esfuerzos gubernamentales por implementar una política de Igualdad entre Mujeres y Hombres en el país y el gasto del presupuesto que se ejerce para su aplicación, no termina de permear el Principio de Igualdad entre Mujeres y Hombres entre los servidores públicos, situación que se refleja en el actuar cotidiano de los mismos. Todavía existen actividades que son consideradas especialmente para mujeres, o bien, en el ámbito laboral los puestos de mando siguen siendo ocupados principalmente por hombres, mientras que los puestos de base u operativos los ocupan en su mayoría las mujeres; asimismo, continúan presentándose acciones de discriminación en materia de procuración de justicia, lo que ha hecho necesario la creación de Centros de Acceso a la Justicia para Mujeres. Otro factor que afecta la igualdad entre mujeres y hombres es la ausencia o deficiencia del ordenamiento jurídico que proteja especialmente derechos de las mujeres como es el derecho a la integridad, lo anterior en virtud de que la violencia contra las mujeres ha ido incrementándose en las entidades federativas. </t>
  </si>
  <si>
    <t xml:space="preserve"> 104- Cuarta Visitaduría General </t>
  </si>
  <si>
    <t>Porcentaje de servicios realizados para la promoción de la igualdad entre mujeres y hombres con respecto a lo programado</t>
  </si>
  <si>
    <t>100.30</t>
  </si>
  <si>
    <t>UR: 104</t>
  </si>
  <si>
    <t>23.61</t>
  </si>
  <si>
    <t>3.57</t>
  </si>
  <si>
    <t>5.62</t>
  </si>
  <si>
    <r>
      <t>Acciones realizadas en el periodo
UR:</t>
    </r>
    <r>
      <rPr>
        <sz val="10"/>
        <rFont val="Soberana Sans"/>
        <family val="2"/>
      </rPr>
      <t xml:space="preserve"> 104
(-2-)  - Actualización del Sistema de Información y elaboración del Informe Especial sobre el avance en la aplicación de la Política Nacional en materia de igualdad entre mujeres y hombres:  Al cierre del primer trimestre, se han realizado 5 actualizaciones del Sistema de Información, lo que equivale al 100% de la meta anual.  Por lo que se refiere al Informe Especial sobre el derecho de igualdad entre mujeres y hombres 2013, éste se encuentra con un avance del 75%.    - Eventos de promoción en materia de asuntos de la mujer y de igualdad entre mujeres y hombres:  Al cierre del primer trimestre, se han realizado 62 eventos, lo que equivale al 114.81% de la meta trimestral.    - Material distribuido relacionado con los asuntos de la mujer y de igualdad entre mujeres y hombres:  Al cierre del primer trimestre, se han distribuido 69,077 materiales, lo que equivale al 100.27% de la meta trimestral.  ;  Al 31 de marzo del 2014 se han realizado las siguientes actividades:    - Porcentaje de ;  (-3-)  - Solicitudes de información a autoridades en materia de igualdad entre mujeres y hombres enviadas:  Al cierre del primer trimestre, se han enviado 33 solicitudes de información, lo que equivale al 39.75% de la meta trimestral.    - Solicitudes de estudios e informes técnicos de diagnóstico sobre la situación de las mujeres y hombres en materia de igualdad:  Al cierre del primer trimestre, se ha solicitado 1 informe técnico al Tribunal Electoral del Poder Judicial de la Federación, lo que equivale al 20% de la meta anual.    - Vinculaciones con organizaciones en materia de igualdad entre mujeres y hombres:  Al cierre del primer trimestre, se han realizado 26 vinculaciones, lo que equivale al 108.33% de la meta trimestral.</t>
    </r>
  </si>
  <si>
    <r>
      <t>Justificación de diferencia de avances con respecto a las metas programadas
UR:</t>
    </r>
    <r>
      <rPr>
        <sz val="10"/>
        <rFont val="Soberana Sans"/>
        <family val="2"/>
      </rPr>
      <t xml:space="preserve"> 104
PROGRAMADAS:  I. Indicador PEF    El indicador de PEF, al ser su meta la suma de tres actividades como es la actualización del Sistema de Información, la realización de eventos y material distribuido, las tres fueron superadas, por lo que se rebasó lo programado en un 0.28%.    II. Actividades de Promoción, Capacitación y Divulgación     La meta programada para este componente al primer trimestre de 2014 fue de 54 actividades de capacitación, rebasándose en un 14.81% sobre lo programado, al realizarse 62 actividades, rebasándose debido a que fueron llevadas a cabo 8 actividades más de lo programado, en razón de la solicitud extraordinaria que algunas instituciones hicieron al Programa para ampliar los contenidos de los temas y poder llegar a un mayor número de asistentes en sus respectivos espacios laborales. Por lo anterior, fueron realizados dos talleres y seis pláticas extras con cuatro Comisiones Estatales de Derechos Humanos en el país, las cuales sirvieron para reforzar el interé;  Respuesta a los comentarios.  1. Favor de incluir información del objetivo estratégico de la Dependencia o Entidad.  R. Respecto a este punto no se pudo realizar la captura directamente en el Portal debido a que como la Comisión Nacional de los Derechos Humanos no estamos obligados a alinearnos al PND no da la opción para guardar; sin embargo se describe en el Anexo 3 Notas Aclaratorias.  2. Se sugiere incluir en el PASH en el apartado de Población beneficiaria del Programa Presupuestario la cantidad de población objetivo desagregada por sexo.  3. En el Anexo 1 Población atendida, se recomienda incluir brevemente cuáles son los criterios para los servicios prestados por la CNDH en la atención a las 6,983 personas atendidas.   Para los puntos 2 y 3:  R. La explicación a este punto se encuentran registradas en el Anexo 3 Notas Aclaratorias.  </t>
    </r>
  </si>
  <si>
    <r>
      <t>Acciones de mejora para el siguiente periodo
UR:</t>
    </r>
    <r>
      <rPr>
        <sz val="10"/>
        <rFont val="Soberana Sans"/>
        <family val="2"/>
      </rPr>
      <t xml:space="preserve"> 104
5. Se continuarán desarrollando reuniones de enlace y trabajo con organizaciones de la sociedad civil, instituciones de la administración pública e instituciones académicas para ofrecer pláticas y talleres para difundir el Principio de Igualdad entre Mujeres y Hombres, y los Derechos Humanos de las Mujeres, así como para proponer proyectos de trabajo conjunto en los temas y áreas afines a este Programa.  6. Se continuará actualizando el Sistema de Información para que la sociedad pueda conocer la situación que guarda el derecho a la igualdad entre mujeres y hombres, así como lo relacionado con los asuntos de la mujer.  ;  1. Dar seguimiento al cumplimiento de las propuestas realizadas por la Comisión Nacional de los Derechos Humanos, a través de los Informes Especiales publicados.  2. Dar seguimiento al cumplimiento de las sentencias internacionales vinculadas al tema de mujeres, por parte del Estado Mexicano.  3. Dar seguimiento al cumplimiento de los objetivos del Proigualdad y de la;  4. Se continuará con el monitoreo de los trabajos de los Congresos Federal y locales sobre la armonización legislativa con los instrumentos jurídicos internacionales en materia de Igualdad entre Mujeres y Hombres, violencia contra la Mujer, discriminación y demás leyes relativas a la materia de este Programa; así como con el de las tareas del Gobierno Federal y de los Gobiernos Locales para detectar la existencia de acciones y programas que promuevan la Igualdad entre Mujeres y Hombres en los ámbitos político, social, económico, laboral, de salud, de combate y prevención a la violencia contra las Mujeres y el acceso a la justicia para las Mujeres. Se realizarán entrevistas al ciudadano común, para detectar los niveles de conocimiento de la sociedad en cuanto al Principio de Igualdad entre Mujeres y Hombres, las leyes en esta materia, los programas gubernamentales y si han recibido algún beneficio por parte de estos. Así como también, se continuarán enviando solicitudes de información a las dependencias Federales y Locales respecto de las acciones internas y externas que realizan en pro de la igualdad entre Mujeres y Hombres, y para combatir los actos de violencia contra las Mujeres, lo que permitirá tener mayor conocimiento sobre la situación que guarda la Igualdad en las dependencias públicas y así poder generar propuestas de mejora a fin de hacer efectiva la Igualdad entre Mujeres y Hombres, y de esta forma continuar generando indicadores cuantitativos y cualitativos.</t>
    </r>
  </si>
  <si>
    <t>38</t>
  </si>
  <si>
    <t>Consejo Nacional de Ciencia y Tecnología</t>
  </si>
  <si>
    <t>Apoyos institucionales para actividades científicas, tecnológicas y de innovación.</t>
  </si>
  <si>
    <t>70.0</t>
  </si>
  <si>
    <t>90X</t>
  </si>
  <si>
    <t>(Consejo Nacional de Ciencia y Tecnología)</t>
  </si>
  <si>
    <t xml:space="preserve"> El grupo de madres jefas de familias en México presenta una situación real de desventaja de oportunidades para su formación profesional y por ende para su mejor inserción laboral. En un esfuerzo por dar igualdad de oportunidad, se promueve una beca mensual de ayuda para la manutención, así como un apoyo para útiles que le permita a las mujeres jefas de familia concluir sus estudios de tercer nivel.  Por otro lado, también se considera el rezago en el acceso de la población indígena a la educación básica y media superior, el cual repercute en la baja proporción que accede a la educación superior, por lo que se consideran programas enfocados a coadyuvar su ingreso a los estudios de posgrado, fortalecer su formación académica, favorecer su ingreso al mercado laboral e impulsar la reinserción en sus comunidades de origen. </t>
  </si>
  <si>
    <t xml:space="preserve"> Secretaria de Consejo Nacional de Ciencia y Tecnología </t>
  </si>
  <si>
    <t>Madres Jefa de familia, Tasa variación anual % solicitudes cumplen requisitos convocatoria con solicitudes presentadas</t>
  </si>
  <si>
    <t>Tasa de variación</t>
  </si>
  <si>
    <t>Madres jefas de familia, Porcentaje de mujeres apoyadas en el año con respecto a las mujeres que cumplieron los requisitos de la solicitud</t>
  </si>
  <si>
    <t>Mujeres indígenas, Tasa anual de incorporación de Consejos Estatales de Ciencia y Tecnología al Programa</t>
  </si>
  <si>
    <t>14.00</t>
  </si>
  <si>
    <t>Mujeres indígenas, %  de apoyos complementarios otorgados a becarias CONACYT en el año con respecto a las solicitudes que cumplieron los requisitos de la Convocatoria</t>
  </si>
  <si>
    <t>UR: 90X</t>
  </si>
  <si>
    <r>
      <t>Acciones realizadas en el periodo
UR:</t>
    </r>
    <r>
      <rPr>
        <sz val="10"/>
        <rFont val="Soberana Sans"/>
        <family val="2"/>
      </rPr>
      <t xml:space="preserve"> 90X
Mujeres indígenas: El 1º de marzo de 2014 se publicó la Convocatoria Apoyos Complementarios para Mujeres Indígenas Becarias CONACYT 2014 y tendrá cierre el 11 de abril. Madres jefas de familia: El 19 de febrero de 2014 se publica la Convocatoria Apoyos a Madres mexicanas Jefas de Familia para Fortalecer su Desarrollo Profesional 2014 (1). Al cierre de la Convocatoria (24 de marzo de 2014) se recibieron 2,859 solicitudes, las cuales están siendo evaluadas. La fecha de publicación de resultados es el 18 de mayo de 2014.  Mujeres indígenas: Se asignaron 6 becas dentro del Programa de Becas de Posgrado para indígenas CIESAS-CDI-CONACYT. Es de destacar que estas becas tuvieron inicio en los meses de enero y febrero 2014 con una vigencia de dos años para la realización de estudios de posgrado a nivel de maestría. Mujeres indígenas: El 20 de febrero se emitió la Encuesta para determinar el origen étnico de becarias CONACYT 2014, para el mes de abril se tendrán los resultados obtenidos.</t>
    </r>
  </si>
  <si>
    <r>
      <t>Justificación de diferencia de avances con respecto a las metas programadas
UR:</t>
    </r>
    <r>
      <rPr>
        <sz val="10"/>
        <rFont val="Soberana Sans"/>
        <family val="2"/>
      </rPr>
      <t xml:space="preserve"> 90X
En Número y denominación de la acción es necesario agregar la acción 964 Becas de apoyo a Madres jefas de familia para fortalecer su desarrollo profesional. Esta acción es solamente una ampliación al presupuesto del programa de la acción 920, Becas de apoyo a madres mexicanas jefas de familia para fortalecer su desarrollo profesional.</t>
    </r>
  </si>
  <si>
    <r>
      <t>Acciones de mejora para el siguiente periodo
UR:</t>
    </r>
    <r>
      <rPr>
        <sz val="10"/>
        <rFont val="Soberana Sans"/>
        <family val="2"/>
      </rPr>
      <t xml:space="preserve"> 90X
Mujeres indígenas: Se pretende incorporar los Comprobantes Fiscal Digitales, en la comprobación de gastos de los apoyos complementarios, lo que permitirá agilizar el proceso en la asignación de los recursos. Madres Jefas de familia: Se optimizará el proceso de formalización de los Convenios de asignación de recursos con las Instituciones favorecidas en la Plataforma informática, lo anterior con objeto de agilizar el proceso y que las becarias puedan recibir el apoyo en tiempo y forma.</t>
    </r>
  </si>
  <si>
    <t>40</t>
  </si>
  <si>
    <t>Información Nacional Estadística y Geográfica</t>
  </si>
  <si>
    <t>Producción y difusión de información estadística y geográfica de interés nacional</t>
  </si>
  <si>
    <t>42.6</t>
  </si>
  <si>
    <t>(Instituto Nacional de Estadística y Geografía)</t>
  </si>
  <si>
    <t xml:space="preserve"> Se requiere contar con  información estadística que permita analizar la situación de las mujeres en aspectos demográficos, económicos y de empleo, para generar y sustentar los programas encaminados a coadyuvar en la equidad de género. </t>
  </si>
  <si>
    <t xml:space="preserve"> Secretaria de Información Nacional Estadística y Geográfica </t>
  </si>
  <si>
    <t xml:space="preserve"> Porcentaje en la publicación trimestral de la ENOE.</t>
  </si>
  <si>
    <t xml:space="preserve"> Porcentaje de indicadores estratégicos de ocupación y empleo, publicados de manera trimestral.</t>
  </si>
  <si>
    <t>Porcentaje de indicadores de ocupación y empleo con perspectiva de género publicados de manera trimestral en la página electrónica del INEGI</t>
  </si>
  <si>
    <t>Porcentaje de informes a detalle de las actividades  programadas para el levantamiento de la ENIGH por trimestre.</t>
  </si>
  <si>
    <t>Porcentaje de informes a detalle de las actividades programadas para el levantamiento de la ENADID por trimestre.</t>
  </si>
  <si>
    <t>UR: 100</t>
  </si>
  <si>
    <t>42.65</t>
  </si>
  <si>
    <t>19.86</t>
  </si>
  <si>
    <r>
      <t>Acciones realizadas en el periodo
UR:</t>
    </r>
    <r>
      <rPr>
        <sz val="10"/>
        <rFont val="Soberana Sans"/>
        <family val="2"/>
      </rPr>
      <t xml:space="preserve"> 100
ENADID  Durante el trimestre enero-marzo se realizó la integración de la propuesta de diseño de cuestionario,   Se elaboró el  manual de la entrevistadora de los cuestionarios (cuestionario del hogar y módulo de la mujer) de la ENADID y los instrumentos de observación en campo para la prueba. Se impartió la capacitación al personal que participó como entrevistadora.  Se llevó a cabo la planeación así como la supervisión al levantamiento de la prueba de ENADID,   Se realizó el cálculo y la distribución de la muestra, así como la selección de unidades primarias de muestreo.   Se inició el diseño de los procedimientos para conformar las áreas geográficas de responsabilidad, distribuir el trabajo y programar la cobertura de la encuesta.  Se llevó a cabo la elaboración y/o actualización de los marcos muestrales.   Se concluyó con la definición de la estrategia general de planeación de la encuesta y los procedimientos para realizarla   Se realizaron los requerimientos para el sistema de captura del cuestionario de la prueba,   Se realizó la evaluación y documentación de resultados de la prueba;   ENIGH  Durante el primer trimestre de 2014, se llevaron a cabo tareas de planeación administrativa y operativa de la ENIGH,. Se definieron y diseñaron los 6 instrumentos de captación que se aplicarán en las viviendas y se concluyeron otros instrumentos de apoyo al personal operativo (instructivos y catálogos),   Se está trabajando en el diseño de tabulados de la ENIGH con enfoque de género   ENOE  Se actualizaron en febrero de 2014 una serie de indicadores con enfoque de género, a partir de la información captada en la Encuesta Nacional de Ocupación y Empleo (ENOE), correspondientes al cuarto trimestre de 2013,   </t>
    </r>
  </si>
  <si>
    <r>
      <t>Justificación de diferencia de avances con respecto a las metas programadas
UR:</t>
    </r>
    <r>
      <rPr>
        <sz val="10"/>
        <rFont val="Soberana Sans"/>
        <family val="2"/>
      </rPr>
      <t xml:space="preserve"> 100
No se presentan variaciones en los avances </t>
    </r>
  </si>
  <si>
    <r>
      <t>Acciones de mejora para el siguiente periodo
UR:</t>
    </r>
    <r>
      <rPr>
        <sz val="10"/>
        <rFont val="Soberana Sans"/>
        <family val="2"/>
      </rPr>
      <t xml:space="preserve"> 100
No se prevén acciones de mejora para el próximo trimestre  </t>
    </r>
  </si>
  <si>
    <t>Instituto Mexicano del Seguro Social</t>
  </si>
  <si>
    <t>E007</t>
  </si>
  <si>
    <t>Servicios de guardería</t>
  </si>
  <si>
    <t>GYR</t>
  </si>
  <si>
    <t>(Instituto Mexicano del Seguro Social)</t>
  </si>
  <si>
    <t xml:space="preserve"> Contribuir a la integración de la mujer trabajadora, del trabajador viudo o divorciado o de aquél al que judicialmente se le hubiera confiado la custodia de sus hijos, al mercado laboral mediante el otorgamiento del servicio de guardería conforme al artículo 201 de la Ley del Seguro Social.   Al tener que cuidar a sus hijos el ingreso familiar disminuye. </t>
  </si>
  <si>
    <t xml:space="preserve"> GYR- Instituto Mexicano del Seguro Social </t>
  </si>
  <si>
    <t>Número de trabajadoras/es beneficiadas/os mediante el servicio de guarderías por sexo y entidad federativa</t>
  </si>
  <si>
    <t>Trabajador</t>
  </si>
  <si>
    <t>190,000.00</t>
  </si>
  <si>
    <t>187,777.00</t>
  </si>
  <si>
    <t>Porcentaje de la cobertura de la demanda del servicio de guardería</t>
  </si>
  <si>
    <t>Número de niñas/os que reciben el servicio de guarderías</t>
  </si>
  <si>
    <t>202,000.00</t>
  </si>
  <si>
    <t>205,124.00</t>
  </si>
  <si>
    <t>UR: GYR</t>
  </si>
  <si>
    <r>
      <t>Acciones realizadas en el periodo
UR:</t>
    </r>
    <r>
      <rPr>
        <sz val="10"/>
        <rFont val="Soberana Sans"/>
        <family val="2"/>
      </rPr>
      <t xml:space="preserve"> GYR
Se definieron los indicadores de gestión que se mostrarán en el Tablero de Control.  Se concluyó la versión preliminar de la actualización del Procedimiento para la Planeación de la Supervisión-Asesoría.  Se desarrolló material de capacitación referente a temas de cultura de calidad, el cual fue impartido a las Coordinadoras Zonales y Jefas de los Departamentos de Guarderías durante la Reunión Nacional y la Capacitación para Coordinadoras Zonales, ambas efectuadas en el mes de marzo del presente año.  Se inició el programa de visitas a guarderías Ordinarias para detectar necesidades.  A la fecha, se han visitado 10 guarderías.  Se realizaron los criterios para procesos de redistribución, decrementos, modificación al inmueble y cambio de domicilio.  Se organizó la logística del curso Reinventando la Calidad en el Servicio.  Se concluyeron las mejoras al sistema de Trámite de Inscripción por internet y del Sistema de Planeación y Control de Alimentos, los cuales fueron enviados al área de la Dirección de Innovación y Desarrollo Tecnológico para su validación.  </t>
    </r>
  </si>
  <si>
    <r>
      <t>Justificación de diferencia de avances con respecto a las metas programadas
UR:</t>
    </r>
    <r>
      <rPr>
        <sz val="10"/>
        <rFont val="Soberana Sans"/>
        <family val="2"/>
      </rPr>
      <t xml:space="preserve"> GYR
Sin información</t>
    </r>
  </si>
  <si>
    <r>
      <t>Acciones de mejora para el siguiente periodo
UR:</t>
    </r>
    <r>
      <rPr>
        <sz val="10"/>
        <rFont val="Soberana Sans"/>
        <family val="2"/>
      </rPr>
      <t xml:space="preserve"> GYR
Publicar la versión final del Procedimiento de planeación de la supervisión-asesoría  Se consultaran las bases, requisitos, etapas, costos y demás información necesaria para la participación de las guarderías del Instituto en el Premio Nacional de Calidad.  Integrar y formular la estructura básica del Tablero de Control.  Se revisará y actualizará la encuesta de satisfacción del usuario.  Se continuará con el programa de visitas a guarderías Ordinarias.  Se desarrollará el anexo técnico para guardería Integradora, desde un punto de vista inmobiliario.  Se continúa con la actualización de la herramienta del mecanismo de visitas a guarderías. (participación social)  Se continuará con los trabajos para la optimización de utilización de la capacidad instalada en las guarderías.  Se continuará con los trabajos para concretar los lineamientos para los procedimientos de recursos materiales en guarderías de prestación directa e indirecta.  Se realizará un estudio para validar los contenidos temáticos del currículum de capacitación tanto de nivel Delegacional como Operativo.  Como parte de las mejoras en la prestación del servicio, se seguirá analizando el esquema que permita adjudicar nuevas guarderías bajo criterios de eficiencia en el gasto y transparencia en su asignación, generando competencia y mejores condiciones de seguridad y calidad en el servicio.  </t>
    </r>
  </si>
  <si>
    <t>E008</t>
  </si>
  <si>
    <t>Atención a la salud reproductiva</t>
  </si>
  <si>
    <t xml:space="preserve"> Población usuaria de los servicios de Planificación Familiar  sea o no derechohabiente (mujeres y hombres en edad reproductiva) que solicita ampliar información sobre las ventajas y beneficios del uso de métodos anticonceptivos temporales o definitivos disponibles en el IMSS a fin de planear un embarazo, garantizando la entrega del mismo.  Las mujeres en estado grávido-puerperal reciban desde el primer trimestre del embarazo los beneficios de la vigilancia prenatal que incluye la identificación de los factores de riesgo obstétrico, la detección de enfermedades que ponen en riesgo la salud del binomio, en su caso el tratamiento y/o control y/o envió a otro nivel de atención; así como el de recibir información para la identificación de signos y síntomas de alarma.  </t>
  </si>
  <si>
    <t>Tasa de atencion de partos</t>
  </si>
  <si>
    <t>Tasa de decremento</t>
  </si>
  <si>
    <t>41.80</t>
  </si>
  <si>
    <t>41.90</t>
  </si>
  <si>
    <t>41.70</t>
  </si>
  <si>
    <t>Cobertura de proteccion anticonceptiva post evento obstétrico</t>
  </si>
  <si>
    <t>82.40</t>
  </si>
  <si>
    <t>82.00</t>
  </si>
  <si>
    <t>Oportunidad de inicio de la vigilancia prenatal</t>
  </si>
  <si>
    <t>Promedio de atenciones prenatales por embarazada</t>
  </si>
  <si>
    <t>7.00</t>
  </si>
  <si>
    <t>7.70</t>
  </si>
  <si>
    <r>
      <t>Acciones realizadas en el periodo
UR:</t>
    </r>
    <r>
      <rPr>
        <sz val="10"/>
        <rFont val="Soberana Sans"/>
        <family val="2"/>
      </rPr>
      <t xml:space="preserve"> GYR
La tasa de partos por mil mujeres en edad fértil anualizada al mes de enero de 2014, es de 41.7, cifra inferior a la registrada en el mismo período del año 2013, que fue de 45.9.   En el mes de enero de 2014, la cobertura de protección anticonceptiva en el Posparto y transcesárea es de 81.2%, cifra inferior a la registrada en el mismo periodo de 2013 de 82.6%. Postaborto es de 81.4%, inferior a la correspondiente del año anterior que fue de 84.8 %. Post evento obstétrico es de 81.2%, inferior al mismo periodo del año anterior que fue de 82.9%.  En el IMSS, la distribución por tipo de método en las aceptantes del ámbito de urbano (derechohabiente y población abierta), se observa que el uso del dispositivo Intrauterino es de 47.0% y los métodos definitivos de 22.7%; lo cual es satisfactorio por que conlleva a una elevada tasa de  continuidad en el uso de los métodos otorgados, lo que beneficia a las/os usuarias/os de los mismos.  En el mes de enero de 2013, se efectuaron acciones de comunicación educativa individuales impartidas por personal de salud, específicamente por enfermería y trabajo social, con la finalidad de realizar consejería en salud reproductiva, en las que además de resolver dudas o ampliar información sobre los beneficios y ventajas de usar un método anticonceptivo, se ofertan los mismos y, en caso de aceptar alguno en forma libre e informada, se contempla que sea acorde a la valoración de factores de riesgo, necesidades personales y expectativas reproductivas, con la finalidad de planear e iniciar un embarazo en las mejores condiciones de salud. Se reportaron un total de 20,616 entrevistas dirigidas a no embarazadas o no usuarias; 16,124 a puérperas en posparto y posaborto; 10,299 a varones, 3,543 a adolescentes y 15,292  a usuarias/os de métodos de planificación familiar.  </t>
    </r>
  </si>
  <si>
    <r>
      <t>Justificación de diferencia de avances con respecto a las metas programadas
UR:</t>
    </r>
    <r>
      <rPr>
        <sz val="10"/>
        <rFont val="Soberana Sans"/>
        <family val="2"/>
      </rPr>
      <t xml:space="preserve"> GYR
La restructuración en las coordinaciones delegacionales, tiene como propósito principal el fortalecer las actividades de supervisión en las unidades médicas, en las se debe brindar horizontalmente la prestación de los servicios, tanto preventivos como asistenciales, de forma integral a los derechohabientes. En estas primeras fases se observa un descontrol en algunos procesos, que se han corregido en su oportunidad.  Se cuenta con personal responsable en todas las Delegaciones del IMSS para realizar las actividades del Programa de Planificación Familiar, éstos  monitorean el avance de los resultados mensualmente, verifican que el suministro sea correcto de los productos anticonceptivos hacia las unidades médicas de primer y segundo nivel der atención a través de visitas de supervisión dirigidas para detectar y corregir a tiempo las necesidades de capacitación del personal, es un gran logro que se tiene en el Instituto.  </t>
    </r>
  </si>
  <si>
    <r>
      <t>Acciones de mejora para el siguiente periodo
UR:</t>
    </r>
    <r>
      <rPr>
        <sz val="10"/>
        <rFont val="Soberana Sans"/>
        <family val="2"/>
      </rPr>
      <t xml:space="preserve"> GYR
Incrementar las coberturas anticonceptivas por el Médico Familiar, a las mujeres en edad fértil, con énfasis en las adolescentes y en las mujeres con enfermedades crónico degenerativas, con perspectiva de género  Capacitación, formación y actualización continua del personal de salud que participa en el Programa de Planificación Familiar.  Asegurar los recursos financieros necesarios y suficientes para el desarrollo del Programa de Planificación Familiar, así como dar seguimiento al ejercicio de los mismos.  Garantizar la suficiencia de insumos anticonceptivos que permitan el desarrollo adecuado del Programa de Planificación Familiar.  </t>
    </r>
  </si>
  <si>
    <t>51</t>
  </si>
  <si>
    <t>Instituto de Seguridad y Servicios Sociales de los Trabajadores del Estado</t>
  </si>
  <si>
    <t>Control del Estado de Salud de la Embarazada</t>
  </si>
  <si>
    <t>173.1</t>
  </si>
  <si>
    <t>GYN</t>
  </si>
  <si>
    <t>(Instituto de Seguridad y Servicios Sociales de los Trabajadores del Estado)</t>
  </si>
  <si>
    <t xml:space="preserve"> Las mujeres embarazadas derechohabientes del Instituto, se enfrentan a múltiples situaciones durante el desarrollo de su embarazo, que pueden poner en peligro la salud y la vida del binomio madre-hijo. Al respecto, no todas las mujeres embarazadas derechohabientes asisten a las unidades médicas y de las que asisten, algunas no lo hacen con la frecuencia ideal, considerando la atención médica privada como una opción durante este periodo. Lo anterior, trae como consecuencia que la identificación de factores de riesgo, no se pueda detectar oportunamente, provocando efectos importantes en la salud del binomio madre-hijo e incremento del riesgo de muertes materna.  </t>
  </si>
  <si>
    <t xml:space="preserve"> GYN- Instituto de Seguridad y Servicios Sociales de los Trabajadores del Estado </t>
  </si>
  <si>
    <t>Razón de muerte materna institucional</t>
  </si>
  <si>
    <t>Razón</t>
  </si>
  <si>
    <t>45.80</t>
  </si>
  <si>
    <t>Promedio de consultas por mujer embarazada</t>
  </si>
  <si>
    <t>3.70</t>
  </si>
  <si>
    <t>Porcentaje de mujeres embarazadas que reciben acciones de capacitación (cursos), relacionados con los cuidados generales y detección de signos de alarma</t>
  </si>
  <si>
    <t>98.00</t>
  </si>
  <si>
    <t>47.72</t>
  </si>
  <si>
    <t>Porcentaje de mujeres embarazadas derechohabientes que reciben ácido fólico durante la consulta prenatal y en Semanas Nacionales de Salud</t>
  </si>
  <si>
    <t>21.13</t>
  </si>
  <si>
    <t>Porcentaje de embarazadas identificadas con factores de riesgo con respecto al total de embarazadas atendidas en consulta</t>
  </si>
  <si>
    <t>11.00</t>
  </si>
  <si>
    <t>2.75</t>
  </si>
  <si>
    <t>Porcentaje de mujeres embarazadas con Carnet CUIDAME entregados durante la consulta prenatal</t>
  </si>
  <si>
    <t>22.75</t>
  </si>
  <si>
    <t>7.30</t>
  </si>
  <si>
    <t>UR: GYN</t>
  </si>
  <si>
    <t>173.15</t>
  </si>
  <si>
    <t>32.58</t>
  </si>
  <si>
    <t>169.48</t>
  </si>
  <si>
    <r>
      <t>Acciones realizadas en el periodo
UR:</t>
    </r>
    <r>
      <rPr>
        <sz val="10"/>
        <rFont val="Soberana Sans"/>
        <family val="2"/>
      </rPr>
      <t xml:space="preserve"> GYN
Se llevaron a cabo cursos de capacitación a mujeres embarazadas; se realizó la distribución de ácido fólico a las delegaciones; se llevó a cabo la distribución de Carnets CUÍDAME y se otorgaron consultas a las mujeres embarazadas.</t>
    </r>
  </si>
  <si>
    <r>
      <t>Justificación de diferencia de avances con respecto a las metas programadas
UR:</t>
    </r>
    <r>
      <rPr>
        <sz val="10"/>
        <rFont val="Soberana Sans"/>
        <family val="2"/>
      </rPr>
      <t xml:space="preserve"> GYN
Porcentaje de mujeres embarazadas que reciben acciones de capacitación (cursos), relacionados con los cuidados generales y detección de signos de alarma: Registró un alcance superior de 94.8% de la meta prevista, se debió a que en el Programa Sectorial de Salud 2013-2018, se establecieron indicadores de capacitación que generaron el incremento en los cursos que se llevaron a cabo. Porcentaje de mujeres embarazadas derechohabientes que reciben ácido fólico durante la consulta prenatal y en Semanas Nacionales de Salud: Observó un cumplimiento de 86.2% de la meta programada, se debió al rezago existente en la distribución del ácido fólico a las delegaciones, lo que no permitió cumplir con la meta establecida. Porcentaje de embarazadas identificadas con factores de riesgo con respecto al total de embarazadas atendidas en consulta: Registró un alcance de 46.2%, dado que se observó una disminución en el número de mujeres embarazadas detectadas con alto riesgo, debido a que se encuentran informadas adecuadamente para la detección de factores de riesgo.  Porcentaje de mujeres embarazadas con Carnet CUIDAME entregados durante la consulta prenatal: Observó un cumplimiento de 32.1% respecto de la meta prevista, debido a la falta de Carnets CUIDAME impresos. Sin embargo, se espera que se impriman antes del mes de mayo.  </t>
    </r>
  </si>
  <si>
    <r>
      <t>Acciones de mejora para el siguiente periodo
UR:</t>
    </r>
    <r>
      <rPr>
        <sz val="10"/>
        <rFont val="Soberana Sans"/>
        <family val="2"/>
      </rPr>
      <t xml:space="preserve"> GYN
Se continuará con acciones para la mejora de la calidad en la atención de las mujeres embarazadas y su producto durante el periodo gestacional a través de: El seguimiento de mujer embarazada a través del otorgamiento regular y oportuno de la consulta prenatal. La detección y atención oportuna de factores de riesgo durante el periodo prenatal, que generan consecuencias importantes en la salud del binomio madre-hijo e incrementan el riesgo de muertes materna. La capacitación de la mujer embarazada para favorecer su empoderamiento, para que identifiquen de forma oportuna los signos de alarma y/o factores de riesgo que se presenten durante el periodo prenatal, favoreciendo la atención oportuna para contribuir a la reducción de las muertes maternas. La suplementación con ácido fólico antes y durante el embarazo para garantizar el desarrollo saludable de sus hijos; sin embargo, es primordial generar estrategias para empoderar a las mujeres en edad fértil en la necesidad de prever los defectos del cierre del tubo neural al nacimiento.  </t>
    </r>
  </si>
  <si>
    <t>Equidad de Género</t>
  </si>
  <si>
    <t>23.8</t>
  </si>
  <si>
    <t xml:space="preserve">El ISSSTE contempla alcances y estrategias que favorezcan la incorporación de la perspectiva de género en sus programas, proyectos y acciones, así como la promoción de una cultura institucional basada en el respeto irrestricto de los derechos humanos, propiciando condiciones de igualdad entre mujeres y hombres.  Con base en los resultados del Segundo Cuestionario de Cultura Institucional con Perspectiva de Género que se aplicó en 2011, proceso en el que participaron un total de 29,412 trabajadoras y trabajadores, de los cuales 18,157 (61.73%) eran mujeres y 11,255 (38.27%) varones, se detectó que una de cada diez personas (11.28%) ha sido víctima de hostigamiento y acoso sexual en su centro de trabajo, siendo mayor el porcentaje de mujeres que de hombres que ha sido víctima de este tipo de violencia. De las personas que manifestaron haber sufrido este tipo de violencia el 38.9% denunció el hecho, de este porcentaje el 38.4% de las mujeres denunciaron y 40.3% de los hombres realizaron la denuncia; en tanto que el 51% no presentó denuncia, y un 10.1% no dio respuesta a la pregunta.  Por lo que se refiere a la problemática de la discriminación, el 16.2% del personal mencionó que alguna vez se había sentido discriminado/ a en el Instituto por ser hombre o ser mujer. Del análisis realizado se identificó que por cada hombre que se ha sentido discriminado, cerca de dos mujeres se han sentido discriminadas. En atención a ello, las acciones derivadas del programa Equidad de Género contribuyen a mejorar la cultura institucional promoviendo la igualdad, la no discriminación, prevención y atención a la violencia de género, impulsando en las delegaciones y áreas centrales la  consolidación de los mecanismos e instrumentos tendientes a mejorar el clima laboral; propiciar el  fortalecimiento de capacidades  por medio de la sensibilización y la capacitación y la promoción de acciones de difusión e información. </t>
  </si>
  <si>
    <t xml:space="preserve">Porcentaje de Delegaciones Estatales y Regionales con Plan de Cultura Institucional con Perspectiva de Género (PCI) incorporado. </t>
  </si>
  <si>
    <t>Porcentaje de líneas de acción del Plan de Cultura Institucional con perspectiva de género realizadas en la Delegaciones Estatales y Regionales.</t>
  </si>
  <si>
    <t>Número de acciones de sensibilización y capacitación en materia de igualdad, no discriminación y de acceso a las mujeres a una vida libre de violencia  en  las Delegaciones Estatales y Regionales.</t>
  </si>
  <si>
    <t>Número de acciones de difusión e información en materia de igualdad, no discriminación y  de acceso a las mujeres a una vida libre de violencia realizadas en las Delegaciones Estatales y Regionales.</t>
  </si>
  <si>
    <t>Porcentaje de Enlaces de Equidad capacitados</t>
  </si>
  <si>
    <t>71.40</t>
  </si>
  <si>
    <t>Número de materiales y recursos didácticos en materia de igualdad, no discriminación y de acceso a las mujeres a una vida libre de violencia.</t>
  </si>
  <si>
    <t>Material didáctico</t>
  </si>
  <si>
    <t>Número de campañas de difusión con perspectiva de género.</t>
  </si>
  <si>
    <t>Campaña</t>
  </si>
  <si>
    <t>Número de cursos de capacitación en materia de igualdad, no discriminación y el acceso a las mujeres a una vida libre de violencia proporcionados a Enlaces de Equidad.</t>
  </si>
  <si>
    <t>Número de campañas de difusión sobre no discriminación y violencia de género realizadas.</t>
  </si>
  <si>
    <t>23.87</t>
  </si>
  <si>
    <t>6.77</t>
  </si>
  <si>
    <t>24.06</t>
  </si>
  <si>
    <r>
      <t>Acciones realizadas en el periodo
UR:</t>
    </r>
    <r>
      <rPr>
        <sz val="10"/>
        <rFont val="Soberana Sans"/>
        <family val="2"/>
      </rPr>
      <t xml:space="preserve"> GYN
Se realizaron campañas de difusión con perspectiva de género que incluyeron pláticas y conferencias alusivas a identificar los avances en materia de igualdad y las brechas de desigualdad que persisten entre hombres y mujeres; así como campañas de promoción de los derechos de las mujeres, a través de la exhibición de videos y pláticas; además se llevaron a cabo acciones de difusión e información en materia de igualdad, no discriminación y de acceso a las mujeres a una vida libre de violencia. Adicionalmente, se realizaron acciones de promoción de la salud y actividades culturales y recreativas, como fueron las pláticas proporcionadas sobre los factores de riesgo en la salud que provoca el sobrepeso; servicios proporcionados en conciertos musicales, de muestras fotográficas, de exhibición de cine y de lectura, así como en talleres de yoga y clases de zumba.</t>
    </r>
  </si>
  <si>
    <r>
      <t xml:space="preserve">Justificación de diferencia de avances con respecto a las metas programadas
UR: GYN
</t>
    </r>
    <r>
      <rPr>
        <sz val="10"/>
        <rFont val="Soberana Sans"/>
        <family val="3"/>
      </rPr>
      <t>Número de acciones de sensibilización y capacitación en materia de igualdad, no discriminación y de acceso a las mujeres a una vida libre de violencia en las Delegaciones Estatales y Regionales: Registró un alcance superior de 26.7% respecto de la meta prevista, dado que en el marco de la Conmemoración del día Internacional de la Mujer, se realizaron un mayor número de actividades.  Número de cursos de capacitación en materia de igualdad, no discriminación y el acceso a las mujeres a una vida libre de violencia proporcionados a Enlaces de Equidad: No se comprometió meta al periodo.  Porcentaje de Enlaces de Equidad capacitados: No se comprometió meta al periodo.  Número de campañas de difusión sobre no discriminación y violencia de género realizadas: Se registró un cumplimiento del 100% de la meta prevista, debido a que se realizó las promociones programadas de los derechos de las mujeres Número de materiales y recursos didácticos en materia de igualdad, no discriminación y de acceso a las mujeres a una vida libre de violencia: No se comprometió meta al periodo.  Número de campañas de difusión con perspectiva de género: Se cumplió con el 100% de la meta prevista, debido a que en el marco de la Conmemoración del Día Internacional de la Mujer, se realizaron las actividades que se tenían programadas.  Número de acciones de difusión e información en materia de igualdad, no discriminación y de acceso a las mujeres a una vida libre de violencia realizadas en las Delegaciones Estatales y Regionales: Se registró un alcance de 13.3% superior en relación con la meta prevista, toda vez que derivado de la Conmemoración del Día Internacional de la Mujer, se llevaron a cabo más acciones de difusión e información respecto de las programadas.</t>
    </r>
  </si>
  <si>
    <r>
      <t>Acciones de mejora para el siguiente periodo
UR:</t>
    </r>
    <r>
      <rPr>
        <sz val="10"/>
        <rFont val="Soberana Sans"/>
        <family val="2"/>
      </rPr>
      <t xml:space="preserve"> GYN
Para 2014, se ha proyectado lo siguiente: a) Propiciar el fortalecimiento de los servicios de atención y orientación a las mujeres, b) Incrementar y fortalecer la Red de Enlaces de Equidad, c) Intensificar el alcance de las acciones en materia de difusión de información, y  d) Incrementar el alcance de personas que acceden a eventos educativos sensibilización y capacitación.</t>
    </r>
  </si>
  <si>
    <t>Informes Sobre la Situación Económica, las Finanzas
Públicas y la Deuda Pública, Anexos</t>
  </si>
  <si>
    <t>Primer Trimestre de 2014</t>
  </si>
  <si>
    <t>EVOLUCIÓN DE LAS EROGACIONES CORRESPONDIENTES AL ANEXO PARA LA IGUALDAD ENTRE MUJERES Y HOMBRES</t>
  </si>
  <si>
    <t>Enero-Marzo de 2014</t>
  </si>
  <si>
    <t>(Pesos)</t>
  </si>
  <si>
    <t>Avance de los indicadores reportados respecto a la meta programada al período</t>
  </si>
  <si>
    <t>Total</t>
  </si>
  <si>
    <t>Sin meta al
periodo
(N/A)</t>
  </si>
  <si>
    <t>Con avance</t>
  </si>
  <si>
    <t>Sin avance</t>
  </si>
  <si>
    <t>Hasta 50</t>
  </si>
  <si>
    <t>Más de 50
hasta 75</t>
  </si>
  <si>
    <t>Más de 75
menos de
100</t>
  </si>
  <si>
    <t>100 o más</t>
  </si>
  <si>
    <t>TOTAL</t>
  </si>
  <si>
    <t>Porcentaje respecto de su total</t>
  </si>
  <si>
    <t>Programas
Presupuestarios</t>
  </si>
  <si>
    <t>Indicadores
Reportados</t>
  </si>
  <si>
    <t>Avance en el ejercicio del presupuesto</t>
  </si>
  <si>
    <t>Aprobado
anual</t>
  </si>
  <si>
    <t>Autorizado
anual</t>
  </si>
  <si>
    <t>Autorizado
al período</t>
  </si>
  <si>
    <t>Porcentaje de avance</t>
  </si>
  <si>
    <t>Enero-marzo</t>
  </si>
  <si>
    <t>Aprobado anual</t>
  </si>
  <si>
    <t>Autorizado al
período</t>
  </si>
  <si>
    <t>(a)</t>
  </si>
  <si>
    <t>(b)</t>
  </si>
  <si>
    <t>( c )</t>
  </si>
  <si>
    <t>(f)</t>
  </si>
  <si>
    <t>(f)/(b)*100</t>
  </si>
  <si>
    <t>(f)/( c )*100</t>
  </si>
  <si>
    <t>Poder Legislativo</t>
  </si>
  <si>
    <r>
      <t xml:space="preserve">Energía </t>
    </r>
    <r>
      <rPr>
        <vertAlign val="superscript"/>
        <sz val="10"/>
        <color indexed="8"/>
        <rFont val="Soberana Sans"/>
        <family val="3"/>
      </rPr>
      <t>1/</t>
    </r>
  </si>
  <si>
    <r>
      <t xml:space="preserve">Instituto Mexicano del Seguro Social </t>
    </r>
    <r>
      <rPr>
        <vertAlign val="superscript"/>
        <sz val="10"/>
        <color indexed="8"/>
        <rFont val="Soberana Sans"/>
        <family val="3"/>
      </rPr>
      <t>2/</t>
    </r>
  </si>
  <si>
    <r>
      <t xml:space="preserve">Instituto de Seguridad y Servicios Sociales de los Trabajadores del Estado </t>
    </r>
    <r>
      <rPr>
        <vertAlign val="superscript"/>
        <sz val="10"/>
        <color indexed="8"/>
        <rFont val="Soberana Sans"/>
        <family val="3"/>
      </rPr>
      <t>2/</t>
    </r>
  </si>
  <si>
    <t>Nota: Las sumas parciales pueden no coincidir con el total, así como los cálculos porcentuales, debido al redondeo de las cifras.</t>
  </si>
  <si>
    <t>1/ El aprobado y autorizado anual en cada caso incluyen 15,550,869 pesos, el autorizado al periodo 2,932,423 pesos, y el erogado Enero- marzo 221,381 pesos que no suman en el total por ser recursos propios.</t>
  </si>
  <si>
    <t>2/ Los recursos no se suman en el total por ser propios.</t>
  </si>
  <si>
    <r>
      <t xml:space="preserve">Agricultura, Ganadería, Desarrollo Rural, Pesca y Alimentación </t>
    </r>
    <r>
      <rPr>
        <vertAlign val="superscript"/>
        <sz val="10"/>
        <color indexed="8"/>
        <rFont val="Soberana Sans"/>
        <family val="3"/>
      </rPr>
      <t>3/</t>
    </r>
  </si>
  <si>
    <r>
      <t xml:space="preserve">Desarrollo Agrario, Territorial y Urbano </t>
    </r>
    <r>
      <rPr>
        <vertAlign val="superscript"/>
        <sz val="10"/>
        <color indexed="8"/>
        <rFont val="Soberana Sans"/>
        <family val="3"/>
      </rPr>
      <t>3/</t>
    </r>
  </si>
  <si>
    <t xml:space="preserve">3/  Se transfirieron los 2 programas presupuestarios de la Secretaría de Desarrollo Agrario, Territorial y Urbano (SEDATU) a la Secretaría de Agricultura, Ganadería, Desarrollo Rural, Pesca y Alimentación (SAGARPA) de conformidad con el Acuerdo de Coordinación Interinstitucional de Transferencia de Recursos de Programas Sujetos a Reglas de Operación, que celebraron la SAGARPA y la SEDATU, el 27 de enero de 2014.  </t>
  </si>
  <si>
    <t>Erogado</t>
  </si>
  <si>
    <t xml:space="preserve"> En los Estados Unidos Mexicanos todas las personas gozarán de los derechos humanos reconocidos en la Constitución y en los tratados internacionales de los que el Estado Mexicano sea parte, así como de las garantías para su protección, cuyo ejercicio no podrá restringirse ni suspenderse, salvo en los casos y bajo las condiciones que la Constitución establece. Las personas o servidores públicos que intervengan en la implementación del Mecanismo para la Protección de Personas Defensora de Derechos Humanos y Periodistas, en su ámbito de competencia, deberán realizar las acciones necesarias para la garantizar la vida, la integridad, la libertad y la seguridad de las Personas Defensoras de Derechos Humanos y Periodistas en riesgo, observando los principios de legalidad, certeza, honradez, lealtad, objetividad, imparcialidad, profesionalismo, transparencia, eficacia, eficiencia, respeto irrestricto a los derechos humanos, pro persona, consentimiento, exclusividad, corresponsabilidad, no discriminación, perspectiva de género, concertación y consulta, inmediatez, reserva y confidencialidad de la información. Es un Mecanismo de atención especializada, que tiene por objeto establecer la cooperación entre la Federación y las Entidades Federativas para implementar y operar las  Medidas de Prevención, Medidas Preventivas y Medidas Urgentes de Protección que garanticen la vida, integridad, libertad y seguridad de las personas que se encuentren en situación de riesgo como consecuencia de la defensa o promoción de los derechos humanos, y del ejercicio de la libertad de expresión y el periodismo. Así como  a lo establecido en el Programa Sectorial de Gobernación 2013-2018 en la Linea de Acción 3.4.5 Fortalecer el Mecanismo de Protección para Personas Defensora de Derechos Humanos y Periodistas.  </t>
  </si>
  <si>
    <r>
      <t>Acciones realizadas en el periodo
UR:</t>
    </r>
    <r>
      <rPr>
        <sz val="10"/>
        <rFont val="Soberana Sans"/>
        <family val="2"/>
      </rPr>
      <t xml:space="preserve"> 911
Acciones llevadas a cabo durante el primer trimestre Enero Marzo del 2014    1.- Mantener una adecuada coordinación con instituciones del Gobierno de la República, a efecto de proteger la vida, la libertad y la seguridad de las personas en situaciones de riesgo y amenaza debido al ejercicio de sus actividades como defensores de derechos humanos y periodistas.    2.- Coordinar acciones con las autoridades estatales para impulsar convenios de colaboración que les brinden una protección integral.    3.- Impulsar la mejora continua de mecanismos para su atención y generar una base de datos de resguardo de información para los integrantes de la Junta de Gobierno, el Consejo Consultivo y el personal del Mecanismo, con el propósito de mantener la seguridad de la información y dar seguimiento a cada caso.    Cabe mencionar que esta información se incluyo en el Anexo 3 Notas Adicionales.</t>
    </r>
  </si>
  <si>
    <t>En virtud de que el artículo 54 del Reglamento de la Ley General para Prevenir, Sancionar y Erradicar los Delitos en Materia de Trata de Personas y para la Protección y Asistencia a las Víctimas de estos Delitos, publicado en el Diario Oficial de la Federación el 23 de septiembre de 2013 determina que esta Secretaría promoverá programas de capacitación y prevención en la materia, entre el personal de los diversos medios de transporte de competencia federal, a fin de fomentar la detección de posibles víctimas de estos delitos, y la cultura de denuncia (sic) y en virtud de que las capacitaciones en la materia fueron llevadas a cabo al personal de la SCT en pocas entidades federativas y se centró en el Distrito Federal, se detectó la necesidad por un lado, de dar cumplimiento a dicho reglamento y por el otro a hacer un cambio significativo en la prevención del delito según las competencias de esta dependencia. Las poblaciones a atender son: 1. Transportistas Federales 2. Personal de la SCT 3. Enlaces de las Unidades Administrativas y Centros SCT.</t>
  </si>
  <si>
    <t>Definición y Conducción de la política del desarrollo social y comunitario, así como la participación social</t>
  </si>
  <si>
    <t>Unidad de Coordinación de Delegaciones</t>
  </si>
  <si>
    <t xml:space="preserve">Acciones realizadas en el periodo
</t>
  </si>
  <si>
    <t xml:space="preserve">Justificación de diferencia de avances con respecto a las metas programadas
</t>
  </si>
  <si>
    <t xml:space="preserve">Acciones de mejora para el siguiente periodo
</t>
  </si>
  <si>
    <t>Planeación, elaboración y seguimiento de las políticas y programas de la dependencia</t>
  </si>
  <si>
    <t>Oficialía Mayor</t>
  </si>
  <si>
    <t>UR: 700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</si>
</sst>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
    <numFmt numFmtId="166" formatCode="_-* #,##0.0_-;\-* #,##0.0_-;_-* &quot;-&quot;??_-;_-@_-"/>
    <numFmt numFmtId="167" formatCode="0.0%"/>
  </numFmts>
  <fonts count="47" x14ac:knownFonts="1">
    <font>
      <sz val="10"/>
      <name val="Soberana Sans"/>
      <family val="2"/>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Soberana Sans"/>
      <family val="2"/>
    </font>
    <font>
      <sz val="12"/>
      <name val="Soberana Sans"/>
      <family val="3"/>
    </font>
    <font>
      <b/>
      <sz val="12"/>
      <name val="Soberana Sans"/>
      <family val="2"/>
    </font>
    <font>
      <b/>
      <sz val="12"/>
      <color indexed="8"/>
      <name val="Soberana Sans"/>
      <family val="2"/>
    </font>
    <font>
      <b/>
      <sz val="16"/>
      <color indexed="8"/>
      <name val="Soberana Titular"/>
      <family val="3"/>
    </font>
    <font>
      <sz val="14"/>
      <color indexed="8"/>
      <name val="Soberana Titular"/>
      <family val="3"/>
    </font>
    <font>
      <b/>
      <sz val="16"/>
      <color indexed="9"/>
      <name val="Trajan Pro"/>
      <family val="3"/>
    </font>
    <font>
      <b/>
      <sz val="10"/>
      <color indexed="53"/>
      <name val="Soberana Sans"/>
      <family val="2"/>
    </font>
    <font>
      <b/>
      <sz val="10"/>
      <color indexed="8"/>
      <name val="Soberana Sans"/>
      <family val="2"/>
    </font>
    <font>
      <sz val="10"/>
      <color indexed="8"/>
      <name val="Soberana Sans"/>
      <family val="2"/>
    </font>
    <font>
      <b/>
      <sz val="9"/>
      <color indexed="8"/>
      <name val="Soberana Sans"/>
      <family val="2"/>
    </font>
    <font>
      <sz val="9"/>
      <name val="Soberana Sans"/>
      <family val="2"/>
    </font>
    <font>
      <sz val="10"/>
      <name val="Soberana Sans"/>
      <family val="2"/>
    </font>
    <font>
      <sz val="10"/>
      <name val="Soberana Sans"/>
      <family val="3"/>
    </font>
    <font>
      <b/>
      <sz val="10"/>
      <name val="Soberana Sans"/>
      <family val="3"/>
    </font>
    <font>
      <sz val="11"/>
      <name val="Soberana Sans"/>
      <family val="3"/>
    </font>
    <font>
      <sz val="14"/>
      <color theme="1"/>
      <name val="Soberana Sans"/>
      <family val="3"/>
    </font>
    <font>
      <b/>
      <sz val="12"/>
      <color indexed="23"/>
      <name val="Soberana Sans"/>
      <family val="3"/>
    </font>
    <font>
      <sz val="11"/>
      <color theme="1"/>
      <name val="Soberana Sans"/>
      <family val="3"/>
    </font>
    <font>
      <b/>
      <sz val="10"/>
      <color indexed="8"/>
      <name val="Soberana Sans"/>
      <family val="3"/>
    </font>
    <font>
      <sz val="10"/>
      <color indexed="8"/>
      <name val="Soberana Sans"/>
      <family val="3"/>
    </font>
    <font>
      <b/>
      <sz val="10"/>
      <color indexed="23"/>
      <name val="Soberana Sans"/>
      <family val="3"/>
    </font>
    <font>
      <sz val="10"/>
      <color theme="1"/>
      <name val="Soberana Sans"/>
      <family val="3"/>
    </font>
    <font>
      <vertAlign val="superscript"/>
      <sz val="10"/>
      <color indexed="8"/>
      <name val="Soberana Sans"/>
      <family val="3"/>
    </font>
    <font>
      <sz val="10"/>
      <name val="Arial"/>
      <family val="2"/>
    </font>
    <font>
      <sz val="9"/>
      <color theme="1"/>
      <name val="Soberana Sans Light"/>
      <family val="3"/>
    </font>
    <font>
      <b/>
      <sz val="10"/>
      <color theme="1"/>
      <name val="Soberana Sans"/>
      <family val="3"/>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FFC000"/>
        <bgColor indexed="64"/>
      </patternFill>
    </fill>
    <fill>
      <patternFill patternType="solid">
        <fgColor theme="9" tint="0.59999389629810485"/>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top/>
      <bottom style="thin">
        <color indexed="64"/>
      </bottom>
      <diagonal/>
    </border>
    <border>
      <left style="thick">
        <color rgb="FF969696"/>
      </left>
      <right/>
      <top style="thick">
        <color rgb="FF969696"/>
      </top>
      <bottom/>
      <diagonal/>
    </border>
    <border>
      <left/>
      <right style="thick">
        <color rgb="FF969696"/>
      </right>
      <top style="thick">
        <color rgb="FF969696"/>
      </top>
      <bottom/>
      <diagonal/>
    </border>
    <border>
      <left style="thick">
        <color rgb="FF969696"/>
      </left>
      <right/>
      <top/>
      <bottom/>
      <diagonal/>
    </border>
    <border>
      <left/>
      <right style="thick">
        <color rgb="FF969696"/>
      </right>
      <top/>
      <bottom/>
      <diagonal/>
    </border>
    <border>
      <left style="thick">
        <color rgb="FF969696"/>
      </left>
      <right/>
      <top/>
      <bottom style="thick">
        <color rgb="FF969696"/>
      </bottom>
      <diagonal/>
    </border>
    <border>
      <left/>
      <right style="thick">
        <color rgb="FF969696"/>
      </right>
      <top/>
      <bottom style="thick">
        <color rgb="FF969696"/>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right/>
      <top style="medium">
        <color indexed="64"/>
      </top>
      <bottom/>
      <diagonal/>
    </border>
  </borders>
  <cellStyleXfs count="48">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44" fillId="0" borderId="0"/>
  </cellStyleXfs>
  <cellXfs count="245">
    <xf numFmtId="0" fontId="0" fillId="0" borderId="0" xfId="0"/>
    <xf numFmtId="0" fontId="0" fillId="0" borderId="0" xfId="0" applyAlignment="1">
      <alignment vertical="top" wrapText="1"/>
    </xf>
    <xf numFmtId="0" fontId="20" fillId="0" borderId="0" xfId="0" applyFont="1" applyAlignment="1">
      <alignment vertical="top" wrapText="1"/>
    </xf>
    <xf numFmtId="0" fontId="0" fillId="0" borderId="0" xfId="0" applyAlignment="1">
      <alignment horizontal="right" vertical="top" wrapText="1"/>
    </xf>
    <xf numFmtId="0" fontId="0" fillId="0" borderId="0" xfId="0" applyNumberFormat="1" applyFont="1" applyFill="1" applyBorder="1" applyAlignment="1" applyProtection="1"/>
    <xf numFmtId="0" fontId="25" fillId="34" borderId="0" xfId="0" applyFont="1" applyFill="1" applyAlignment="1">
      <alignment vertical="center"/>
    </xf>
    <xf numFmtId="0" fontId="26" fillId="34" borderId="0" xfId="0" applyFont="1" applyFill="1" applyAlignment="1">
      <alignment vertical="center"/>
    </xf>
    <xf numFmtId="0" fontId="27" fillId="0" borderId="0" xfId="0" applyFont="1"/>
    <xf numFmtId="0" fontId="0" fillId="0" borderId="0" xfId="0" applyFill="1" applyAlignment="1">
      <alignment horizontal="center"/>
    </xf>
    <xf numFmtId="0" fontId="0" fillId="0" borderId="0" xfId="0" applyAlignment="1">
      <alignment horizontal="center"/>
    </xf>
    <xf numFmtId="0" fontId="0" fillId="0" borderId="0" xfId="0" applyFill="1"/>
    <xf numFmtId="0" fontId="28" fillId="35" borderId="11" xfId="0" applyFont="1" applyFill="1" applyBorder="1" applyAlignment="1">
      <alignment horizontal="centerContinuous" vertical="center"/>
    </xf>
    <xf numFmtId="0" fontId="29" fillId="35" borderId="12" xfId="0" applyFont="1" applyFill="1" applyBorder="1" applyAlignment="1">
      <alignment horizontal="centerContinuous" vertical="center"/>
    </xf>
    <xf numFmtId="0" fontId="29" fillId="35" borderId="12" xfId="0" applyFont="1" applyFill="1" applyBorder="1" applyAlignment="1">
      <alignment horizontal="centerContinuous" vertical="center" wrapText="1"/>
    </xf>
    <xf numFmtId="0" fontId="29" fillId="35" borderId="13" xfId="0" applyFont="1" applyFill="1" applyBorder="1" applyAlignment="1">
      <alignment horizontal="centerContinuous" vertical="center" wrapText="1"/>
    </xf>
    <xf numFmtId="0" fontId="0" fillId="0" borderId="0" xfId="0" applyFill="1" applyAlignment="1">
      <alignment vertical="top" wrapText="1"/>
    </xf>
    <xf numFmtId="0" fontId="22" fillId="0" borderId="14" xfId="0" applyFont="1" applyFill="1" applyBorder="1" applyAlignment="1">
      <alignment vertical="center" wrapText="1"/>
    </xf>
    <xf numFmtId="0" fontId="22" fillId="0" borderId="15" xfId="0" applyFont="1" applyFill="1" applyBorder="1" applyAlignment="1">
      <alignment horizontal="center" vertical="center" wrapText="1"/>
    </xf>
    <xf numFmtId="0" fontId="0" fillId="0" borderId="0" xfId="0" applyFill="1" applyBorder="1" applyAlignment="1">
      <alignment vertical="top" wrapText="1"/>
    </xf>
    <xf numFmtId="165" fontId="0" fillId="0" borderId="0" xfId="0" applyNumberFormat="1" applyFill="1" applyBorder="1" applyAlignment="1">
      <alignment vertical="center"/>
    </xf>
    <xf numFmtId="0" fontId="20" fillId="0" borderId="20" xfId="0" applyFont="1" applyBorder="1" applyAlignment="1">
      <alignment vertical="top" wrapText="1"/>
    </xf>
    <xf numFmtId="0" fontId="0" fillId="0" borderId="0" xfId="0" applyBorder="1" applyAlignment="1">
      <alignment horizontal="center" vertical="top" wrapText="1"/>
    </xf>
    <xf numFmtId="0" fontId="0" fillId="0" borderId="0" xfId="0" applyBorder="1" applyAlignment="1">
      <alignment vertical="top" wrapText="1"/>
    </xf>
    <xf numFmtId="0" fontId="27" fillId="0" borderId="20" xfId="0" applyFont="1" applyBorder="1" applyAlignment="1">
      <alignment vertical="top" wrapText="1"/>
    </xf>
    <xf numFmtId="0" fontId="30" fillId="0" borderId="23" xfId="0" applyFont="1" applyBorder="1" applyAlignment="1">
      <alignment horizontal="center" vertical="center" wrapText="1"/>
    </xf>
    <xf numFmtId="0" fontId="27" fillId="0" borderId="0" xfId="0" applyFont="1" applyBorder="1" applyAlignment="1">
      <alignment vertical="top" wrapText="1"/>
    </xf>
    <xf numFmtId="3" fontId="31" fillId="0" borderId="23" xfId="0" applyNumberFormat="1" applyFont="1" applyBorder="1" applyAlignment="1">
      <alignment horizontal="center" vertical="center" wrapText="1"/>
    </xf>
    <xf numFmtId="0" fontId="20" fillId="0" borderId="24" xfId="0" applyFont="1" applyBorder="1" applyAlignment="1">
      <alignment horizontal="justify" vertical="center"/>
    </xf>
    <xf numFmtId="0" fontId="0" fillId="0" borderId="17" xfId="0" applyBorder="1" applyAlignment="1">
      <alignment vertical="top" wrapText="1"/>
    </xf>
    <xf numFmtId="0" fontId="20" fillId="0" borderId="17" xfId="0" applyFont="1" applyBorder="1" applyAlignment="1">
      <alignment vertical="top" wrapText="1"/>
    </xf>
    <xf numFmtId="0" fontId="20" fillId="0" borderId="0" xfId="0" applyFont="1" applyBorder="1" applyAlignment="1">
      <alignment vertical="top" wrapText="1"/>
    </xf>
    <xf numFmtId="0" fontId="20" fillId="0" borderId="27" xfId="0" applyFont="1" applyBorder="1" applyAlignment="1">
      <alignment horizontal="justify" vertical="top" wrapText="1"/>
    </xf>
    <xf numFmtId="0" fontId="20" fillId="36" borderId="45" xfId="0" applyFont="1" applyFill="1" applyBorder="1" applyAlignment="1">
      <alignment horizontal="center" vertical="center" wrapText="1"/>
    </xf>
    <xf numFmtId="164" fontId="0" fillId="0" borderId="0" xfId="0" applyNumberFormat="1" applyAlignment="1">
      <alignment vertical="top" wrapText="1"/>
    </xf>
    <xf numFmtId="164" fontId="0" fillId="0" borderId="0" xfId="0" applyNumberFormat="1" applyFill="1" applyBorder="1" applyAlignment="1">
      <alignment horizontal="center" vertical="center" wrapText="1"/>
    </xf>
    <xf numFmtId="0" fontId="0" fillId="0" borderId="21" xfId="0" applyFont="1" applyBorder="1" applyAlignment="1">
      <alignment horizontal="center" vertical="center" wrapText="1"/>
    </xf>
    <xf numFmtId="0" fontId="27" fillId="0" borderId="0" xfId="0" applyFont="1" applyAlignment="1">
      <alignment vertical="top" wrapText="1"/>
    </xf>
    <xf numFmtId="0" fontId="20" fillId="36" borderId="35" xfId="0" applyFont="1" applyFill="1" applyBorder="1" applyAlignment="1">
      <alignment vertical="center" wrapText="1"/>
    </xf>
    <xf numFmtId="0" fontId="20" fillId="36" borderId="35" xfId="0" applyFont="1" applyFill="1" applyBorder="1" applyAlignment="1">
      <alignment horizontal="center" vertical="center" wrapText="1"/>
    </xf>
    <xf numFmtId="0" fontId="20" fillId="36" borderId="39" xfId="0" applyFont="1" applyFill="1" applyBorder="1" applyAlignment="1">
      <alignment horizontal="center" vertical="center" wrapText="1"/>
    </xf>
    <xf numFmtId="0" fontId="20" fillId="0" borderId="22" xfId="0" applyFont="1" applyBorder="1" applyAlignment="1">
      <alignment horizontal="justify" vertical="top" wrapText="1"/>
    </xf>
    <xf numFmtId="0" fontId="0" fillId="0" borderId="22" xfId="0" applyBorder="1" applyAlignment="1">
      <alignment vertical="top" wrapText="1"/>
    </xf>
    <xf numFmtId="4" fontId="0" fillId="0" borderId="22" xfId="0" applyNumberFormat="1" applyBorder="1" applyAlignment="1">
      <alignment vertical="top" wrapText="1"/>
    </xf>
    <xf numFmtId="4" fontId="0" fillId="0" borderId="22" xfId="0" applyNumberFormat="1" applyFont="1" applyBorder="1" applyAlignment="1">
      <alignment horizontal="center" vertical="top" wrapText="1"/>
    </xf>
    <xf numFmtId="4" fontId="0" fillId="0" borderId="22" xfId="0" applyNumberFormat="1" applyFont="1" applyFill="1" applyBorder="1" applyAlignment="1">
      <alignment horizontal="center" vertical="top" wrapText="1"/>
    </xf>
    <xf numFmtId="0" fontId="0" fillId="0" borderId="51" xfId="0" applyFont="1" applyBorder="1" applyAlignment="1">
      <alignment horizontal="center" vertical="top" wrapText="1"/>
    </xf>
    <xf numFmtId="0" fontId="20" fillId="0" borderId="53" xfId="0" applyFont="1" applyBorder="1" applyAlignment="1">
      <alignment horizontal="justify" vertical="top" wrapText="1"/>
    </xf>
    <xf numFmtId="0" fontId="0" fillId="0" borderId="53" xfId="0" applyBorder="1" applyAlignment="1">
      <alignment vertical="top" wrapText="1"/>
    </xf>
    <xf numFmtId="4" fontId="0" fillId="0" borderId="53" xfId="0" applyNumberFormat="1" applyBorder="1" applyAlignment="1">
      <alignment vertical="top" wrapText="1"/>
    </xf>
    <xf numFmtId="4" fontId="0" fillId="0" borderId="53" xfId="0" applyNumberFormat="1" applyFont="1" applyBorder="1" applyAlignment="1">
      <alignment horizontal="center" vertical="top" wrapText="1"/>
    </xf>
    <xf numFmtId="4" fontId="0" fillId="0" borderId="53" xfId="0" applyNumberFormat="1" applyFont="1" applyFill="1" applyBorder="1" applyAlignment="1">
      <alignment horizontal="center" vertical="top" wrapText="1"/>
    </xf>
    <xf numFmtId="4" fontId="0" fillId="0" borderId="53" xfId="0" applyNumberFormat="1" applyFill="1" applyBorder="1" applyAlignment="1">
      <alignment horizontal="center" vertical="top" wrapText="1"/>
    </xf>
    <xf numFmtId="0" fontId="0" fillId="0" borderId="54" xfId="0" applyFont="1" applyBorder="1" applyAlignment="1">
      <alignment horizontal="center" vertical="top" wrapText="1"/>
    </xf>
    <xf numFmtId="0" fontId="20" fillId="0" borderId="22" xfId="0" applyFont="1" applyBorder="1" applyAlignment="1">
      <alignment horizontal="justify" vertical="top" wrapText="1"/>
    </xf>
    <xf numFmtId="0" fontId="20" fillId="0" borderId="53" xfId="0" applyFont="1" applyBorder="1" applyAlignment="1">
      <alignment horizontal="justify" vertical="top" wrapText="1"/>
    </xf>
    <xf numFmtId="0" fontId="20" fillId="36" borderId="35" xfId="0" applyFont="1" applyFill="1" applyBorder="1" applyAlignment="1">
      <alignment horizontal="center" vertical="center" wrapText="1"/>
    </xf>
    <xf numFmtId="0" fontId="20" fillId="36" borderId="39" xfId="0" applyFont="1" applyFill="1" applyBorder="1" applyAlignment="1">
      <alignment horizontal="center" vertical="center" wrapText="1"/>
    </xf>
    <xf numFmtId="0" fontId="0" fillId="0" borderId="0" xfId="0" applyBorder="1" applyAlignment="1">
      <alignment vertical="top" wrapText="1"/>
    </xf>
    <xf numFmtId="166" fontId="32" fillId="0" borderId="53" xfId="42" applyNumberFormat="1" applyFont="1" applyFill="1" applyBorder="1" applyAlignment="1">
      <alignment horizontal="center" vertical="top" wrapText="1"/>
    </xf>
    <xf numFmtId="0" fontId="20" fillId="0" borderId="0" xfId="0" applyFont="1" applyBorder="1" applyAlignment="1">
      <alignment horizontal="justify" vertical="top" wrapText="1"/>
    </xf>
    <xf numFmtId="4" fontId="0" fillId="0" borderId="0" xfId="0" applyNumberFormat="1" applyBorder="1" applyAlignment="1">
      <alignment vertical="top" wrapText="1"/>
    </xf>
    <xf numFmtId="4" fontId="0" fillId="0" borderId="0" xfId="0" applyNumberFormat="1" applyFont="1" applyBorder="1" applyAlignment="1">
      <alignment horizontal="center" vertical="top" wrapText="1"/>
    </xf>
    <xf numFmtId="4" fontId="0" fillId="0" borderId="0" xfId="0" applyNumberFormat="1" applyFont="1" applyFill="1" applyBorder="1" applyAlignment="1">
      <alignment horizontal="center" vertical="top" wrapText="1"/>
    </xf>
    <xf numFmtId="4" fontId="0" fillId="0" borderId="0" xfId="0" applyNumberFormat="1" applyFill="1" applyBorder="1" applyAlignment="1">
      <alignment horizontal="center" vertical="top" wrapText="1"/>
    </xf>
    <xf numFmtId="4" fontId="0" fillId="0" borderId="58" xfId="0" applyNumberFormat="1" applyFill="1" applyBorder="1" applyAlignment="1">
      <alignment horizontal="center" vertical="top" wrapText="1"/>
    </xf>
    <xf numFmtId="4" fontId="0" fillId="0" borderId="58" xfId="0" applyNumberFormat="1" applyFont="1" applyBorder="1" applyAlignment="1">
      <alignment horizontal="center" vertical="top" wrapText="1"/>
    </xf>
    <xf numFmtId="4" fontId="0" fillId="0" borderId="58" xfId="0" applyNumberFormat="1" applyFont="1" applyFill="1" applyBorder="1" applyAlignment="1">
      <alignment horizontal="center" vertical="top" wrapText="1"/>
    </xf>
    <xf numFmtId="0" fontId="0" fillId="0" borderId="0" xfId="0" applyBorder="1" applyAlignment="1">
      <alignment vertical="top" wrapText="1"/>
    </xf>
    <xf numFmtId="0" fontId="20" fillId="36" borderId="35" xfId="0" applyFont="1" applyFill="1" applyBorder="1" applyAlignment="1">
      <alignment horizontal="center" vertical="center" wrapText="1"/>
    </xf>
    <xf numFmtId="0" fontId="20" fillId="36" borderId="39" xfId="0" applyFont="1" applyFill="1" applyBorder="1" applyAlignment="1">
      <alignment horizontal="center" vertical="center" wrapText="1"/>
    </xf>
    <xf numFmtId="0" fontId="20" fillId="0" borderId="22" xfId="0" applyFont="1" applyBorder="1" applyAlignment="1">
      <alignment horizontal="justify" vertical="top" wrapText="1"/>
    </xf>
    <xf numFmtId="0" fontId="20" fillId="0" borderId="53" xfId="0" applyFont="1" applyBorder="1" applyAlignment="1">
      <alignment horizontal="justify" vertical="top" wrapText="1"/>
    </xf>
    <xf numFmtId="4" fontId="0" fillId="0" borderId="0" xfId="0" applyNumberFormat="1" applyAlignment="1">
      <alignment vertical="top" wrapText="1"/>
    </xf>
    <xf numFmtId="43" fontId="0" fillId="0" borderId="22" xfId="43" applyFont="1" applyBorder="1" applyAlignment="1">
      <alignment horizontal="center" vertical="top" wrapText="1"/>
    </xf>
    <xf numFmtId="166" fontId="0" fillId="0" borderId="0" xfId="44" applyNumberFormat="1" applyFont="1" applyAlignment="1">
      <alignment vertical="top" wrapText="1"/>
    </xf>
    <xf numFmtId="0" fontId="0" fillId="37" borderId="0" xfId="0" applyFill="1" applyAlignment="1">
      <alignment vertical="top" wrapText="1"/>
    </xf>
    <xf numFmtId="4" fontId="0" fillId="0" borderId="22" xfId="0" applyNumberFormat="1" applyFill="1" applyBorder="1" applyAlignment="1">
      <alignment vertical="top" wrapText="1"/>
    </xf>
    <xf numFmtId="0" fontId="38" fillId="0" borderId="0" xfId="45" applyFont="1"/>
    <xf numFmtId="0" fontId="38" fillId="0" borderId="0" xfId="45" applyFont="1" applyAlignment="1">
      <alignment horizontal="center" vertical="center"/>
    </xf>
    <xf numFmtId="0" fontId="38" fillId="0" borderId="0" xfId="45" applyFont="1" applyAlignment="1">
      <alignment vertical="center"/>
    </xf>
    <xf numFmtId="3" fontId="38" fillId="0" borderId="0" xfId="45" applyNumberFormat="1" applyFont="1" applyAlignment="1">
      <alignment vertical="center"/>
    </xf>
    <xf numFmtId="3" fontId="38" fillId="0" borderId="0" xfId="45" applyNumberFormat="1" applyFont="1"/>
    <xf numFmtId="3" fontId="39" fillId="0" borderId="72" xfId="45" applyNumberFormat="1" applyFont="1" applyBorder="1" applyAlignment="1">
      <alignment vertical="center"/>
    </xf>
    <xf numFmtId="3" fontId="39" fillId="0" borderId="58" xfId="45" applyNumberFormat="1" applyFont="1" applyBorder="1" applyAlignment="1">
      <alignment vertical="center"/>
    </xf>
    <xf numFmtId="0" fontId="34" fillId="0" borderId="0" xfId="45" applyFont="1" applyFill="1" applyBorder="1" applyAlignment="1">
      <alignment horizontal="right" vertical="top"/>
    </xf>
    <xf numFmtId="3" fontId="40" fillId="0" borderId="73" xfId="45" applyNumberFormat="1" applyFont="1" applyBorder="1" applyAlignment="1">
      <alignment vertical="top"/>
    </xf>
    <xf numFmtId="0" fontId="38" fillId="0" borderId="0" xfId="45" applyFont="1" applyBorder="1" applyAlignment="1">
      <alignment horizontal="right"/>
    </xf>
    <xf numFmtId="0" fontId="41" fillId="0" borderId="0" xfId="45" applyFont="1" applyFill="1" applyAlignment="1">
      <alignment vertical="center"/>
    </xf>
    <xf numFmtId="0" fontId="42" fillId="0" borderId="0" xfId="45" applyFont="1"/>
    <xf numFmtId="0" fontId="42" fillId="0" borderId="0" xfId="45" applyFont="1" applyAlignment="1">
      <alignment horizontal="center" vertical="center"/>
    </xf>
    <xf numFmtId="0" fontId="42" fillId="0" borderId="65" xfId="45" applyFont="1" applyBorder="1" applyAlignment="1">
      <alignment horizontal="center" vertical="center"/>
    </xf>
    <xf numFmtId="0" fontId="42" fillId="0" borderId="65" xfId="45" applyFont="1" applyBorder="1" applyAlignment="1">
      <alignment horizontal="center" vertical="center" wrapText="1"/>
    </xf>
    <xf numFmtId="0" fontId="42" fillId="0" borderId="0" xfId="45" applyFont="1" applyAlignment="1">
      <alignment vertical="center"/>
    </xf>
    <xf numFmtId="0" fontId="42" fillId="0" borderId="68" xfId="45" applyFont="1" applyBorder="1" applyAlignment="1">
      <alignment horizontal="center"/>
    </xf>
    <xf numFmtId="0" fontId="42" fillId="0" borderId="69" xfId="45" applyFont="1" applyBorder="1"/>
    <xf numFmtId="0" fontId="42" fillId="0" borderId="76" xfId="45" applyFont="1" applyBorder="1"/>
    <xf numFmtId="0" fontId="42" fillId="0" borderId="76" xfId="45" applyFont="1" applyBorder="1" applyAlignment="1">
      <alignment horizontal="right"/>
    </xf>
    <xf numFmtId="0" fontId="42" fillId="0" borderId="66" xfId="45" applyFont="1" applyBorder="1"/>
    <xf numFmtId="0" fontId="39" fillId="0" borderId="58" xfId="45" applyFont="1" applyBorder="1" applyAlignment="1">
      <alignment horizontal="center" vertical="center"/>
    </xf>
    <xf numFmtId="3" fontId="39" fillId="0" borderId="58" xfId="45" applyNumberFormat="1" applyFont="1" applyBorder="1" applyAlignment="1">
      <alignment horizontal="center" vertical="center"/>
    </xf>
    <xf numFmtId="165" fontId="39" fillId="0" borderId="58" xfId="45" applyNumberFormat="1" applyFont="1" applyBorder="1" applyAlignment="1">
      <alignment vertical="center"/>
    </xf>
    <xf numFmtId="165" fontId="39" fillId="0" borderId="51" xfId="45" applyNumberFormat="1" applyFont="1" applyBorder="1" applyAlignment="1">
      <alignment vertical="center"/>
    </xf>
    <xf numFmtId="3" fontId="42" fillId="0" borderId="0" xfId="45" applyNumberFormat="1" applyFont="1"/>
    <xf numFmtId="0" fontId="40" fillId="0" borderId="74" xfId="45" applyFont="1" applyBorder="1" applyAlignment="1">
      <alignment vertical="top" wrapText="1"/>
    </xf>
    <xf numFmtId="3" fontId="40" fillId="0" borderId="58" xfId="45" applyNumberFormat="1" applyFont="1" applyBorder="1" applyAlignment="1">
      <alignment horizontal="center" vertical="center"/>
    </xf>
    <xf numFmtId="3" fontId="40" fillId="0" borderId="58" xfId="45" applyNumberFormat="1" applyFont="1" applyBorder="1" applyAlignment="1">
      <alignment vertical="center"/>
    </xf>
    <xf numFmtId="165" fontId="40" fillId="0" borderId="58" xfId="45" applyNumberFormat="1" applyFont="1" applyBorder="1" applyAlignment="1">
      <alignment vertical="center"/>
    </xf>
    <xf numFmtId="165" fontId="40" fillId="0" borderId="51" xfId="45" applyNumberFormat="1" applyFont="1" applyBorder="1" applyAlignment="1">
      <alignment vertical="center"/>
    </xf>
    <xf numFmtId="167" fontId="42" fillId="0" borderId="0" xfId="46" applyNumberFormat="1" applyFont="1"/>
    <xf numFmtId="0" fontId="45" fillId="0" borderId="0" xfId="47" applyFont="1"/>
    <xf numFmtId="3" fontId="40" fillId="0" borderId="0" xfId="45" applyNumberFormat="1" applyFont="1" applyBorder="1" applyAlignment="1">
      <alignment vertical="top"/>
    </xf>
    <xf numFmtId="0" fontId="40" fillId="0" borderId="0" xfId="45" applyFont="1" applyBorder="1" applyAlignment="1">
      <alignment vertical="top" wrapText="1"/>
    </xf>
    <xf numFmtId="3" fontId="40" fillId="0" borderId="0" xfId="45" applyNumberFormat="1" applyFont="1" applyBorder="1" applyAlignment="1">
      <alignment horizontal="center"/>
    </xf>
    <xf numFmtId="3" fontId="40" fillId="0" borderId="0" xfId="45" applyNumberFormat="1" applyFont="1" applyBorder="1"/>
    <xf numFmtId="165" fontId="40" fillId="0" borderId="0" xfId="45" applyNumberFormat="1" applyFont="1" applyBorder="1"/>
    <xf numFmtId="0" fontId="42" fillId="0" borderId="0" xfId="45" applyFont="1" applyBorder="1" applyAlignment="1">
      <alignment horizontal="right"/>
    </xf>
    <xf numFmtId="3" fontId="46" fillId="0" borderId="0" xfId="45" applyNumberFormat="1" applyFont="1" applyFill="1" applyBorder="1" applyAlignment="1">
      <alignment vertical="top"/>
    </xf>
    <xf numFmtId="3" fontId="40" fillId="0" borderId="58" xfId="45" applyNumberFormat="1" applyFont="1" applyFill="1" applyBorder="1" applyAlignment="1">
      <alignment horizontal="center" vertical="center"/>
    </xf>
    <xf numFmtId="3" fontId="40" fillId="0" borderId="58" xfId="45" applyNumberFormat="1" applyFont="1" applyFill="1" applyBorder="1" applyAlignment="1">
      <alignment vertical="center"/>
    </xf>
    <xf numFmtId="165" fontId="40" fillId="0" borderId="58" xfId="45" applyNumberFormat="1" applyFont="1" applyFill="1" applyBorder="1" applyAlignment="1">
      <alignment vertical="center"/>
    </xf>
    <xf numFmtId="0" fontId="38" fillId="0" borderId="0" xfId="45" applyFont="1" applyBorder="1" applyAlignment="1">
      <alignment horizontal="center" vertical="center" wrapText="1"/>
    </xf>
    <xf numFmtId="0" fontId="38" fillId="0" borderId="0" xfId="45" applyFont="1" applyBorder="1"/>
    <xf numFmtId="0" fontId="39" fillId="0" borderId="0" xfId="45" applyFont="1" applyBorder="1" applyAlignment="1">
      <alignment horizontal="center" vertical="center"/>
    </xf>
    <xf numFmtId="3" fontId="39" fillId="0" borderId="0" xfId="45" applyNumberFormat="1" applyFont="1" applyBorder="1" applyAlignment="1">
      <alignment horizontal="center" vertical="center"/>
    </xf>
    <xf numFmtId="3" fontId="39" fillId="0" borderId="0" xfId="45" applyNumberFormat="1" applyFont="1" applyBorder="1" applyAlignment="1">
      <alignment vertical="center"/>
    </xf>
    <xf numFmtId="1" fontId="39" fillId="0" borderId="0" xfId="45" applyNumberFormat="1" applyFont="1" applyBorder="1" applyAlignment="1">
      <alignment horizontal="center" vertical="center"/>
    </xf>
    <xf numFmtId="3" fontId="40" fillId="0" borderId="0" xfId="45" applyNumberFormat="1" applyFont="1" applyBorder="1" applyAlignment="1">
      <alignment horizontal="center" vertical="center"/>
    </xf>
    <xf numFmtId="1" fontId="40" fillId="0" borderId="0" xfId="45" applyNumberFormat="1" applyFont="1" applyBorder="1" applyAlignment="1">
      <alignment horizontal="center" vertical="center"/>
    </xf>
    <xf numFmtId="3" fontId="39" fillId="0" borderId="0" xfId="45" applyNumberFormat="1" applyFont="1" applyFill="1" applyBorder="1" applyAlignment="1">
      <alignment horizontal="center" vertical="center"/>
    </xf>
    <xf numFmtId="3" fontId="40" fillId="0" borderId="0" xfId="45" applyNumberFormat="1" applyFont="1" applyFill="1" applyBorder="1" applyAlignment="1">
      <alignment horizontal="center" vertical="center"/>
    </xf>
    <xf numFmtId="0" fontId="35" fillId="0" borderId="39" xfId="45" applyFont="1" applyFill="1" applyBorder="1" applyAlignment="1">
      <alignment horizontal="center"/>
    </xf>
    <xf numFmtId="3" fontId="40" fillId="0" borderId="39" xfId="45" applyNumberFormat="1" applyFont="1" applyBorder="1" applyAlignment="1">
      <alignment vertical="top"/>
    </xf>
    <xf numFmtId="0" fontId="40" fillId="0" borderId="39" xfId="45" applyFont="1" applyBorder="1" applyAlignment="1">
      <alignment vertical="top" wrapText="1"/>
    </xf>
    <xf numFmtId="3" fontId="39" fillId="0" borderId="39" xfId="45" applyNumberFormat="1" applyFont="1" applyBorder="1" applyAlignment="1">
      <alignment horizontal="center" vertical="center"/>
    </xf>
    <xf numFmtId="3" fontId="40" fillId="0" borderId="39" xfId="45" applyNumberFormat="1" applyFont="1" applyBorder="1" applyAlignment="1">
      <alignment horizontal="center" vertical="center"/>
    </xf>
    <xf numFmtId="1" fontId="40" fillId="0" borderId="39" xfId="45" applyNumberFormat="1" applyFont="1" applyBorder="1" applyAlignment="1">
      <alignment horizontal="center" vertical="center"/>
    </xf>
    <xf numFmtId="0" fontId="42" fillId="0" borderId="65" xfId="45" applyFont="1" applyBorder="1" applyAlignment="1"/>
    <xf numFmtId="0" fontId="42" fillId="0" borderId="65" xfId="45" applyFont="1" applyBorder="1" applyAlignment="1">
      <alignment horizontal="center"/>
    </xf>
    <xf numFmtId="0" fontId="20" fillId="36" borderId="35" xfId="0" applyFont="1" applyFill="1" applyBorder="1" applyAlignment="1">
      <alignment horizontal="center" vertical="center" wrapText="1"/>
    </xf>
    <xf numFmtId="0" fontId="20" fillId="0" borderId="22" xfId="0" applyFont="1" applyBorder="1" applyAlignment="1">
      <alignment horizontal="justify" vertical="top" wrapText="1"/>
    </xf>
    <xf numFmtId="0" fontId="20" fillId="0" borderId="53" xfId="0" applyFont="1" applyBorder="1" applyAlignment="1">
      <alignment horizontal="justify" vertical="top" wrapText="1"/>
    </xf>
    <xf numFmtId="0" fontId="20" fillId="36" borderId="39" xfId="0" applyFont="1" applyFill="1" applyBorder="1" applyAlignment="1">
      <alignment horizontal="center" vertical="center" wrapText="1"/>
    </xf>
    <xf numFmtId="0" fontId="0" fillId="0" borderId="0" xfId="0" applyBorder="1" applyAlignment="1">
      <alignment vertical="top" wrapText="1"/>
    </xf>
    <xf numFmtId="164" fontId="0" fillId="0" borderId="58" xfId="0" applyNumberFormat="1" applyFill="1" applyBorder="1" applyAlignment="1">
      <alignment horizontal="center" vertical="center" wrapText="1"/>
    </xf>
    <xf numFmtId="0" fontId="0" fillId="0" borderId="51" xfId="0" applyFont="1" applyBorder="1" applyAlignment="1">
      <alignment horizontal="center" vertical="center" wrapText="1"/>
    </xf>
    <xf numFmtId="0" fontId="38" fillId="0" borderId="0" xfId="45" applyFont="1" applyBorder="1" applyAlignment="1">
      <alignment horizontal="center" vertical="center" wrapText="1"/>
    </xf>
    <xf numFmtId="0" fontId="38" fillId="0" borderId="0" xfId="45" applyFont="1" applyBorder="1" applyAlignment="1">
      <alignment horizontal="center" vertical="center"/>
    </xf>
    <xf numFmtId="0" fontId="37" fillId="0" borderId="0" xfId="45" applyFont="1" applyFill="1" applyAlignment="1">
      <alignment horizontal="center" vertical="center"/>
    </xf>
    <xf numFmtId="0" fontId="36" fillId="38" borderId="0" xfId="45" applyFont="1" applyFill="1" applyAlignment="1">
      <alignment horizontal="center" vertical="center" wrapText="1"/>
    </xf>
    <xf numFmtId="0" fontId="34" fillId="38" borderId="0" xfId="45" applyFont="1" applyFill="1" applyBorder="1" applyAlignment="1">
      <alignment horizontal="center" vertical="center" wrapText="1"/>
    </xf>
    <xf numFmtId="0" fontId="35" fillId="0" borderId="39" xfId="45" applyFont="1" applyFill="1" applyBorder="1" applyAlignment="1">
      <alignment horizontal="center" vertical="center"/>
    </xf>
    <xf numFmtId="0" fontId="35" fillId="0" borderId="39" xfId="45" applyFont="1" applyFill="1" applyBorder="1" applyAlignment="1">
      <alignment horizontal="center" vertical="center" wrapText="1"/>
    </xf>
    <xf numFmtId="0" fontId="42" fillId="0" borderId="65" xfId="45" applyFont="1" applyBorder="1" applyAlignment="1">
      <alignment horizontal="center" vertical="center" wrapText="1"/>
    </xf>
    <xf numFmtId="0" fontId="42" fillId="0" borderId="76" xfId="45" applyFont="1" applyFill="1" applyBorder="1" applyAlignment="1">
      <alignment horizontal="left" vertical="top" wrapText="1"/>
    </xf>
    <xf numFmtId="0" fontId="42" fillId="0" borderId="0" xfId="45" applyFont="1" applyAlignment="1">
      <alignment horizontal="left" vertical="top" wrapText="1"/>
    </xf>
    <xf numFmtId="0" fontId="42" fillId="0" borderId="70" xfId="45" applyFont="1" applyBorder="1" applyAlignment="1">
      <alignment horizontal="center"/>
    </xf>
    <xf numFmtId="0" fontId="42" fillId="0" borderId="71" xfId="45" applyFont="1" applyBorder="1" applyAlignment="1">
      <alignment horizontal="center"/>
    </xf>
    <xf numFmtId="0" fontId="33" fillId="38" borderId="0" xfId="45" applyFont="1" applyFill="1" applyAlignment="1">
      <alignment horizontal="center" vertical="center" wrapText="1"/>
    </xf>
    <xf numFmtId="0" fontId="34" fillId="38" borderId="59" xfId="45" applyFont="1" applyFill="1" applyBorder="1" applyAlignment="1">
      <alignment horizontal="center" vertical="center" wrapText="1"/>
    </xf>
    <xf numFmtId="0" fontId="34" fillId="38" borderId="17" xfId="45" applyFont="1" applyFill="1" applyBorder="1" applyAlignment="1">
      <alignment horizontal="center" vertical="center" wrapText="1"/>
    </xf>
    <xf numFmtId="0" fontId="34" fillId="38" borderId="60" xfId="45" applyFont="1" applyFill="1" applyBorder="1" applyAlignment="1">
      <alignment horizontal="center" vertical="center" wrapText="1"/>
    </xf>
    <xf numFmtId="0" fontId="34" fillId="38" borderId="61" xfId="45" applyFont="1" applyFill="1" applyBorder="1" applyAlignment="1">
      <alignment horizontal="center" vertical="center" wrapText="1"/>
    </xf>
    <xf numFmtId="0" fontId="34" fillId="38" borderId="62" xfId="45" applyFont="1" applyFill="1" applyBorder="1" applyAlignment="1">
      <alignment horizontal="center" vertical="center" wrapText="1"/>
    </xf>
    <xf numFmtId="0" fontId="34" fillId="38" borderId="63" xfId="45" applyFont="1" applyFill="1" applyBorder="1" applyAlignment="1">
      <alignment horizontal="center" vertical="center" wrapText="1"/>
    </xf>
    <xf numFmtId="0" fontId="34" fillId="38" borderId="10" xfId="45" applyFont="1" applyFill="1" applyBorder="1" applyAlignment="1">
      <alignment horizontal="center" vertical="center" wrapText="1"/>
    </xf>
    <xf numFmtId="0" fontId="34" fillId="38" borderId="64" xfId="45" applyFont="1" applyFill="1" applyBorder="1" applyAlignment="1">
      <alignment horizontal="center" vertical="center" wrapText="1"/>
    </xf>
    <xf numFmtId="0" fontId="42" fillId="0" borderId="65" xfId="45" applyFont="1" applyBorder="1" applyAlignment="1">
      <alignment horizontal="center" vertical="center"/>
    </xf>
    <xf numFmtId="0" fontId="42" fillId="0" borderId="68" xfId="45" applyFont="1" applyBorder="1" applyAlignment="1">
      <alignment horizontal="center" vertical="center"/>
    </xf>
    <xf numFmtId="0" fontId="42" fillId="0" borderId="68" xfId="45" applyFont="1" applyBorder="1" applyAlignment="1">
      <alignment horizontal="center" vertical="center" wrapText="1"/>
    </xf>
    <xf numFmtId="0" fontId="42" fillId="0" borderId="75" xfId="45" applyFont="1" applyBorder="1" applyAlignment="1">
      <alignment horizontal="center" vertical="center" wrapText="1"/>
    </xf>
    <xf numFmtId="0" fontId="42" fillId="0" borderId="67" xfId="45" applyFont="1" applyBorder="1" applyAlignment="1">
      <alignment horizontal="center" vertical="center" wrapText="1"/>
    </xf>
    <xf numFmtId="0" fontId="42" fillId="0" borderId="65" xfId="45" applyFont="1" applyBorder="1" applyAlignment="1">
      <alignment horizontal="center"/>
    </xf>
    <xf numFmtId="0" fontId="0" fillId="0" borderId="0" xfId="0" applyBorder="1" applyAlignment="1">
      <alignment vertical="top" wrapText="1"/>
    </xf>
    <xf numFmtId="0" fontId="0" fillId="0" borderId="21" xfId="0" applyBorder="1" applyAlignment="1">
      <alignment vertical="top" wrapText="1"/>
    </xf>
    <xf numFmtId="0" fontId="24" fillId="33" borderId="0" xfId="0" applyFont="1" applyFill="1" applyAlignment="1">
      <alignment horizontal="center" vertical="center" wrapText="1"/>
    </xf>
    <xf numFmtId="0" fontId="21" fillId="0" borderId="10" xfId="0" applyFont="1" applyBorder="1" applyAlignment="1">
      <alignment horizontal="center" vertical="center" wrapText="1"/>
    </xf>
    <xf numFmtId="0" fontId="22" fillId="0" borderId="15" xfId="0" applyFont="1" applyFill="1" applyBorder="1" applyAlignment="1">
      <alignment horizontal="justify" vertical="center" wrapText="1"/>
    </xf>
    <xf numFmtId="0" fontId="22" fillId="0" borderId="16" xfId="0" applyFont="1" applyFill="1" applyBorder="1" applyAlignment="1">
      <alignment horizontal="justify" vertical="center" wrapText="1"/>
    </xf>
    <xf numFmtId="0" fontId="22" fillId="0" borderId="14" xfId="0" applyFont="1" applyFill="1" applyBorder="1" applyAlignment="1">
      <alignment horizontal="justify" vertical="center" wrapText="1"/>
    </xf>
    <xf numFmtId="0" fontId="23" fillId="0" borderId="15" xfId="0" applyFont="1" applyFill="1" applyBorder="1" applyAlignment="1">
      <alignment horizontal="justify" vertical="center" wrapText="1"/>
    </xf>
    <xf numFmtId="0" fontId="23" fillId="0" borderId="16" xfId="0" applyFont="1" applyFill="1" applyBorder="1" applyAlignment="1">
      <alignment horizontal="justify" vertical="center" wrapText="1"/>
    </xf>
    <xf numFmtId="165" fontId="20" fillId="0" borderId="14" xfId="0" applyNumberFormat="1" applyFont="1" applyFill="1" applyBorder="1" applyAlignment="1">
      <alignment horizontal="center" vertical="center" wrapText="1"/>
    </xf>
    <xf numFmtId="165" fontId="20" fillId="0" borderId="15" xfId="0" applyNumberFormat="1" applyFont="1" applyFill="1" applyBorder="1" applyAlignment="1">
      <alignment horizontal="center" vertical="center" wrapText="1"/>
    </xf>
    <xf numFmtId="164" fontId="21" fillId="0" borderId="19" xfId="0" applyNumberFormat="1" applyFont="1" applyFill="1" applyBorder="1" applyAlignment="1">
      <alignment horizontal="left" vertical="center" wrapText="1"/>
    </xf>
    <xf numFmtId="164" fontId="21" fillId="0" borderId="18" xfId="0" applyNumberFormat="1" applyFont="1" applyFill="1" applyBorder="1" applyAlignment="1">
      <alignment horizontal="left" vertical="center" wrapText="1"/>
    </xf>
    <xf numFmtId="0" fontId="0" fillId="0" borderId="0" xfId="0" applyBorder="1" applyAlignment="1">
      <alignment horizontal="justify" vertical="top" wrapText="1"/>
    </xf>
    <xf numFmtId="0" fontId="30" fillId="0" borderId="22" xfId="0" applyFont="1" applyBorder="1" applyAlignment="1">
      <alignment horizontal="center" vertical="center" wrapText="1"/>
    </xf>
    <xf numFmtId="0" fontId="20" fillId="0" borderId="25" xfId="0" applyFont="1" applyBorder="1" applyAlignment="1">
      <alignment horizontal="center" vertical="top" wrapText="1"/>
    </xf>
    <xf numFmtId="0" fontId="20" fillId="0" borderId="17" xfId="0" applyFont="1" applyBorder="1" applyAlignment="1">
      <alignment horizontal="center" vertical="top" wrapText="1"/>
    </xf>
    <xf numFmtId="0" fontId="20" fillId="0" borderId="26" xfId="0" applyFont="1" applyBorder="1" applyAlignment="1">
      <alignment horizontal="center" vertical="top" wrapText="1"/>
    </xf>
    <xf numFmtId="0" fontId="0" fillId="0" borderId="21" xfId="0" applyBorder="1" applyAlignment="1">
      <alignment horizontal="justify" vertical="top" wrapText="1"/>
    </xf>
    <xf numFmtId="0" fontId="0" fillId="0" borderId="29" xfId="0" applyBorder="1" applyAlignment="1">
      <alignment horizontal="justify" vertical="top" wrapText="1"/>
    </xf>
    <xf numFmtId="0" fontId="0" fillId="0" borderId="28" xfId="0" applyBorder="1" applyAlignment="1">
      <alignment horizontal="justify" vertical="top" wrapText="1"/>
    </xf>
    <xf numFmtId="0" fontId="20" fillId="36" borderId="30" xfId="0" applyFont="1" applyFill="1" applyBorder="1" applyAlignment="1">
      <alignment horizontal="center" vertical="center" wrapText="1"/>
    </xf>
    <xf numFmtId="0" fontId="20" fillId="36" borderId="32" xfId="0" applyFont="1" applyFill="1" applyBorder="1" applyAlignment="1">
      <alignment horizontal="center" vertical="center" wrapText="1"/>
    </xf>
    <xf numFmtId="0" fontId="20" fillId="36" borderId="31" xfId="0" applyFont="1" applyFill="1" applyBorder="1" applyAlignment="1">
      <alignment horizontal="center" vertical="center" wrapText="1"/>
    </xf>
    <xf numFmtId="0" fontId="20" fillId="36" borderId="33" xfId="0" applyFont="1" applyFill="1" applyBorder="1" applyAlignment="1">
      <alignment horizontal="center" vertical="center" wrapText="1"/>
    </xf>
    <xf numFmtId="0" fontId="20" fillId="36" borderId="35" xfId="0" applyFont="1" applyFill="1" applyBorder="1" applyAlignment="1">
      <alignment horizontal="center" vertical="center" wrapText="1"/>
    </xf>
    <xf numFmtId="0" fontId="20" fillId="36" borderId="34" xfId="0" applyFont="1" applyFill="1" applyBorder="1" applyAlignment="1">
      <alignment horizontal="center" vertical="center" wrapText="1"/>
    </xf>
    <xf numFmtId="0" fontId="20" fillId="36" borderId="37" xfId="0" applyFont="1" applyFill="1" applyBorder="1" applyAlignment="1">
      <alignment horizontal="center" vertical="center" wrapText="1"/>
    </xf>
    <xf numFmtId="0" fontId="20" fillId="36" borderId="36" xfId="0" applyFont="1" applyFill="1" applyBorder="1" applyAlignment="1">
      <alignment horizontal="center" vertical="center" wrapText="1"/>
    </xf>
    <xf numFmtId="0" fontId="20" fillId="36" borderId="38" xfId="0" applyFont="1" applyFill="1" applyBorder="1" applyAlignment="1">
      <alignment horizontal="center" vertical="center" wrapText="1"/>
    </xf>
    <xf numFmtId="0" fontId="20" fillId="36" borderId="39" xfId="0" applyFont="1" applyFill="1" applyBorder="1" applyAlignment="1">
      <alignment horizontal="center" vertical="center" wrapText="1"/>
    </xf>
    <xf numFmtId="0" fontId="20" fillId="36" borderId="40" xfId="0" applyFont="1" applyFill="1" applyBorder="1" applyAlignment="1">
      <alignment horizontal="center" vertical="center" wrapText="1"/>
    </xf>
    <xf numFmtId="0" fontId="20" fillId="36" borderId="41" xfId="0" applyFont="1" applyFill="1" applyBorder="1" applyAlignment="1">
      <alignment horizontal="center" vertical="center" wrapText="1"/>
    </xf>
    <xf numFmtId="0" fontId="20" fillId="36" borderId="42" xfId="0" applyFont="1" applyFill="1" applyBorder="1" applyAlignment="1">
      <alignment horizontal="center" vertical="center" wrapText="1"/>
    </xf>
    <xf numFmtId="0" fontId="20" fillId="36" borderId="43" xfId="0" applyFont="1" applyFill="1" applyBorder="1" applyAlignment="1">
      <alignment horizontal="center" vertical="center" wrapText="1"/>
    </xf>
    <xf numFmtId="0" fontId="20" fillId="36" borderId="44" xfId="0" applyFont="1" applyFill="1" applyBorder="1" applyAlignment="1">
      <alignment horizontal="center" vertical="center" wrapText="1"/>
    </xf>
    <xf numFmtId="0" fontId="20" fillId="36" borderId="46" xfId="0" applyFont="1" applyFill="1" applyBorder="1" applyAlignment="1">
      <alignment horizontal="center" vertical="center" wrapText="1"/>
    </xf>
    <xf numFmtId="0" fontId="20" fillId="36" borderId="47" xfId="0" applyFont="1" applyFill="1" applyBorder="1" applyAlignment="1">
      <alignment horizontal="center" vertical="center" wrapText="1"/>
    </xf>
    <xf numFmtId="0" fontId="20" fillId="0" borderId="20" xfId="0" applyFont="1" applyBorder="1" applyAlignment="1">
      <alignment horizontal="justify" vertical="center" wrapText="1"/>
    </xf>
    <xf numFmtId="0" fontId="20" fillId="0" borderId="0" xfId="0" applyFont="1" applyBorder="1" applyAlignment="1">
      <alignment horizontal="justify" vertical="center" wrapText="1"/>
    </xf>
    <xf numFmtId="0" fontId="0" fillId="0" borderId="0" xfId="0" applyFont="1" applyFill="1" applyBorder="1" applyAlignment="1">
      <alignment horizontal="center" vertical="center" wrapText="1"/>
    </xf>
    <xf numFmtId="0" fontId="0" fillId="0" borderId="0" xfId="0" applyFont="1" applyBorder="1" applyAlignment="1">
      <alignment horizontal="center" vertical="center" wrapText="1"/>
    </xf>
    <xf numFmtId="0" fontId="20" fillId="0" borderId="25" xfId="0" applyFont="1" applyFill="1" applyBorder="1" applyAlignment="1">
      <alignment horizontal="justify" vertical="top" wrapText="1"/>
    </xf>
    <xf numFmtId="0" fontId="20" fillId="0" borderId="17" xfId="0" applyFont="1" applyFill="1" applyBorder="1" applyAlignment="1">
      <alignment horizontal="justify" vertical="top" wrapText="1"/>
    </xf>
    <xf numFmtId="0" fontId="20" fillId="0" borderId="26" xfId="0" applyFont="1" applyFill="1" applyBorder="1" applyAlignment="1">
      <alignment horizontal="justify" vertical="top" wrapText="1"/>
    </xf>
    <xf numFmtId="0" fontId="20" fillId="0" borderId="38" xfId="0" applyFont="1" applyFill="1" applyBorder="1" applyAlignment="1">
      <alignment horizontal="justify" vertical="top" wrapText="1"/>
    </xf>
    <xf numFmtId="0" fontId="20" fillId="0" borderId="39" xfId="0" applyFont="1" applyFill="1" applyBorder="1" applyAlignment="1">
      <alignment horizontal="justify" vertical="top" wrapText="1"/>
    </xf>
    <xf numFmtId="0" fontId="20" fillId="0" borderId="47" xfId="0" applyFont="1" applyFill="1" applyBorder="1" applyAlignment="1">
      <alignment horizontal="justify" vertical="top" wrapText="1"/>
    </xf>
    <xf numFmtId="0" fontId="20" fillId="36" borderId="25" xfId="0" applyFont="1" applyFill="1" applyBorder="1" applyAlignment="1">
      <alignment horizontal="center" vertical="center"/>
    </xf>
    <xf numFmtId="0" fontId="20" fillId="36" borderId="17" xfId="0" applyFont="1" applyFill="1" applyBorder="1" applyAlignment="1">
      <alignment horizontal="center" vertical="center"/>
    </xf>
    <xf numFmtId="0" fontId="20" fillId="36" borderId="48" xfId="0" applyFont="1" applyFill="1" applyBorder="1" applyAlignment="1">
      <alignment horizontal="center" vertical="center"/>
    </xf>
    <xf numFmtId="0" fontId="20" fillId="36" borderId="38" xfId="0" applyFont="1" applyFill="1" applyBorder="1" applyAlignment="1">
      <alignment horizontal="center" vertical="center"/>
    </xf>
    <xf numFmtId="0" fontId="20" fillId="36" borderId="39" xfId="0" applyFont="1" applyFill="1" applyBorder="1" applyAlignment="1">
      <alignment horizontal="center" vertical="center"/>
    </xf>
    <xf numFmtId="0" fontId="20" fillId="36" borderId="49" xfId="0" applyFont="1" applyFill="1" applyBorder="1" applyAlignment="1">
      <alignment horizontal="center" vertical="center"/>
    </xf>
    <xf numFmtId="0" fontId="20" fillId="0" borderId="50" xfId="0" applyFont="1" applyBorder="1" applyAlignment="1">
      <alignment horizontal="justify" vertical="top" wrapText="1"/>
    </xf>
    <xf numFmtId="0" fontId="20" fillId="0" borderId="22" xfId="0" applyFont="1" applyBorder="1" applyAlignment="1">
      <alignment horizontal="justify" vertical="top" wrapText="1"/>
    </xf>
    <xf numFmtId="0" fontId="20" fillId="0" borderId="52" xfId="0" applyFont="1" applyBorder="1" applyAlignment="1">
      <alignment horizontal="justify" vertical="top" wrapText="1"/>
    </xf>
    <xf numFmtId="0" fontId="20" fillId="0" borderId="53" xfId="0" applyFont="1" applyBorder="1" applyAlignment="1">
      <alignment horizontal="justify" vertical="top" wrapText="1"/>
    </xf>
    <xf numFmtId="0" fontId="20" fillId="0" borderId="55" xfId="0" applyFont="1" applyFill="1" applyBorder="1" applyAlignment="1">
      <alignment horizontal="justify" vertical="top" wrapText="1"/>
    </xf>
    <xf numFmtId="0" fontId="20" fillId="0" borderId="57" xfId="0" applyFont="1" applyFill="1" applyBorder="1" applyAlignment="1">
      <alignment horizontal="justify" vertical="top" wrapText="1"/>
    </xf>
    <xf numFmtId="0" fontId="20" fillId="0" borderId="56" xfId="0" applyFont="1" applyFill="1" applyBorder="1" applyAlignment="1">
      <alignment horizontal="justify" vertical="top" wrapText="1"/>
    </xf>
    <xf numFmtId="0" fontId="20" fillId="0" borderId="72" xfId="0" applyFont="1" applyBorder="1" applyAlignment="1">
      <alignment horizontal="justify" vertical="center" wrapText="1"/>
    </xf>
    <xf numFmtId="0" fontId="20" fillId="0" borderId="58" xfId="0" applyFont="1" applyBorder="1" applyAlignment="1">
      <alignment horizontal="justify" vertical="center" wrapText="1"/>
    </xf>
    <xf numFmtId="0" fontId="0" fillId="0" borderId="58" xfId="0" applyFont="1" applyFill="1" applyBorder="1" applyAlignment="1">
      <alignment horizontal="center" vertical="center" wrapText="1"/>
    </xf>
    <xf numFmtId="0" fontId="0" fillId="0" borderId="58" xfId="0" applyFont="1" applyBorder="1" applyAlignment="1">
      <alignment horizontal="center" vertical="center" wrapText="1"/>
    </xf>
    <xf numFmtId="0" fontId="20" fillId="0" borderId="72" xfId="0" applyFont="1" applyFill="1" applyBorder="1" applyAlignment="1">
      <alignment horizontal="justify" vertical="top" wrapText="1"/>
    </xf>
    <xf numFmtId="0" fontId="20" fillId="0" borderId="58" xfId="0" applyFont="1" applyFill="1" applyBorder="1" applyAlignment="1">
      <alignment horizontal="justify" vertical="top" wrapText="1"/>
    </xf>
    <xf numFmtId="0" fontId="20" fillId="0" borderId="51" xfId="0" applyFont="1" applyFill="1" applyBorder="1" applyAlignment="1">
      <alignment horizontal="justify" vertical="top" wrapText="1"/>
    </xf>
    <xf numFmtId="0" fontId="20" fillId="0" borderId="20" xfId="0" applyFont="1" applyFill="1" applyBorder="1" applyAlignment="1">
      <alignment horizontal="justify" vertical="top" wrapText="1"/>
    </xf>
    <xf numFmtId="0" fontId="20" fillId="0" borderId="0" xfId="0" applyFont="1" applyFill="1" applyBorder="1" applyAlignment="1">
      <alignment horizontal="justify" vertical="top" wrapText="1"/>
    </xf>
    <xf numFmtId="0" fontId="20" fillId="0" borderId="21" xfId="0" applyFont="1" applyFill="1" applyBorder="1" applyAlignment="1">
      <alignment horizontal="justify" vertical="top" wrapText="1"/>
    </xf>
    <xf numFmtId="164" fontId="35" fillId="0" borderId="19" xfId="0" applyNumberFormat="1" applyFont="1" applyFill="1" applyBorder="1" applyAlignment="1">
      <alignment horizontal="left" vertical="center" wrapText="1"/>
    </xf>
    <xf numFmtId="164" fontId="35" fillId="0" borderId="18" xfId="0" applyNumberFormat="1" applyFont="1" applyFill="1" applyBorder="1" applyAlignment="1">
      <alignment horizontal="left" vertical="center" wrapText="1"/>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Millares 2" xfId="43"/>
    <cellStyle name="Millares 3" xfId="44"/>
    <cellStyle name="Neutral" xfId="8" builtinId="28" customBuiltin="1"/>
    <cellStyle name="Normal" xfId="0" builtinId="0" customBuiltin="1"/>
    <cellStyle name="Normal 2" xfId="45"/>
    <cellStyle name="Normal 2 2" xfId="47"/>
    <cellStyle name="Notas" xfId="15" builtinId="10" customBuiltin="1"/>
    <cellStyle name="Porcentaje 2" xfId="46"/>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externalLink" Target="externalLinks/externalLink27.xml"/><Relationship Id="rId138" Type="http://schemas.openxmlformats.org/officeDocument/2006/relationships/externalLink" Target="externalLinks/externalLink32.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7.xml"/><Relationship Id="rId128" Type="http://schemas.openxmlformats.org/officeDocument/2006/relationships/externalLink" Target="externalLinks/externalLink22.xml"/><Relationship Id="rId144" Type="http://schemas.openxmlformats.org/officeDocument/2006/relationships/externalLink" Target="externalLinks/externalLink3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externalLink" Target="externalLinks/externalLink12.xml"/><Relationship Id="rId134" Type="http://schemas.openxmlformats.org/officeDocument/2006/relationships/externalLink" Target="externalLinks/externalLink28.xml"/><Relationship Id="rId139" Type="http://schemas.openxmlformats.org/officeDocument/2006/relationships/externalLink" Target="externalLinks/externalLink33.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2.xml"/><Relationship Id="rId116" Type="http://schemas.openxmlformats.org/officeDocument/2006/relationships/externalLink" Target="externalLinks/externalLink10.xml"/><Relationship Id="rId124" Type="http://schemas.openxmlformats.org/officeDocument/2006/relationships/externalLink" Target="externalLinks/externalLink18.xml"/><Relationship Id="rId129" Type="http://schemas.openxmlformats.org/officeDocument/2006/relationships/externalLink" Target="externalLinks/externalLink23.xml"/><Relationship Id="rId137"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5.xml"/><Relationship Id="rId132" Type="http://schemas.openxmlformats.org/officeDocument/2006/relationships/externalLink" Target="externalLinks/externalLink26.xml"/><Relationship Id="rId140" Type="http://schemas.openxmlformats.org/officeDocument/2006/relationships/externalLink" Target="externalLinks/externalLink34.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8.xml"/><Relationship Id="rId119" Type="http://schemas.openxmlformats.org/officeDocument/2006/relationships/externalLink" Target="externalLinks/externalLink13.xml"/><Relationship Id="rId12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6.xml"/><Relationship Id="rId130" Type="http://schemas.openxmlformats.org/officeDocument/2006/relationships/externalLink" Target="externalLinks/externalLink24.xml"/><Relationship Id="rId135" Type="http://schemas.openxmlformats.org/officeDocument/2006/relationships/externalLink" Target="externalLinks/externalLink29.xml"/><Relationship Id="rId143" Type="http://schemas.openxmlformats.org/officeDocument/2006/relationships/externalLink" Target="externalLinks/externalLink37.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4.xml"/><Relationship Id="rId125" Type="http://schemas.openxmlformats.org/officeDocument/2006/relationships/externalLink" Target="externalLinks/externalLink19.xml"/><Relationship Id="rId141" Type="http://schemas.openxmlformats.org/officeDocument/2006/relationships/externalLink" Target="externalLinks/externalLink35.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externalLink" Target="externalLinks/externalLink9.xml"/><Relationship Id="rId131" Type="http://schemas.openxmlformats.org/officeDocument/2006/relationships/externalLink" Target="externalLinks/externalLink25.xml"/><Relationship Id="rId136" Type="http://schemas.openxmlformats.org/officeDocument/2006/relationships/externalLink" Target="externalLinks/externalLink3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20.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5.xml"/><Relationship Id="rId142" Type="http://schemas.openxmlformats.org/officeDocument/2006/relationships/externalLink" Target="externalLinks/externalLink3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corro_elizalde\Documents\drive%20D\UPCP-Informes%20Trimestrales\2012\Sagarpa-consulta-23%20abril%20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014/Informes%20Trimestrales/Primer/Indicadores%20de%20Anexo%2012/Cuadros%20Consolidados%201T%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penelope_chamorro\Desktop\ramo%202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penelope_chamorro\Desktop\Ramo%2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7 y 10"/>
      <sheetName val="Sagarpa-consulta-23 abril 12"/>
    </sheetNames>
    <definedNames>
      <definedName name="_________AGO1" refersTo="#¡REF!"/>
      <definedName name="_________NOV1" refersTo="#¡REF!"/>
      <definedName name="_________OCT1" refersTo="#¡REF!"/>
      <definedName name="_____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AR" refersTo="#¡REF!"/>
      <definedName name="MAY" refersTo="#¡REF!"/>
      <definedName name="MES" refersTo="#¡REF!"/>
      <definedName name="NOV" refersTo="#¡REF!"/>
      <definedName name="OCT" refersTo="#¡REF!"/>
      <definedName name="SEP" refersTo="#¡REF!"/>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
      <sheetName val="Financiero"/>
      <sheetName val="Word"/>
    </sheetNames>
    <sheetDataSet>
      <sheetData sheetId="0"/>
      <sheetData sheetId="1"/>
      <sheetData sheetId="2">
        <row r="6">
          <cell r="C6">
            <v>22341073680.610001</v>
          </cell>
          <cell r="D6">
            <v>22053997028.860001</v>
          </cell>
          <cell r="E6">
            <v>3266181755.1700006</v>
          </cell>
          <cell r="H6">
            <v>3109416656.4899998</v>
          </cell>
        </row>
        <row r="146">
          <cell r="E146">
            <v>2286299331.4299965</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 P002"/>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P006"/>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ECOAGO99"/>
      <sheetName val="INGRESOS"/>
      <sheetName val="GASTOS"/>
      <sheetName val="FLUJO"/>
      <sheetName val="CONCILIACIÓN INGRESOS"/>
      <sheetName val="CONCILIACIÓN GASTOS"/>
      <sheetName val="CONCILIACIÓN RESULTADOS"/>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Tipos de Cambio"/>
      <sheetName val="INGRESOS"/>
      <sheetName val="GASTOS"/>
      <sheetName val="FLUJO"/>
      <sheetName val="CONCILIACIÓN INGRESOS"/>
      <sheetName val="CONCILIACIÓN GASTOS"/>
      <sheetName val="CONCILIACIÓN RESULTADOS"/>
      <sheetName val="Datos 2008_2009"/>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7"/>
  <sheetViews>
    <sheetView showGridLines="0" zoomScale="70" zoomScaleNormal="70" workbookViewId="0">
      <selection activeCell="H57" sqref="H57"/>
    </sheetView>
  </sheetViews>
  <sheetFormatPr baseColWidth="10" defaultRowHeight="15.75" x14ac:dyDescent="0.25"/>
  <cols>
    <col min="1" max="1" width="3.375" style="77" customWidth="1"/>
    <col min="2" max="2" width="3.875" style="77" customWidth="1"/>
    <col min="3" max="3" width="50.5" style="77" customWidth="1"/>
    <col min="4" max="7" width="18.625" style="77" customWidth="1"/>
    <col min="8" max="8" width="1.25" style="77" customWidth="1"/>
    <col min="9" max="12" width="18.625" style="77" customWidth="1"/>
    <col min="13" max="13" width="2.875" style="77" customWidth="1"/>
    <col min="14" max="16384" width="11" style="77"/>
  </cols>
  <sheetData>
    <row r="1" spans="1:17" ht="39" customHeight="1" x14ac:dyDescent="0.25">
      <c r="B1" s="148" t="s">
        <v>1828</v>
      </c>
      <c r="C1" s="148"/>
      <c r="D1" s="148"/>
      <c r="E1" s="148"/>
      <c r="F1" s="148"/>
      <c r="G1" s="148"/>
      <c r="I1" s="147" t="s">
        <v>1829</v>
      </c>
      <c r="J1" s="147"/>
      <c r="K1" s="147"/>
      <c r="L1" s="147"/>
    </row>
    <row r="3" spans="1:17" x14ac:dyDescent="0.25">
      <c r="B3" s="149" t="s">
        <v>1830</v>
      </c>
      <c r="C3" s="149"/>
      <c r="D3" s="149"/>
      <c r="E3" s="149"/>
      <c r="F3" s="149"/>
      <c r="G3" s="149"/>
      <c r="H3" s="149"/>
      <c r="I3" s="149"/>
      <c r="J3" s="149"/>
      <c r="K3" s="149"/>
      <c r="L3" s="149"/>
    </row>
    <row r="4" spans="1:17" x14ac:dyDescent="0.25">
      <c r="B4" s="149"/>
      <c r="C4" s="149"/>
      <c r="D4" s="149"/>
      <c r="E4" s="149"/>
      <c r="F4" s="149"/>
      <c r="G4" s="149"/>
      <c r="H4" s="149"/>
      <c r="I4" s="149"/>
      <c r="J4" s="149"/>
      <c r="K4" s="149"/>
      <c r="L4" s="149"/>
    </row>
    <row r="5" spans="1:17" x14ac:dyDescent="0.25">
      <c r="B5" s="149" t="s">
        <v>1831</v>
      </c>
      <c r="C5" s="149"/>
      <c r="D5" s="149"/>
      <c r="E5" s="149"/>
      <c r="F5" s="149"/>
      <c r="G5" s="149"/>
      <c r="H5" s="149"/>
      <c r="I5" s="149"/>
      <c r="J5" s="149"/>
      <c r="K5" s="149"/>
      <c r="L5" s="149"/>
    </row>
    <row r="6" spans="1:17" x14ac:dyDescent="0.25">
      <c r="B6" s="149" t="s">
        <v>1832</v>
      </c>
      <c r="C6" s="149"/>
      <c r="D6" s="149"/>
      <c r="E6" s="149"/>
      <c r="F6" s="149"/>
      <c r="G6" s="149"/>
      <c r="H6" s="149"/>
      <c r="I6" s="149"/>
      <c r="J6" s="149"/>
      <c r="K6" s="149"/>
      <c r="L6" s="149"/>
    </row>
    <row r="7" spans="1:17" ht="46.5" customHeight="1" thickBot="1" x14ac:dyDescent="0.3">
      <c r="B7" s="150" t="s">
        <v>1833</v>
      </c>
      <c r="C7" s="150"/>
      <c r="D7" s="150"/>
      <c r="E7" s="150"/>
      <c r="F7" s="150"/>
      <c r="G7" s="150"/>
      <c r="H7" s="130"/>
      <c r="I7" s="151" t="str">
        <f>"Avances en "&amp;TEXT(I10+J10+K10+L10,"#,##0")&amp;" indicadores"&amp;CHAR(10)&amp;"por rangos de porcentaje"</f>
        <v>Avances en 172 indicadores
por rangos de porcentaje</v>
      </c>
      <c r="J7" s="150"/>
      <c r="K7" s="150"/>
      <c r="L7" s="150"/>
    </row>
    <row r="8" spans="1:17" ht="24" customHeight="1" x14ac:dyDescent="0.25">
      <c r="B8" s="146" t="s">
        <v>4</v>
      </c>
      <c r="C8" s="146"/>
      <c r="D8" s="145" t="s">
        <v>1834</v>
      </c>
      <c r="E8" s="145" t="s">
        <v>1835</v>
      </c>
      <c r="F8" s="145" t="s">
        <v>1836</v>
      </c>
      <c r="G8" s="145" t="s">
        <v>1837</v>
      </c>
      <c r="H8" s="120"/>
      <c r="I8" s="145" t="s">
        <v>1838</v>
      </c>
      <c r="J8" s="145" t="s">
        <v>1839</v>
      </c>
      <c r="K8" s="145" t="s">
        <v>1840</v>
      </c>
      <c r="L8" s="146" t="s">
        <v>1841</v>
      </c>
    </row>
    <row r="9" spans="1:17" s="79" customFormat="1" ht="33.75" customHeight="1" x14ac:dyDescent="0.2">
      <c r="A9" s="78"/>
      <c r="B9" s="146"/>
      <c r="C9" s="146"/>
      <c r="D9" s="145"/>
      <c r="E9" s="145"/>
      <c r="F9" s="145"/>
      <c r="G9" s="145"/>
      <c r="H9" s="120"/>
      <c r="I9" s="145"/>
      <c r="J9" s="146"/>
      <c r="K9" s="146"/>
      <c r="L9" s="146"/>
      <c r="N9" s="80"/>
    </row>
    <row r="10" spans="1:17" x14ac:dyDescent="0.25">
      <c r="B10" s="121"/>
      <c r="C10" s="122" t="s">
        <v>1842</v>
      </c>
      <c r="D10" s="123">
        <f t="shared" ref="D10:L10" si="0">SUM(D12:D35)</f>
        <v>388</v>
      </c>
      <c r="E10" s="123">
        <f t="shared" si="0"/>
        <v>157</v>
      </c>
      <c r="F10" s="123">
        <f t="shared" si="0"/>
        <v>172</v>
      </c>
      <c r="G10" s="123">
        <f t="shared" si="0"/>
        <v>59</v>
      </c>
      <c r="H10" s="124">
        <f t="shared" si="0"/>
        <v>0</v>
      </c>
      <c r="I10" s="123">
        <f t="shared" si="0"/>
        <v>9</v>
      </c>
      <c r="J10" s="123">
        <f t="shared" si="0"/>
        <v>7</v>
      </c>
      <c r="K10" s="125">
        <f t="shared" si="0"/>
        <v>35</v>
      </c>
      <c r="L10" s="125">
        <f t="shared" si="0"/>
        <v>121</v>
      </c>
      <c r="Q10" s="81"/>
    </row>
    <row r="11" spans="1:17" x14ac:dyDescent="0.25">
      <c r="B11" s="124"/>
      <c r="C11" s="122" t="s">
        <v>1843</v>
      </c>
      <c r="D11" s="123"/>
      <c r="E11" s="126">
        <f>E10/$D$10*100</f>
        <v>40.463917525773198</v>
      </c>
      <c r="F11" s="126">
        <f t="shared" ref="F11:G11" si="1">F10/$D$10*100</f>
        <v>44.329896907216494</v>
      </c>
      <c r="G11" s="126">
        <f t="shared" si="1"/>
        <v>15.206185567010309</v>
      </c>
      <c r="H11" s="126"/>
      <c r="I11" s="126">
        <f>I10/($I$10+$J$10+$K$10+$L$10)*100</f>
        <v>5.2325581395348841</v>
      </c>
      <c r="J11" s="126">
        <f>J10/($I$10+$J$10+$K$10+$L$10)*100</f>
        <v>4.0697674418604652</v>
      </c>
      <c r="K11" s="127">
        <f>K10/($I$10+$J$10+$K$10+$L$10)*100</f>
        <v>20.348837209302324</v>
      </c>
      <c r="L11" s="127">
        <f>L10/($I$10+$J$10+$K$10+$L$10)*100</f>
        <v>70.348837209302332</v>
      </c>
    </row>
    <row r="12" spans="1:17" x14ac:dyDescent="0.25">
      <c r="A12" s="84"/>
      <c r="B12" s="110">
        <v>4</v>
      </c>
      <c r="C12" s="111" t="s">
        <v>6</v>
      </c>
      <c r="D12" s="123">
        <v>20</v>
      </c>
      <c r="E12" s="126">
        <v>12</v>
      </c>
      <c r="F12" s="126">
        <v>6</v>
      </c>
      <c r="G12" s="126">
        <v>2</v>
      </c>
      <c r="H12" s="126" t="s">
        <v>46</v>
      </c>
      <c r="I12" s="126">
        <v>0</v>
      </c>
      <c r="J12" s="126">
        <v>0</v>
      </c>
      <c r="K12" s="127">
        <v>2</v>
      </c>
      <c r="L12" s="127">
        <v>4</v>
      </c>
      <c r="N12" s="81"/>
      <c r="O12" s="81"/>
      <c r="P12" s="81"/>
      <c r="Q12" s="81"/>
    </row>
    <row r="13" spans="1:17" x14ac:dyDescent="0.25">
      <c r="A13" s="84"/>
      <c r="B13" s="110">
        <v>5</v>
      </c>
      <c r="C13" s="111" t="s">
        <v>175</v>
      </c>
      <c r="D13" s="123">
        <v>6</v>
      </c>
      <c r="E13" s="126">
        <v>0</v>
      </c>
      <c r="F13" s="126">
        <v>6</v>
      </c>
      <c r="G13" s="126">
        <v>0</v>
      </c>
      <c r="H13" s="126" t="s">
        <v>46</v>
      </c>
      <c r="I13" s="126">
        <v>0</v>
      </c>
      <c r="J13" s="126">
        <v>1</v>
      </c>
      <c r="K13" s="127">
        <v>2</v>
      </c>
      <c r="L13" s="127">
        <v>3</v>
      </c>
      <c r="N13" s="81"/>
      <c r="O13" s="81"/>
      <c r="P13" s="81"/>
      <c r="Q13" s="81"/>
    </row>
    <row r="14" spans="1:17" x14ac:dyDescent="0.25">
      <c r="A14" s="84"/>
      <c r="B14" s="110">
        <v>6</v>
      </c>
      <c r="C14" s="111" t="s">
        <v>222</v>
      </c>
      <c r="D14" s="128">
        <v>20</v>
      </c>
      <c r="E14" s="129">
        <v>17</v>
      </c>
      <c r="F14" s="129">
        <v>3</v>
      </c>
      <c r="G14" s="129">
        <v>0</v>
      </c>
      <c r="H14" s="126" t="s">
        <v>46</v>
      </c>
      <c r="I14" s="126">
        <v>0</v>
      </c>
      <c r="J14" s="126">
        <v>0</v>
      </c>
      <c r="K14" s="127">
        <v>0</v>
      </c>
      <c r="L14" s="127">
        <v>3</v>
      </c>
      <c r="N14" s="81"/>
      <c r="O14" s="81"/>
      <c r="P14" s="81"/>
      <c r="Q14" s="81"/>
    </row>
    <row r="15" spans="1:17" x14ac:dyDescent="0.25">
      <c r="A15" s="84"/>
      <c r="B15" s="110">
        <v>7</v>
      </c>
      <c r="C15" s="111" t="s">
        <v>334</v>
      </c>
      <c r="D15" s="128">
        <v>8</v>
      </c>
      <c r="E15" s="129">
        <v>1</v>
      </c>
      <c r="F15" s="129">
        <v>7</v>
      </c>
      <c r="G15" s="129">
        <v>0</v>
      </c>
      <c r="H15" s="126" t="s">
        <v>46</v>
      </c>
      <c r="I15" s="126">
        <v>0</v>
      </c>
      <c r="J15" s="126">
        <v>0</v>
      </c>
      <c r="K15" s="127">
        <v>0</v>
      </c>
      <c r="L15" s="127">
        <v>7</v>
      </c>
      <c r="N15" s="81"/>
      <c r="O15" s="81"/>
      <c r="P15" s="81"/>
      <c r="Q15" s="81"/>
    </row>
    <row r="16" spans="1:17" x14ac:dyDescent="0.25">
      <c r="A16" s="84"/>
      <c r="B16" s="110">
        <v>8</v>
      </c>
      <c r="C16" s="111" t="s">
        <v>364</v>
      </c>
      <c r="D16" s="128">
        <v>6</v>
      </c>
      <c r="E16" s="129">
        <v>5</v>
      </c>
      <c r="F16" s="129">
        <v>1</v>
      </c>
      <c r="G16" s="129">
        <v>0</v>
      </c>
      <c r="H16" s="126" t="s">
        <v>46</v>
      </c>
      <c r="I16" s="126">
        <v>0</v>
      </c>
      <c r="J16" s="126">
        <v>0</v>
      </c>
      <c r="K16" s="127">
        <v>0</v>
      </c>
      <c r="L16" s="127">
        <v>1</v>
      </c>
      <c r="N16" s="81"/>
      <c r="O16" s="81"/>
      <c r="P16" s="81"/>
      <c r="Q16" s="81"/>
    </row>
    <row r="17" spans="1:17" x14ac:dyDescent="0.25">
      <c r="A17" s="84"/>
      <c r="B17" s="110">
        <v>9</v>
      </c>
      <c r="C17" s="111" t="s">
        <v>421</v>
      </c>
      <c r="D17" s="128">
        <v>4</v>
      </c>
      <c r="E17" s="129">
        <v>1</v>
      </c>
      <c r="F17" s="129">
        <v>3</v>
      </c>
      <c r="G17" s="129">
        <v>0</v>
      </c>
      <c r="H17" s="126" t="s">
        <v>46</v>
      </c>
      <c r="I17" s="126">
        <v>0</v>
      </c>
      <c r="J17" s="126">
        <v>0</v>
      </c>
      <c r="K17" s="127">
        <v>0</v>
      </c>
      <c r="L17" s="127">
        <v>3</v>
      </c>
      <c r="N17" s="81"/>
      <c r="O17" s="81"/>
      <c r="P17" s="81"/>
      <c r="Q17" s="81"/>
    </row>
    <row r="18" spans="1:17" x14ac:dyDescent="0.25">
      <c r="B18" s="110">
        <v>10</v>
      </c>
      <c r="C18" s="111" t="s">
        <v>441</v>
      </c>
      <c r="D18" s="128">
        <v>9</v>
      </c>
      <c r="E18" s="129">
        <v>2</v>
      </c>
      <c r="F18" s="129">
        <v>6</v>
      </c>
      <c r="G18" s="129">
        <v>1</v>
      </c>
      <c r="H18" s="126" t="s">
        <v>46</v>
      </c>
      <c r="I18" s="126">
        <v>0</v>
      </c>
      <c r="J18" s="126">
        <v>0</v>
      </c>
      <c r="K18" s="127">
        <v>2</v>
      </c>
      <c r="L18" s="127">
        <v>4</v>
      </c>
      <c r="N18" s="81"/>
      <c r="O18" s="81"/>
      <c r="P18" s="81"/>
      <c r="Q18" s="81"/>
    </row>
    <row r="19" spans="1:17" x14ac:dyDescent="0.25">
      <c r="B19" s="110">
        <v>11</v>
      </c>
      <c r="C19" s="111" t="s">
        <v>503</v>
      </c>
      <c r="D19" s="128">
        <v>13</v>
      </c>
      <c r="E19" s="129">
        <v>7</v>
      </c>
      <c r="F19" s="129">
        <v>5</v>
      </c>
      <c r="G19" s="129">
        <v>1</v>
      </c>
      <c r="H19" s="126" t="s">
        <v>46</v>
      </c>
      <c r="I19" s="126">
        <v>0</v>
      </c>
      <c r="J19" s="126">
        <v>1</v>
      </c>
      <c r="K19" s="127">
        <v>1</v>
      </c>
      <c r="L19" s="127">
        <v>3</v>
      </c>
      <c r="N19" s="81"/>
      <c r="O19" s="81"/>
      <c r="P19" s="81"/>
      <c r="Q19" s="81"/>
    </row>
    <row r="20" spans="1:17" x14ac:dyDescent="0.25">
      <c r="A20" s="84"/>
      <c r="B20" s="110">
        <v>12</v>
      </c>
      <c r="C20" s="111" t="s">
        <v>637</v>
      </c>
      <c r="D20" s="128">
        <v>82</v>
      </c>
      <c r="E20" s="129">
        <v>24</v>
      </c>
      <c r="F20" s="129">
        <v>58</v>
      </c>
      <c r="G20" s="129">
        <v>0</v>
      </c>
      <c r="H20" s="126" t="s">
        <v>46</v>
      </c>
      <c r="I20" s="126">
        <v>5</v>
      </c>
      <c r="J20" s="126">
        <v>3</v>
      </c>
      <c r="K20" s="127">
        <v>19</v>
      </c>
      <c r="L20" s="127">
        <v>31</v>
      </c>
      <c r="N20" s="81"/>
      <c r="O20" s="81"/>
      <c r="P20" s="81"/>
      <c r="Q20" s="81"/>
    </row>
    <row r="21" spans="1:17" x14ac:dyDescent="0.25">
      <c r="A21" s="84"/>
      <c r="B21" s="110">
        <v>13</v>
      </c>
      <c r="C21" s="111" t="s">
        <v>1008</v>
      </c>
      <c r="D21" s="128">
        <v>3</v>
      </c>
      <c r="E21" s="129">
        <v>3</v>
      </c>
      <c r="F21" s="129">
        <v>0</v>
      </c>
      <c r="G21" s="129">
        <v>0</v>
      </c>
      <c r="H21" s="126" t="s">
        <v>46</v>
      </c>
      <c r="I21" s="126">
        <v>0</v>
      </c>
      <c r="J21" s="126">
        <v>0</v>
      </c>
      <c r="K21" s="127">
        <v>0</v>
      </c>
      <c r="L21" s="127">
        <v>0</v>
      </c>
      <c r="N21" s="81"/>
      <c r="O21" s="81"/>
      <c r="P21" s="81"/>
      <c r="Q21" s="81"/>
    </row>
    <row r="22" spans="1:17" x14ac:dyDescent="0.25">
      <c r="A22" s="84"/>
      <c r="B22" s="110">
        <v>14</v>
      </c>
      <c r="C22" s="111" t="s">
        <v>1040</v>
      </c>
      <c r="D22" s="128">
        <v>2</v>
      </c>
      <c r="E22" s="129">
        <v>1</v>
      </c>
      <c r="F22" s="129">
        <v>1</v>
      </c>
      <c r="G22" s="129">
        <v>0</v>
      </c>
      <c r="H22" s="126" t="s">
        <v>46</v>
      </c>
      <c r="I22" s="126">
        <v>0</v>
      </c>
      <c r="J22" s="126">
        <v>0</v>
      </c>
      <c r="K22" s="127">
        <v>0</v>
      </c>
      <c r="L22" s="127">
        <v>1</v>
      </c>
      <c r="N22" s="81"/>
      <c r="O22" s="81"/>
      <c r="P22" s="81"/>
      <c r="Q22" s="81"/>
    </row>
    <row r="23" spans="1:17" x14ac:dyDescent="0.25">
      <c r="A23" s="84"/>
      <c r="B23" s="110">
        <v>15</v>
      </c>
      <c r="C23" s="111" t="s">
        <v>1068</v>
      </c>
      <c r="D23" s="128">
        <v>15</v>
      </c>
      <c r="E23" s="129">
        <v>5</v>
      </c>
      <c r="F23" s="129">
        <v>8</v>
      </c>
      <c r="G23" s="129">
        <v>2</v>
      </c>
      <c r="H23" s="126" t="s">
        <v>46</v>
      </c>
      <c r="I23" s="126">
        <v>0</v>
      </c>
      <c r="J23" s="126">
        <v>1</v>
      </c>
      <c r="K23" s="127">
        <v>0</v>
      </c>
      <c r="L23" s="127">
        <v>7</v>
      </c>
      <c r="N23" s="81"/>
      <c r="O23" s="81"/>
      <c r="P23" s="81"/>
      <c r="Q23" s="81"/>
    </row>
    <row r="24" spans="1:17" x14ac:dyDescent="0.25">
      <c r="A24" s="84"/>
      <c r="B24" s="110">
        <v>16</v>
      </c>
      <c r="C24" s="111" t="s">
        <v>1175</v>
      </c>
      <c r="D24" s="128">
        <v>15</v>
      </c>
      <c r="E24" s="129">
        <v>12</v>
      </c>
      <c r="F24" s="129">
        <v>3</v>
      </c>
      <c r="G24" s="129">
        <v>0</v>
      </c>
      <c r="H24" s="126" t="s">
        <v>46</v>
      </c>
      <c r="I24" s="126">
        <v>0</v>
      </c>
      <c r="J24" s="126">
        <v>0</v>
      </c>
      <c r="K24" s="127">
        <v>0</v>
      </c>
      <c r="L24" s="127">
        <v>3</v>
      </c>
      <c r="N24" s="81"/>
      <c r="O24" s="81"/>
      <c r="P24" s="81"/>
      <c r="Q24" s="81"/>
    </row>
    <row r="25" spans="1:17" x14ac:dyDescent="0.25">
      <c r="A25" s="84"/>
      <c r="B25" s="110">
        <v>17</v>
      </c>
      <c r="C25" s="111" t="s">
        <v>1269</v>
      </c>
      <c r="D25" s="128">
        <v>4</v>
      </c>
      <c r="E25" s="129">
        <v>0</v>
      </c>
      <c r="F25" s="129">
        <v>4</v>
      </c>
      <c r="G25" s="129">
        <v>0</v>
      </c>
      <c r="H25" s="126"/>
      <c r="I25" s="126">
        <v>0</v>
      </c>
      <c r="J25" s="126">
        <v>0</v>
      </c>
      <c r="K25" s="127">
        <v>0</v>
      </c>
      <c r="L25" s="127">
        <v>4</v>
      </c>
      <c r="N25" s="81"/>
      <c r="O25" s="81"/>
      <c r="P25" s="81"/>
      <c r="Q25" s="81"/>
    </row>
    <row r="26" spans="1:17" x14ac:dyDescent="0.25">
      <c r="A26" s="84"/>
      <c r="B26" s="110">
        <v>18</v>
      </c>
      <c r="C26" s="111" t="s">
        <v>1321</v>
      </c>
      <c r="D26" s="128">
        <v>119</v>
      </c>
      <c r="E26" s="129">
        <v>42</v>
      </c>
      <c r="F26" s="129">
        <v>24</v>
      </c>
      <c r="G26" s="129">
        <v>53</v>
      </c>
      <c r="H26" s="126" t="s">
        <v>46</v>
      </c>
      <c r="I26" s="126">
        <v>0</v>
      </c>
      <c r="J26" s="126">
        <v>0</v>
      </c>
      <c r="K26" s="127">
        <v>0</v>
      </c>
      <c r="L26" s="127">
        <v>24</v>
      </c>
      <c r="N26" s="81"/>
      <c r="O26" s="81"/>
      <c r="P26" s="81"/>
      <c r="Q26" s="81"/>
    </row>
    <row r="27" spans="1:17" x14ac:dyDescent="0.25">
      <c r="A27" s="84"/>
      <c r="B27" s="110">
        <v>19</v>
      </c>
      <c r="C27" s="111" t="s">
        <v>1499</v>
      </c>
      <c r="D27" s="128">
        <v>1</v>
      </c>
      <c r="E27" s="129">
        <v>1</v>
      </c>
      <c r="F27" s="129">
        <v>0</v>
      </c>
      <c r="G27" s="129">
        <v>0</v>
      </c>
      <c r="H27" s="126" t="s">
        <v>46</v>
      </c>
      <c r="I27" s="126">
        <v>0</v>
      </c>
      <c r="J27" s="126">
        <v>0</v>
      </c>
      <c r="K27" s="127">
        <v>0</v>
      </c>
      <c r="L27" s="127">
        <v>0</v>
      </c>
      <c r="N27" s="81"/>
      <c r="O27" s="81"/>
      <c r="P27" s="81"/>
      <c r="Q27" s="81"/>
    </row>
    <row r="28" spans="1:17" x14ac:dyDescent="0.25">
      <c r="A28" s="84"/>
      <c r="B28" s="110">
        <v>20</v>
      </c>
      <c r="C28" s="111" t="s">
        <v>1510</v>
      </c>
      <c r="D28" s="128">
        <f>16</f>
        <v>16</v>
      </c>
      <c r="E28" s="129">
        <v>8</v>
      </c>
      <c r="F28" s="129">
        <v>8</v>
      </c>
      <c r="G28" s="129">
        <v>0</v>
      </c>
      <c r="H28" s="126" t="s">
        <v>46</v>
      </c>
      <c r="I28" s="126">
        <v>2</v>
      </c>
      <c r="J28" s="126">
        <v>0</v>
      </c>
      <c r="K28" s="127">
        <v>5</v>
      </c>
      <c r="L28" s="127">
        <v>1</v>
      </c>
      <c r="N28" s="81"/>
      <c r="O28" s="81"/>
      <c r="P28" s="81"/>
      <c r="Q28" s="81"/>
    </row>
    <row r="29" spans="1:17" x14ac:dyDescent="0.25">
      <c r="A29" s="84"/>
      <c r="B29" s="110">
        <v>21</v>
      </c>
      <c r="C29" s="111" t="s">
        <v>1621</v>
      </c>
      <c r="D29" s="128">
        <v>7</v>
      </c>
      <c r="E29" s="129">
        <v>2</v>
      </c>
      <c r="F29" s="129">
        <v>5</v>
      </c>
      <c r="G29" s="129">
        <v>0</v>
      </c>
      <c r="H29" s="126" t="s">
        <v>46</v>
      </c>
      <c r="I29" s="126">
        <v>1</v>
      </c>
      <c r="J29" s="126">
        <v>0</v>
      </c>
      <c r="K29" s="127">
        <v>0</v>
      </c>
      <c r="L29" s="127">
        <v>4</v>
      </c>
      <c r="N29" s="81"/>
      <c r="O29" s="81"/>
      <c r="P29" s="81"/>
      <c r="Q29" s="81"/>
    </row>
    <row r="30" spans="1:17" x14ac:dyDescent="0.25">
      <c r="A30" s="84"/>
      <c r="B30" s="110">
        <v>22</v>
      </c>
      <c r="C30" s="111" t="s">
        <v>1638</v>
      </c>
      <c r="D30" s="123">
        <v>6</v>
      </c>
      <c r="E30" s="126">
        <v>4</v>
      </c>
      <c r="F30" s="126">
        <v>2</v>
      </c>
      <c r="G30" s="126">
        <v>0</v>
      </c>
      <c r="H30" s="126" t="s">
        <v>46</v>
      </c>
      <c r="I30" s="126">
        <v>0</v>
      </c>
      <c r="J30" s="126">
        <v>0</v>
      </c>
      <c r="K30" s="127">
        <v>0</v>
      </c>
      <c r="L30" s="127">
        <v>2</v>
      </c>
      <c r="N30" s="81"/>
      <c r="O30" s="81"/>
      <c r="P30" s="81"/>
      <c r="Q30" s="81"/>
    </row>
    <row r="31" spans="1:17" x14ac:dyDescent="0.25">
      <c r="A31" s="84"/>
      <c r="B31" s="110">
        <v>35</v>
      </c>
      <c r="C31" s="111" t="s">
        <v>1686</v>
      </c>
      <c r="D31" s="123">
        <v>1</v>
      </c>
      <c r="E31" s="126">
        <v>0</v>
      </c>
      <c r="F31" s="126">
        <v>1</v>
      </c>
      <c r="G31" s="126">
        <v>0</v>
      </c>
      <c r="H31" s="126" t="s">
        <v>46</v>
      </c>
      <c r="I31" s="126">
        <v>0</v>
      </c>
      <c r="J31" s="126">
        <v>0</v>
      </c>
      <c r="K31" s="127">
        <v>0</v>
      </c>
      <c r="L31" s="127">
        <v>1</v>
      </c>
      <c r="N31" s="81"/>
      <c r="O31" s="81"/>
      <c r="P31" s="81"/>
      <c r="Q31" s="81"/>
    </row>
    <row r="32" spans="1:17" x14ac:dyDescent="0.25">
      <c r="A32" s="84"/>
      <c r="B32" s="110">
        <v>38</v>
      </c>
      <c r="C32" s="111" t="s">
        <v>1704</v>
      </c>
      <c r="D32" s="123">
        <v>4</v>
      </c>
      <c r="E32" s="126">
        <v>3</v>
      </c>
      <c r="F32" s="126">
        <v>1</v>
      </c>
      <c r="G32" s="126">
        <v>0</v>
      </c>
      <c r="H32" s="126" t="s">
        <v>46</v>
      </c>
      <c r="I32" s="126">
        <v>0</v>
      </c>
      <c r="J32" s="126">
        <v>0</v>
      </c>
      <c r="K32" s="127">
        <v>0</v>
      </c>
      <c r="L32" s="127">
        <v>1</v>
      </c>
      <c r="N32" s="81"/>
      <c r="O32" s="81"/>
      <c r="P32" s="81"/>
      <c r="Q32" s="81"/>
    </row>
    <row r="33" spans="1:17" x14ac:dyDescent="0.25">
      <c r="A33" s="84"/>
      <c r="B33" s="110">
        <v>40</v>
      </c>
      <c r="C33" s="111" t="s">
        <v>1722</v>
      </c>
      <c r="D33" s="123">
        <v>5</v>
      </c>
      <c r="E33" s="126">
        <v>0</v>
      </c>
      <c r="F33" s="126">
        <v>5</v>
      </c>
      <c r="G33" s="126">
        <v>0</v>
      </c>
      <c r="H33" s="126" t="s">
        <v>46</v>
      </c>
      <c r="I33" s="126">
        <v>0</v>
      </c>
      <c r="J33" s="126">
        <v>0</v>
      </c>
      <c r="K33" s="127">
        <v>0</v>
      </c>
      <c r="L33" s="127">
        <v>5</v>
      </c>
      <c r="N33" s="81"/>
      <c r="O33" s="81"/>
      <c r="P33" s="81"/>
      <c r="Q33" s="81"/>
    </row>
    <row r="34" spans="1:17" x14ac:dyDescent="0.25">
      <c r="A34" s="84"/>
      <c r="B34" s="110">
        <v>50</v>
      </c>
      <c r="C34" s="111" t="s">
        <v>1739</v>
      </c>
      <c r="D34" s="123">
        <v>7</v>
      </c>
      <c r="E34" s="126">
        <v>0</v>
      </c>
      <c r="F34" s="126">
        <v>7</v>
      </c>
      <c r="G34" s="126">
        <v>0</v>
      </c>
      <c r="H34" s="126" t="s">
        <v>46</v>
      </c>
      <c r="I34" s="126">
        <v>0</v>
      </c>
      <c r="J34" s="126">
        <v>0</v>
      </c>
      <c r="K34" s="127">
        <v>3</v>
      </c>
      <c r="L34" s="127">
        <v>4</v>
      </c>
      <c r="N34" s="81"/>
      <c r="O34" s="81"/>
      <c r="P34" s="81"/>
      <c r="Q34" s="81"/>
    </row>
    <row r="35" spans="1:17" ht="26.25" thickBot="1" x14ac:dyDescent="0.3">
      <c r="A35" s="84"/>
      <c r="B35" s="131">
        <v>51</v>
      </c>
      <c r="C35" s="132" t="s">
        <v>1777</v>
      </c>
      <c r="D35" s="133">
        <v>15</v>
      </c>
      <c r="E35" s="134">
        <v>7</v>
      </c>
      <c r="F35" s="134">
        <v>8</v>
      </c>
      <c r="G35" s="134">
        <v>0</v>
      </c>
      <c r="H35" s="134" t="s">
        <v>46</v>
      </c>
      <c r="I35" s="134">
        <v>1</v>
      </c>
      <c r="J35" s="134">
        <v>1</v>
      </c>
      <c r="K35" s="135">
        <v>1</v>
      </c>
      <c r="L35" s="135">
        <v>5</v>
      </c>
      <c r="N35" s="81"/>
      <c r="O35" s="81"/>
      <c r="P35" s="81"/>
      <c r="Q35" s="81"/>
    </row>
    <row r="36" spans="1:17" x14ac:dyDescent="0.25">
      <c r="D36" s="86"/>
    </row>
    <row r="37" spans="1:17" x14ac:dyDescent="0.25">
      <c r="D37" s="86"/>
    </row>
    <row r="38" spans="1:17" x14ac:dyDescent="0.25">
      <c r="D38" s="86"/>
    </row>
    <row r="39" spans="1:17" x14ac:dyDescent="0.25">
      <c r="D39" s="86"/>
    </row>
    <row r="40" spans="1:17" x14ac:dyDescent="0.25">
      <c r="D40" s="86"/>
    </row>
    <row r="41" spans="1:17" x14ac:dyDescent="0.25">
      <c r="D41" s="86"/>
    </row>
    <row r="42" spans="1:17" x14ac:dyDescent="0.25">
      <c r="D42" s="86"/>
    </row>
    <row r="43" spans="1:17" x14ac:dyDescent="0.25">
      <c r="D43" s="86"/>
    </row>
    <row r="44" spans="1:17" x14ac:dyDescent="0.25">
      <c r="D44" s="86"/>
    </row>
    <row r="45" spans="1:17" x14ac:dyDescent="0.25">
      <c r="D45" s="86"/>
    </row>
    <row r="46" spans="1:17" x14ac:dyDescent="0.25">
      <c r="D46" s="86"/>
    </row>
    <row r="47" spans="1:17" x14ac:dyDescent="0.25">
      <c r="D47" s="86"/>
    </row>
    <row r="48" spans="1:17" x14ac:dyDescent="0.25">
      <c r="D48" s="86"/>
    </row>
    <row r="49" spans="4:4" x14ac:dyDescent="0.25">
      <c r="D49" s="86"/>
    </row>
    <row r="50" spans="4:4" x14ac:dyDescent="0.25">
      <c r="D50" s="86"/>
    </row>
    <row r="51" spans="4:4" x14ac:dyDescent="0.25">
      <c r="D51" s="86"/>
    </row>
    <row r="52" spans="4:4" x14ac:dyDescent="0.25">
      <c r="D52" s="86"/>
    </row>
    <row r="53" spans="4:4" x14ac:dyDescent="0.25">
      <c r="D53" s="86"/>
    </row>
    <row r="54" spans="4:4" x14ac:dyDescent="0.25">
      <c r="D54" s="86"/>
    </row>
    <row r="55" spans="4:4" x14ac:dyDescent="0.25">
      <c r="D55" s="86"/>
    </row>
    <row r="56" spans="4:4" x14ac:dyDescent="0.25">
      <c r="D56" s="86"/>
    </row>
    <row r="57" spans="4:4" x14ac:dyDescent="0.25">
      <c r="D57" s="86"/>
    </row>
    <row r="58" spans="4:4" x14ac:dyDescent="0.25">
      <c r="D58" s="86"/>
    </row>
    <row r="59" spans="4:4" x14ac:dyDescent="0.25">
      <c r="D59" s="86"/>
    </row>
    <row r="60" spans="4:4" x14ac:dyDescent="0.25">
      <c r="D60" s="86"/>
    </row>
    <row r="61" spans="4:4" x14ac:dyDescent="0.25">
      <c r="D61" s="86"/>
    </row>
    <row r="62" spans="4:4" x14ac:dyDescent="0.25">
      <c r="D62" s="86"/>
    </row>
    <row r="63" spans="4:4" x14ac:dyDescent="0.25">
      <c r="D63" s="86"/>
    </row>
    <row r="64" spans="4:4" x14ac:dyDescent="0.25">
      <c r="D64" s="86"/>
    </row>
    <row r="65" spans="4:4" x14ac:dyDescent="0.25">
      <c r="D65" s="86"/>
    </row>
    <row r="66" spans="4:4" x14ac:dyDescent="0.25">
      <c r="D66" s="86"/>
    </row>
    <row r="67" spans="4:4" x14ac:dyDescent="0.25">
      <c r="D67" s="86"/>
    </row>
    <row r="68" spans="4:4" x14ac:dyDescent="0.25">
      <c r="D68" s="86"/>
    </row>
    <row r="69" spans="4:4" x14ac:dyDescent="0.25">
      <c r="D69" s="86"/>
    </row>
    <row r="70" spans="4:4" x14ac:dyDescent="0.25">
      <c r="D70" s="86"/>
    </row>
    <row r="71" spans="4:4" x14ac:dyDescent="0.25">
      <c r="D71" s="86"/>
    </row>
    <row r="72" spans="4:4" x14ac:dyDescent="0.25">
      <c r="D72" s="86"/>
    </row>
    <row r="73" spans="4:4" x14ac:dyDescent="0.25">
      <c r="D73" s="86"/>
    </row>
    <row r="74" spans="4:4" x14ac:dyDescent="0.25">
      <c r="D74" s="86"/>
    </row>
    <row r="75" spans="4:4" x14ac:dyDescent="0.25">
      <c r="D75" s="86"/>
    </row>
    <row r="76" spans="4:4" x14ac:dyDescent="0.25">
      <c r="D76" s="86"/>
    </row>
    <row r="77" spans="4:4" x14ac:dyDescent="0.25">
      <c r="D77" s="86"/>
    </row>
  </sheetData>
  <mergeCells count="16">
    <mergeCell ref="J8:J9"/>
    <mergeCell ref="K8:K9"/>
    <mergeCell ref="L8:L9"/>
    <mergeCell ref="I1:L1"/>
    <mergeCell ref="B1:G1"/>
    <mergeCell ref="B8:C9"/>
    <mergeCell ref="D8:D9"/>
    <mergeCell ref="E8:E9"/>
    <mergeCell ref="F8:F9"/>
    <mergeCell ref="G8:G9"/>
    <mergeCell ref="I8:I9"/>
    <mergeCell ref="B3:L4"/>
    <mergeCell ref="B5:L5"/>
    <mergeCell ref="B6:L6"/>
    <mergeCell ref="B7:G7"/>
    <mergeCell ref="I7:L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176" t="s">
        <v>6</v>
      </c>
      <c r="E4" s="176"/>
      <c r="F4" s="176"/>
      <c r="G4" s="176"/>
      <c r="H4" s="177"/>
      <c r="I4" s="18"/>
      <c r="J4" s="178" t="s">
        <v>7</v>
      </c>
      <c r="K4" s="176"/>
      <c r="L4" s="17" t="s">
        <v>162</v>
      </c>
      <c r="M4" s="179" t="s">
        <v>163</v>
      </c>
      <c r="N4" s="179"/>
      <c r="O4" s="179"/>
      <c r="P4" s="179"/>
      <c r="Q4" s="180"/>
      <c r="R4" s="19"/>
      <c r="S4" s="181" t="s">
        <v>10</v>
      </c>
      <c r="T4" s="182"/>
      <c r="U4" s="182"/>
      <c r="V4" s="183" t="s">
        <v>164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165</v>
      </c>
      <c r="D6" s="185" t="s">
        <v>166</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167</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168</v>
      </c>
      <c r="C21" s="211"/>
      <c r="D21" s="211"/>
      <c r="E21" s="211"/>
      <c r="F21" s="211"/>
      <c r="G21" s="211"/>
      <c r="H21" s="211"/>
      <c r="I21" s="211"/>
      <c r="J21" s="211"/>
      <c r="K21" s="211"/>
      <c r="L21" s="211"/>
      <c r="M21" s="212" t="s">
        <v>165</v>
      </c>
      <c r="N21" s="212"/>
      <c r="O21" s="212" t="s">
        <v>169</v>
      </c>
      <c r="P21" s="212"/>
      <c r="Q21" s="213" t="s">
        <v>49</v>
      </c>
      <c r="R21" s="213"/>
      <c r="S21" s="34" t="s">
        <v>53</v>
      </c>
      <c r="T21" s="34" t="s">
        <v>54</v>
      </c>
      <c r="U21" s="34" t="s">
        <v>54</v>
      </c>
      <c r="V21" s="34" t="str">
        <f>+IF(ISERR(U21/T21*100),"N/A",ROUND(U21/T21*100,2))</f>
        <v>N/A</v>
      </c>
      <c r="W21" s="35">
        <f>+IF(ISERR(U21/S21*100),"N/A",ROUND(U21/S21*100,2))</f>
        <v>0</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170</v>
      </c>
      <c r="F25" s="40"/>
      <c r="G25" s="40"/>
      <c r="H25" s="41"/>
      <c r="I25" s="41"/>
      <c r="J25" s="41"/>
      <c r="K25" s="41"/>
      <c r="L25" s="41"/>
      <c r="M25" s="41"/>
      <c r="N25" s="41"/>
      <c r="O25" s="41"/>
      <c r="P25" s="42"/>
      <c r="Q25" s="42"/>
      <c r="R25" s="43" t="s">
        <v>164</v>
      </c>
      <c r="S25" s="44" t="s">
        <v>12</v>
      </c>
      <c r="T25" s="42"/>
      <c r="U25" s="44" t="s">
        <v>54</v>
      </c>
      <c r="V25" s="42"/>
      <c r="W25" s="45">
        <f>+IF(ISERR(U25/R25*100),"N/A",ROUND(U25/R25*100,2))</f>
        <v>0</v>
      </c>
    </row>
    <row r="26" spans="2:27" ht="26.25" customHeight="1" thickBot="1" x14ac:dyDescent="0.25">
      <c r="B26" s="228" t="s">
        <v>70</v>
      </c>
      <c r="C26" s="229"/>
      <c r="D26" s="229"/>
      <c r="E26" s="46" t="s">
        <v>170</v>
      </c>
      <c r="F26" s="46"/>
      <c r="G26" s="46"/>
      <c r="H26" s="47"/>
      <c r="I26" s="47"/>
      <c r="J26" s="47"/>
      <c r="K26" s="47"/>
      <c r="L26" s="47"/>
      <c r="M26" s="47"/>
      <c r="N26" s="47"/>
      <c r="O26" s="47"/>
      <c r="P26" s="48"/>
      <c r="Q26" s="48"/>
      <c r="R26" s="49" t="s">
        <v>164</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171</v>
      </c>
      <c r="C28" s="215"/>
      <c r="D28" s="215"/>
      <c r="E28" s="215"/>
      <c r="F28" s="215"/>
      <c r="G28" s="215"/>
      <c r="H28" s="215"/>
      <c r="I28" s="215"/>
      <c r="J28" s="215"/>
      <c r="K28" s="215"/>
      <c r="L28" s="215"/>
      <c r="M28" s="215"/>
      <c r="N28" s="215"/>
      <c r="O28" s="215"/>
      <c r="P28" s="215"/>
      <c r="Q28" s="215"/>
      <c r="R28" s="215"/>
      <c r="S28" s="215"/>
      <c r="T28" s="215"/>
      <c r="U28" s="215"/>
      <c r="V28" s="215"/>
      <c r="W28" s="216"/>
    </row>
    <row r="29" spans="2:27" ht="3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172</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173</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topLeftCell="A7"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88.5" customHeight="1" thickTop="1" thickBot="1" x14ac:dyDescent="0.25">
      <c r="A4" s="15"/>
      <c r="B4" s="16" t="s">
        <v>4</v>
      </c>
      <c r="C4" s="17" t="s">
        <v>1685</v>
      </c>
      <c r="D4" s="176" t="s">
        <v>1686</v>
      </c>
      <c r="E4" s="176"/>
      <c r="F4" s="176"/>
      <c r="G4" s="176"/>
      <c r="H4" s="177"/>
      <c r="I4" s="18"/>
      <c r="J4" s="178" t="s">
        <v>7</v>
      </c>
      <c r="K4" s="176"/>
      <c r="L4" s="17" t="s">
        <v>1687</v>
      </c>
      <c r="M4" s="179" t="s">
        <v>1688</v>
      </c>
      <c r="N4" s="179"/>
      <c r="O4" s="179"/>
      <c r="P4" s="179"/>
      <c r="Q4" s="180"/>
      <c r="R4" s="19"/>
      <c r="S4" s="181" t="s">
        <v>10</v>
      </c>
      <c r="T4" s="182"/>
      <c r="U4" s="182"/>
      <c r="V4" s="183" t="s">
        <v>1689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1690</v>
      </c>
      <c r="D6" s="185" t="s">
        <v>1691</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20</v>
      </c>
      <c r="K8" s="26" t="s">
        <v>20</v>
      </c>
      <c r="L8" s="26">
        <v>4520</v>
      </c>
      <c r="M8" s="26">
        <v>2463</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14.75" customHeight="1" thickTop="1" thickBot="1" x14ac:dyDescent="0.25">
      <c r="B10" s="27" t="s">
        <v>21</v>
      </c>
      <c r="C10" s="183" t="s">
        <v>1692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1693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1694</v>
      </c>
      <c r="C21" s="211"/>
      <c r="D21" s="211"/>
      <c r="E21" s="211"/>
      <c r="F21" s="211"/>
      <c r="G21" s="211"/>
      <c r="H21" s="211"/>
      <c r="I21" s="211"/>
      <c r="J21" s="211"/>
      <c r="K21" s="211"/>
      <c r="L21" s="211"/>
      <c r="M21" s="212" t="s">
        <v>1690</v>
      </c>
      <c r="N21" s="212"/>
      <c r="O21" s="212" t="s">
        <v>48</v>
      </c>
      <c r="P21" s="212"/>
      <c r="Q21" s="213" t="s">
        <v>49</v>
      </c>
      <c r="R21" s="213"/>
      <c r="S21" s="34" t="s">
        <v>53</v>
      </c>
      <c r="T21" s="34" t="s">
        <v>53</v>
      </c>
      <c r="U21" s="34" t="s">
        <v>1695</v>
      </c>
      <c r="V21" s="34">
        <f>+IF(ISERR(U21/T21*100),"N/A",ROUND(U21/T21*100,2))</f>
        <v>100.3</v>
      </c>
      <c r="W21" s="35">
        <f>+IF(ISERR(U21/S21*100),"N/A",ROUND(U21/S21*100,2))</f>
        <v>100.3</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6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69" t="s">
        <v>63</v>
      </c>
      <c r="S24" s="69" t="s">
        <v>63</v>
      </c>
      <c r="T24" s="69" t="s">
        <v>48</v>
      </c>
      <c r="U24" s="69" t="s">
        <v>63</v>
      </c>
      <c r="V24" s="69" t="s">
        <v>64</v>
      </c>
      <c r="W24" s="32" t="s">
        <v>65</v>
      </c>
      <c r="Y24" s="36"/>
    </row>
    <row r="25" spans="2:27" ht="23.25" customHeight="1" thickBot="1" x14ac:dyDescent="0.25">
      <c r="B25" s="226" t="s">
        <v>66</v>
      </c>
      <c r="C25" s="227"/>
      <c r="D25" s="227"/>
      <c r="E25" s="70" t="s">
        <v>1696</v>
      </c>
      <c r="F25" s="70"/>
      <c r="G25" s="70"/>
      <c r="H25" s="41"/>
      <c r="I25" s="41"/>
      <c r="J25" s="41"/>
      <c r="K25" s="41"/>
      <c r="L25" s="41"/>
      <c r="M25" s="41"/>
      <c r="N25" s="41"/>
      <c r="O25" s="41"/>
      <c r="P25" s="42"/>
      <c r="Q25" s="42"/>
      <c r="R25" s="43" t="s">
        <v>1697</v>
      </c>
      <c r="S25" s="44" t="s">
        <v>12</v>
      </c>
      <c r="T25" s="42"/>
      <c r="U25" s="44" t="s">
        <v>1698</v>
      </c>
      <c r="V25" s="42"/>
      <c r="W25" s="45">
        <f>+IF(ISERR(U25/R25*100),"N/A",ROUND(U25/R25*100,2))</f>
        <v>15.12</v>
      </c>
    </row>
    <row r="26" spans="2:27" ht="26.25" customHeight="1" thickBot="1" x14ac:dyDescent="0.25">
      <c r="B26" s="228" t="s">
        <v>70</v>
      </c>
      <c r="C26" s="229"/>
      <c r="D26" s="229"/>
      <c r="E26" s="71" t="s">
        <v>1696</v>
      </c>
      <c r="F26" s="71"/>
      <c r="G26" s="71"/>
      <c r="H26" s="47"/>
      <c r="I26" s="47"/>
      <c r="J26" s="47"/>
      <c r="K26" s="47"/>
      <c r="L26" s="47"/>
      <c r="M26" s="47"/>
      <c r="N26" s="47"/>
      <c r="O26" s="47"/>
      <c r="P26" s="48"/>
      <c r="Q26" s="48"/>
      <c r="R26" s="49" t="s">
        <v>1697</v>
      </c>
      <c r="S26" s="50" t="s">
        <v>1699</v>
      </c>
      <c r="T26" s="51">
        <f>+IF(ISERR(S26/R26*100),"N/A",ROUND(S26/R26*100,2))</f>
        <v>23.8</v>
      </c>
      <c r="U26" s="50" t="s">
        <v>1698</v>
      </c>
      <c r="V26" s="51">
        <f>+IF(ISERR(U26/S26*100),"N/A",ROUND(U26/S26*100,2))</f>
        <v>63.52</v>
      </c>
      <c r="W26" s="52">
        <f>+IF(ISERR(U26/R26*100),"N/A",ROUND(U26/R26*100,2))</f>
        <v>15.12</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1700</v>
      </c>
      <c r="C28" s="215"/>
      <c r="D28" s="215"/>
      <c r="E28" s="215"/>
      <c r="F28" s="215"/>
      <c r="G28" s="215"/>
      <c r="H28" s="215"/>
      <c r="I28" s="215"/>
      <c r="J28" s="215"/>
      <c r="K28" s="215"/>
      <c r="L28" s="215"/>
      <c r="M28" s="215"/>
      <c r="N28" s="215"/>
      <c r="O28" s="215"/>
      <c r="P28" s="215"/>
      <c r="Q28" s="215"/>
      <c r="R28" s="215"/>
      <c r="S28" s="215"/>
      <c r="T28" s="215"/>
      <c r="U28" s="215"/>
      <c r="V28" s="215"/>
      <c r="W28" s="216"/>
    </row>
    <row r="29" spans="2:27" ht="90"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1701</v>
      </c>
      <c r="C30" s="215"/>
      <c r="D30" s="215"/>
      <c r="E30" s="215"/>
      <c r="F30" s="215"/>
      <c r="G30" s="215"/>
      <c r="H30" s="215"/>
      <c r="I30" s="215"/>
      <c r="J30" s="215"/>
      <c r="K30" s="215"/>
      <c r="L30" s="215"/>
      <c r="M30" s="215"/>
      <c r="N30" s="215"/>
      <c r="O30" s="215"/>
      <c r="P30" s="215"/>
      <c r="Q30" s="215"/>
      <c r="R30" s="215"/>
      <c r="S30" s="215"/>
      <c r="T30" s="215"/>
      <c r="U30" s="215"/>
      <c r="V30" s="215"/>
      <c r="W30" s="216"/>
    </row>
    <row r="31" spans="2:27" ht="80.2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159.75" customHeight="1" thickTop="1" x14ac:dyDescent="0.2">
      <c r="B32" s="214" t="s">
        <v>1702</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1" min="1" max="22"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tabSelected="1" view="pageBreakPreview" topLeftCell="A10"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1703</v>
      </c>
      <c r="D4" s="176" t="s">
        <v>1704</v>
      </c>
      <c r="E4" s="176"/>
      <c r="F4" s="176"/>
      <c r="G4" s="176"/>
      <c r="H4" s="177"/>
      <c r="I4" s="18"/>
      <c r="J4" s="178" t="s">
        <v>7</v>
      </c>
      <c r="K4" s="176"/>
      <c r="L4" s="17" t="s">
        <v>1069</v>
      </c>
      <c r="M4" s="179" t="s">
        <v>1705</v>
      </c>
      <c r="N4" s="179"/>
      <c r="O4" s="179"/>
      <c r="P4" s="179"/>
      <c r="Q4" s="180"/>
      <c r="R4" s="19"/>
      <c r="S4" s="181" t="s">
        <v>10</v>
      </c>
      <c r="T4" s="182"/>
      <c r="U4" s="182"/>
      <c r="V4" s="183" t="s">
        <v>1706</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1707</v>
      </c>
      <c r="D6" s="185" t="s">
        <v>1708</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20</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90" customHeight="1" thickTop="1" thickBot="1" x14ac:dyDescent="0.25">
      <c r="B10" s="27" t="s">
        <v>21</v>
      </c>
      <c r="C10" s="183" t="s">
        <v>1709</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1710</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1711</v>
      </c>
      <c r="C21" s="211"/>
      <c r="D21" s="211"/>
      <c r="E21" s="211"/>
      <c r="F21" s="211"/>
      <c r="G21" s="211"/>
      <c r="H21" s="211"/>
      <c r="I21" s="211"/>
      <c r="J21" s="211"/>
      <c r="K21" s="211"/>
      <c r="L21" s="211"/>
      <c r="M21" s="212" t="s">
        <v>1707</v>
      </c>
      <c r="N21" s="212"/>
      <c r="O21" s="212" t="s">
        <v>1712</v>
      </c>
      <c r="P21" s="212"/>
      <c r="Q21" s="213" t="s">
        <v>49</v>
      </c>
      <c r="R21" s="213"/>
      <c r="S21" s="34" t="s">
        <v>325</v>
      </c>
      <c r="T21" s="34" t="s">
        <v>54</v>
      </c>
      <c r="U21" s="34" t="s">
        <v>54</v>
      </c>
      <c r="V21" s="34" t="str">
        <f>+IF(ISERR(U21/T21*100),"N/A",ROUND(U21/T21*100,2))</f>
        <v>N/A</v>
      </c>
      <c r="W21" s="35">
        <f>+IF(ISERR(U21/S21*100),"N/A",ROUND(U21/S21*100,2))</f>
        <v>0</v>
      </c>
    </row>
    <row r="22" spans="2:27" ht="56.25" customHeight="1" x14ac:dyDescent="0.2">
      <c r="B22" s="210" t="s">
        <v>1713</v>
      </c>
      <c r="C22" s="211"/>
      <c r="D22" s="211"/>
      <c r="E22" s="211"/>
      <c r="F22" s="211"/>
      <c r="G22" s="211"/>
      <c r="H22" s="211"/>
      <c r="I22" s="211"/>
      <c r="J22" s="211"/>
      <c r="K22" s="211"/>
      <c r="L22" s="211"/>
      <c r="M22" s="212" t="s">
        <v>1707</v>
      </c>
      <c r="N22" s="212"/>
      <c r="O22" s="212" t="s">
        <v>48</v>
      </c>
      <c r="P22" s="212"/>
      <c r="Q22" s="213" t="s">
        <v>49</v>
      </c>
      <c r="R22" s="213"/>
      <c r="S22" s="34" t="s">
        <v>155</v>
      </c>
      <c r="T22" s="34" t="s">
        <v>54</v>
      </c>
      <c r="U22" s="34" t="s">
        <v>54</v>
      </c>
      <c r="V22" s="34" t="str">
        <f>+IF(ISERR(U22/T22*100),"N/A",ROUND(U22/T22*100,2))</f>
        <v>N/A</v>
      </c>
      <c r="W22" s="35">
        <f>+IF(ISERR(U22/S22*100),"N/A",ROUND(U22/S22*100,2))</f>
        <v>0</v>
      </c>
    </row>
    <row r="23" spans="2:27" ht="56.25" customHeight="1" x14ac:dyDescent="0.2">
      <c r="B23" s="210" t="s">
        <v>1714</v>
      </c>
      <c r="C23" s="211"/>
      <c r="D23" s="211"/>
      <c r="E23" s="211"/>
      <c r="F23" s="211"/>
      <c r="G23" s="211"/>
      <c r="H23" s="211"/>
      <c r="I23" s="211"/>
      <c r="J23" s="211"/>
      <c r="K23" s="211"/>
      <c r="L23" s="211"/>
      <c r="M23" s="212" t="s">
        <v>1707</v>
      </c>
      <c r="N23" s="212"/>
      <c r="O23" s="212" t="s">
        <v>48</v>
      </c>
      <c r="P23" s="212"/>
      <c r="Q23" s="213" t="s">
        <v>49</v>
      </c>
      <c r="R23" s="213"/>
      <c r="S23" s="34" t="s">
        <v>195</v>
      </c>
      <c r="T23" s="34" t="s">
        <v>1715</v>
      </c>
      <c r="U23" s="34" t="s">
        <v>1715</v>
      </c>
      <c r="V23" s="34">
        <f>+IF(ISERR(U23/T23*100),"N/A",ROUND(U23/T23*100,2))</f>
        <v>100</v>
      </c>
      <c r="W23" s="35">
        <f>+IF(ISERR(U23/S23*100),"N/A",ROUND(U23/S23*100,2))</f>
        <v>35</v>
      </c>
    </row>
    <row r="24" spans="2:27" ht="56.25" customHeight="1" thickBot="1" x14ac:dyDescent="0.25">
      <c r="B24" s="210" t="s">
        <v>1716</v>
      </c>
      <c r="C24" s="211"/>
      <c r="D24" s="211"/>
      <c r="E24" s="211"/>
      <c r="F24" s="211"/>
      <c r="G24" s="211"/>
      <c r="H24" s="211"/>
      <c r="I24" s="211"/>
      <c r="J24" s="211"/>
      <c r="K24" s="211"/>
      <c r="L24" s="211"/>
      <c r="M24" s="212" t="s">
        <v>1707</v>
      </c>
      <c r="N24" s="212"/>
      <c r="O24" s="212" t="s">
        <v>48</v>
      </c>
      <c r="P24" s="212"/>
      <c r="Q24" s="213" t="s">
        <v>49</v>
      </c>
      <c r="R24" s="213"/>
      <c r="S24" s="34" t="s">
        <v>53</v>
      </c>
      <c r="T24" s="34" t="s">
        <v>54</v>
      </c>
      <c r="U24" s="34" t="s">
        <v>54</v>
      </c>
      <c r="V24" s="34" t="str">
        <f>+IF(ISERR(U24/T24*100),"N/A",ROUND(U24/T24*100,2))</f>
        <v>N/A</v>
      </c>
      <c r="W24" s="35">
        <f>+IF(ISERR(U24/S24*100),"N/A",ROUND(U24/S24*100,2))</f>
        <v>0</v>
      </c>
    </row>
    <row r="25" spans="2:27" ht="21.75" customHeight="1" thickTop="1" thickBot="1" x14ac:dyDescent="0.25">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20" t="s">
        <v>60</v>
      </c>
      <c r="C26" s="221"/>
      <c r="D26" s="221"/>
      <c r="E26" s="221"/>
      <c r="F26" s="221"/>
      <c r="G26" s="221"/>
      <c r="H26" s="221"/>
      <c r="I26" s="221"/>
      <c r="J26" s="221"/>
      <c r="K26" s="221"/>
      <c r="L26" s="221"/>
      <c r="M26" s="221"/>
      <c r="N26" s="221"/>
      <c r="O26" s="221"/>
      <c r="P26" s="221"/>
      <c r="Q26" s="222"/>
      <c r="R26" s="37" t="s">
        <v>41</v>
      </c>
      <c r="S26" s="197" t="s">
        <v>42</v>
      </c>
      <c r="T26" s="197"/>
      <c r="U26" s="68" t="s">
        <v>61</v>
      </c>
      <c r="V26" s="196" t="s">
        <v>62</v>
      </c>
      <c r="W26" s="198"/>
    </row>
    <row r="27" spans="2:27" ht="30.75" customHeight="1" thickBot="1" x14ac:dyDescent="0.25">
      <c r="B27" s="223"/>
      <c r="C27" s="224"/>
      <c r="D27" s="224"/>
      <c r="E27" s="224"/>
      <c r="F27" s="224"/>
      <c r="G27" s="224"/>
      <c r="H27" s="224"/>
      <c r="I27" s="224"/>
      <c r="J27" s="224"/>
      <c r="K27" s="224"/>
      <c r="L27" s="224"/>
      <c r="M27" s="224"/>
      <c r="N27" s="224"/>
      <c r="O27" s="224"/>
      <c r="P27" s="224"/>
      <c r="Q27" s="225"/>
      <c r="R27" s="69" t="s">
        <v>63</v>
      </c>
      <c r="S27" s="69" t="s">
        <v>63</v>
      </c>
      <c r="T27" s="69" t="s">
        <v>48</v>
      </c>
      <c r="U27" s="69" t="s">
        <v>63</v>
      </c>
      <c r="V27" s="69" t="s">
        <v>64</v>
      </c>
      <c r="W27" s="32" t="s">
        <v>65</v>
      </c>
      <c r="Y27" s="36"/>
    </row>
    <row r="28" spans="2:27" ht="23.25" customHeight="1" thickBot="1" x14ac:dyDescent="0.25">
      <c r="B28" s="226" t="s">
        <v>66</v>
      </c>
      <c r="C28" s="227"/>
      <c r="D28" s="227"/>
      <c r="E28" s="70" t="s">
        <v>1717</v>
      </c>
      <c r="F28" s="70"/>
      <c r="G28" s="70"/>
      <c r="H28" s="41"/>
      <c r="I28" s="41"/>
      <c r="J28" s="41"/>
      <c r="K28" s="41"/>
      <c r="L28" s="41"/>
      <c r="M28" s="41"/>
      <c r="N28" s="41"/>
      <c r="O28" s="41"/>
      <c r="P28" s="42"/>
      <c r="Q28" s="42"/>
      <c r="R28" s="43" t="s">
        <v>1706</v>
      </c>
      <c r="S28" s="44" t="s">
        <v>12</v>
      </c>
      <c r="T28" s="42"/>
      <c r="U28" s="44" t="s">
        <v>54</v>
      </c>
      <c r="V28" s="42"/>
      <c r="W28" s="45">
        <f>+IF(ISERR(U28/R28*100),"N/A",ROUND(U28/R28*100,2))</f>
        <v>0</v>
      </c>
    </row>
    <row r="29" spans="2:27" ht="26.25" customHeight="1" thickBot="1" x14ac:dyDescent="0.25">
      <c r="B29" s="228" t="s">
        <v>70</v>
      </c>
      <c r="C29" s="229"/>
      <c r="D29" s="229"/>
      <c r="E29" s="71" t="s">
        <v>1717</v>
      </c>
      <c r="F29" s="71"/>
      <c r="G29" s="71"/>
      <c r="H29" s="47"/>
      <c r="I29" s="47"/>
      <c r="J29" s="47"/>
      <c r="K29" s="47"/>
      <c r="L29" s="47"/>
      <c r="M29" s="47"/>
      <c r="N29" s="47"/>
      <c r="O29" s="47"/>
      <c r="P29" s="48"/>
      <c r="Q29" s="48"/>
      <c r="R29" s="49" t="s">
        <v>1706</v>
      </c>
      <c r="S29" s="50" t="s">
        <v>54</v>
      </c>
      <c r="T29" s="51">
        <f>+IF(ISERR(S29/R29*100),"N/A",ROUND(S29/R29*100,2))</f>
        <v>0</v>
      </c>
      <c r="U29" s="50" t="s">
        <v>54</v>
      </c>
      <c r="V29" s="51" t="str">
        <f>+IF(ISERR(U29/S29*100),"N/A",ROUND(U29/S29*100,2))</f>
        <v>N/A</v>
      </c>
      <c r="W29" s="52">
        <f>+IF(ISERR(U29/R29*100),"N/A",ROUND(U29/R29*100,2))</f>
        <v>0</v>
      </c>
    </row>
    <row r="30" spans="2:27" ht="22.5" customHeight="1" thickTop="1" thickBot="1" x14ac:dyDescent="0.25">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14" t="s">
        <v>1718</v>
      </c>
      <c r="C31" s="215"/>
      <c r="D31" s="215"/>
      <c r="E31" s="215"/>
      <c r="F31" s="215"/>
      <c r="G31" s="215"/>
      <c r="H31" s="215"/>
      <c r="I31" s="215"/>
      <c r="J31" s="215"/>
      <c r="K31" s="215"/>
      <c r="L31" s="215"/>
      <c r="M31" s="215"/>
      <c r="N31" s="215"/>
      <c r="O31" s="215"/>
      <c r="P31" s="215"/>
      <c r="Q31" s="215"/>
      <c r="R31" s="215"/>
      <c r="S31" s="215"/>
      <c r="T31" s="215"/>
      <c r="U31" s="215"/>
      <c r="V31" s="215"/>
      <c r="W31" s="216"/>
    </row>
    <row r="32" spans="2:27" ht="4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1719</v>
      </c>
      <c r="C33" s="215"/>
      <c r="D33" s="215"/>
      <c r="E33" s="215"/>
      <c r="F33" s="215"/>
      <c r="G33" s="215"/>
      <c r="H33" s="215"/>
      <c r="I33" s="215"/>
      <c r="J33" s="215"/>
      <c r="K33" s="215"/>
      <c r="L33" s="215"/>
      <c r="M33" s="215"/>
      <c r="N33" s="215"/>
      <c r="O33" s="215"/>
      <c r="P33" s="215"/>
      <c r="Q33" s="215"/>
      <c r="R33" s="215"/>
      <c r="S33" s="215"/>
      <c r="T33" s="215"/>
      <c r="U33" s="215"/>
      <c r="V33" s="215"/>
      <c r="W33" s="216"/>
    </row>
    <row r="34" spans="2:23" ht="30" customHeight="1" thickBot="1" x14ac:dyDescent="0.25">
      <c r="B34" s="230"/>
      <c r="C34" s="231"/>
      <c r="D34" s="231"/>
      <c r="E34" s="231"/>
      <c r="F34" s="231"/>
      <c r="G34" s="231"/>
      <c r="H34" s="231"/>
      <c r="I34" s="231"/>
      <c r="J34" s="231"/>
      <c r="K34" s="231"/>
      <c r="L34" s="231"/>
      <c r="M34" s="231"/>
      <c r="N34" s="231"/>
      <c r="O34" s="231"/>
      <c r="P34" s="231"/>
      <c r="Q34" s="231"/>
      <c r="R34" s="231"/>
      <c r="S34" s="231"/>
      <c r="T34" s="231"/>
      <c r="U34" s="231"/>
      <c r="V34" s="231"/>
      <c r="W34" s="232"/>
    </row>
    <row r="35" spans="2:23" ht="37.5" customHeight="1" thickTop="1" x14ac:dyDescent="0.2">
      <c r="B35" s="214" t="s">
        <v>1720</v>
      </c>
      <c r="C35" s="215"/>
      <c r="D35" s="215"/>
      <c r="E35" s="215"/>
      <c r="F35" s="215"/>
      <c r="G35" s="215"/>
      <c r="H35" s="215"/>
      <c r="I35" s="215"/>
      <c r="J35" s="215"/>
      <c r="K35" s="215"/>
      <c r="L35" s="215"/>
      <c r="M35" s="215"/>
      <c r="N35" s="215"/>
      <c r="O35" s="215"/>
      <c r="P35" s="215"/>
      <c r="Q35" s="215"/>
      <c r="R35" s="215"/>
      <c r="S35" s="215"/>
      <c r="T35" s="215"/>
      <c r="U35" s="215"/>
      <c r="V35" s="215"/>
      <c r="W35" s="216"/>
    </row>
    <row r="36" spans="2:23" ht="27.75" customHeight="1" thickBot="1" x14ac:dyDescent="0.25">
      <c r="B36" s="217"/>
      <c r="C36" s="218"/>
      <c r="D36" s="218"/>
      <c r="E36" s="218"/>
      <c r="F36" s="218"/>
      <c r="G36" s="218"/>
      <c r="H36" s="218"/>
      <c r="I36" s="218"/>
      <c r="J36" s="218"/>
      <c r="K36" s="218"/>
      <c r="L36" s="218"/>
      <c r="M36" s="218"/>
      <c r="N36" s="218"/>
      <c r="O36" s="218"/>
      <c r="P36" s="218"/>
      <c r="Q36" s="218"/>
      <c r="R36" s="218"/>
      <c r="S36" s="218"/>
      <c r="T36" s="218"/>
      <c r="U36" s="218"/>
      <c r="V36" s="218"/>
      <c r="W36" s="219"/>
    </row>
  </sheetData>
  <mergeCells count="6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2" min="1" max="22"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1721</v>
      </c>
      <c r="D4" s="176" t="s">
        <v>1722</v>
      </c>
      <c r="E4" s="176"/>
      <c r="F4" s="176"/>
      <c r="G4" s="176"/>
      <c r="H4" s="177"/>
      <c r="I4" s="18"/>
      <c r="J4" s="178" t="s">
        <v>7</v>
      </c>
      <c r="K4" s="176"/>
      <c r="L4" s="17" t="s">
        <v>1176</v>
      </c>
      <c r="M4" s="179" t="s">
        <v>1723</v>
      </c>
      <c r="N4" s="179"/>
      <c r="O4" s="179"/>
      <c r="P4" s="179"/>
      <c r="Q4" s="180"/>
      <c r="R4" s="19"/>
      <c r="S4" s="181" t="s">
        <v>10</v>
      </c>
      <c r="T4" s="182"/>
      <c r="U4" s="182"/>
      <c r="V4" s="183" t="s">
        <v>1724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1474</v>
      </c>
      <c r="D6" s="185" t="s">
        <v>1725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v>57481307</v>
      </c>
      <c r="K8" s="26">
        <v>54855231</v>
      </c>
      <c r="L8" s="26">
        <v>44676783</v>
      </c>
      <c r="M8" s="26">
        <v>41648091</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1726</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42"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1727</v>
      </c>
      <c r="U14" s="190"/>
      <c r="V14" s="190"/>
      <c r="W14" s="190"/>
    </row>
    <row r="15" spans="1:29" ht="31.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1728</v>
      </c>
      <c r="C21" s="211"/>
      <c r="D21" s="211"/>
      <c r="E21" s="211"/>
      <c r="F21" s="211"/>
      <c r="G21" s="211"/>
      <c r="H21" s="211"/>
      <c r="I21" s="211"/>
      <c r="J21" s="211"/>
      <c r="K21" s="211"/>
      <c r="L21" s="211"/>
      <c r="M21" s="212" t="s">
        <v>1474</v>
      </c>
      <c r="N21" s="212"/>
      <c r="O21" s="212" t="s">
        <v>48</v>
      </c>
      <c r="P21" s="212"/>
      <c r="Q21" s="213" t="s">
        <v>49</v>
      </c>
      <c r="R21" s="213"/>
      <c r="S21" s="34" t="s">
        <v>53</v>
      </c>
      <c r="T21" s="34" t="s">
        <v>98</v>
      </c>
      <c r="U21" s="34" t="s">
        <v>98</v>
      </c>
      <c r="V21" s="34">
        <f>+IF(ISERR(U21/T21*100),"N/A",ROUND(U21/T21*100,2))</f>
        <v>100</v>
      </c>
      <c r="W21" s="35">
        <f>+IF(ISERR(U21/S21*100),"N/A",ROUND(U21/S21*100,2))</f>
        <v>25</v>
      </c>
    </row>
    <row r="22" spans="2:27" ht="56.25" customHeight="1" x14ac:dyDescent="0.2">
      <c r="B22" s="210" t="s">
        <v>1729</v>
      </c>
      <c r="C22" s="211"/>
      <c r="D22" s="211"/>
      <c r="E22" s="211"/>
      <c r="F22" s="211"/>
      <c r="G22" s="211"/>
      <c r="H22" s="211"/>
      <c r="I22" s="211"/>
      <c r="J22" s="211"/>
      <c r="K22" s="211"/>
      <c r="L22" s="211"/>
      <c r="M22" s="212" t="s">
        <v>1474</v>
      </c>
      <c r="N22" s="212"/>
      <c r="O22" s="212" t="s">
        <v>48</v>
      </c>
      <c r="P22" s="212"/>
      <c r="Q22" s="213" t="s">
        <v>49</v>
      </c>
      <c r="R22" s="213"/>
      <c r="S22" s="34" t="s">
        <v>53</v>
      </c>
      <c r="T22" s="34" t="s">
        <v>98</v>
      </c>
      <c r="U22" s="34" t="s">
        <v>98</v>
      </c>
      <c r="V22" s="34">
        <f>+IF(ISERR(U22/T22*100),"N/A",ROUND(U22/T22*100,2))</f>
        <v>100</v>
      </c>
      <c r="W22" s="35">
        <f>+IF(ISERR(U22/S22*100),"N/A",ROUND(U22/S22*100,2))</f>
        <v>25</v>
      </c>
    </row>
    <row r="23" spans="2:27" ht="56.25" customHeight="1" x14ac:dyDescent="0.2">
      <c r="B23" s="210" t="s">
        <v>1730</v>
      </c>
      <c r="C23" s="211"/>
      <c r="D23" s="211"/>
      <c r="E23" s="211"/>
      <c r="F23" s="211"/>
      <c r="G23" s="211"/>
      <c r="H23" s="211"/>
      <c r="I23" s="211"/>
      <c r="J23" s="211"/>
      <c r="K23" s="211"/>
      <c r="L23" s="211"/>
      <c r="M23" s="212" t="s">
        <v>1474</v>
      </c>
      <c r="N23" s="212"/>
      <c r="O23" s="212" t="s">
        <v>48</v>
      </c>
      <c r="P23" s="212"/>
      <c r="Q23" s="213" t="s">
        <v>49</v>
      </c>
      <c r="R23" s="213"/>
      <c r="S23" s="34" t="s">
        <v>53</v>
      </c>
      <c r="T23" s="34" t="s">
        <v>98</v>
      </c>
      <c r="U23" s="34" t="s">
        <v>98</v>
      </c>
      <c r="V23" s="34">
        <f>+IF(ISERR(U23/T23*100),"N/A",ROUND(U23/T23*100,2))</f>
        <v>100</v>
      </c>
      <c r="W23" s="35">
        <f>+IF(ISERR(U23/S23*100),"N/A",ROUND(U23/S23*100,2))</f>
        <v>25</v>
      </c>
    </row>
    <row r="24" spans="2:27" ht="56.25" customHeight="1" x14ac:dyDescent="0.2">
      <c r="B24" s="210" t="s">
        <v>1731</v>
      </c>
      <c r="C24" s="211"/>
      <c r="D24" s="211"/>
      <c r="E24" s="211"/>
      <c r="F24" s="211"/>
      <c r="G24" s="211"/>
      <c r="H24" s="211"/>
      <c r="I24" s="211"/>
      <c r="J24" s="211"/>
      <c r="K24" s="211"/>
      <c r="L24" s="211"/>
      <c r="M24" s="212" t="s">
        <v>1474</v>
      </c>
      <c r="N24" s="212"/>
      <c r="O24" s="212" t="s">
        <v>48</v>
      </c>
      <c r="P24" s="212"/>
      <c r="Q24" s="213" t="s">
        <v>49</v>
      </c>
      <c r="R24" s="213"/>
      <c r="S24" s="34" t="s">
        <v>53</v>
      </c>
      <c r="T24" s="34" t="s">
        <v>98</v>
      </c>
      <c r="U24" s="34" t="s">
        <v>98</v>
      </c>
      <c r="V24" s="34">
        <f>+IF(ISERR(U24/T24*100),"N/A",ROUND(U24/T24*100,2))</f>
        <v>100</v>
      </c>
      <c r="W24" s="35">
        <f>+IF(ISERR(U24/S24*100),"N/A",ROUND(U24/S24*100,2))</f>
        <v>25</v>
      </c>
    </row>
    <row r="25" spans="2:27" ht="56.25" customHeight="1" thickBot="1" x14ac:dyDescent="0.25">
      <c r="B25" s="210" t="s">
        <v>1732</v>
      </c>
      <c r="C25" s="211"/>
      <c r="D25" s="211"/>
      <c r="E25" s="211"/>
      <c r="F25" s="211"/>
      <c r="G25" s="211"/>
      <c r="H25" s="211"/>
      <c r="I25" s="211"/>
      <c r="J25" s="211"/>
      <c r="K25" s="211"/>
      <c r="L25" s="211"/>
      <c r="M25" s="212" t="s">
        <v>1474</v>
      </c>
      <c r="N25" s="212"/>
      <c r="O25" s="212" t="s">
        <v>48</v>
      </c>
      <c r="P25" s="212"/>
      <c r="Q25" s="213" t="s">
        <v>49</v>
      </c>
      <c r="R25" s="213"/>
      <c r="S25" s="34" t="s">
        <v>53</v>
      </c>
      <c r="T25" s="34" t="s">
        <v>98</v>
      </c>
      <c r="U25" s="34" t="s">
        <v>98</v>
      </c>
      <c r="V25" s="34">
        <f>+IF(ISERR(U25/T25*100),"N/A",ROUND(U25/T25*100,2))</f>
        <v>100</v>
      </c>
      <c r="W25" s="35">
        <f>+IF(ISERR(U25/S25*100),"N/A",ROUND(U25/S25*100,2))</f>
        <v>25</v>
      </c>
    </row>
    <row r="26" spans="2:27" ht="21.75" customHeight="1" thickTop="1" thickBot="1" x14ac:dyDescent="0.25">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20" t="s">
        <v>60</v>
      </c>
      <c r="C27" s="221"/>
      <c r="D27" s="221"/>
      <c r="E27" s="221"/>
      <c r="F27" s="221"/>
      <c r="G27" s="221"/>
      <c r="H27" s="221"/>
      <c r="I27" s="221"/>
      <c r="J27" s="221"/>
      <c r="K27" s="221"/>
      <c r="L27" s="221"/>
      <c r="M27" s="221"/>
      <c r="N27" s="221"/>
      <c r="O27" s="221"/>
      <c r="P27" s="221"/>
      <c r="Q27" s="222"/>
      <c r="R27" s="37" t="s">
        <v>41</v>
      </c>
      <c r="S27" s="197" t="s">
        <v>42</v>
      </c>
      <c r="T27" s="197"/>
      <c r="U27" s="68" t="s">
        <v>61</v>
      </c>
      <c r="V27" s="196" t="s">
        <v>62</v>
      </c>
      <c r="W27" s="198"/>
    </row>
    <row r="28" spans="2:27" ht="30.75" customHeight="1" thickBot="1" x14ac:dyDescent="0.25">
      <c r="B28" s="223"/>
      <c r="C28" s="224"/>
      <c r="D28" s="224"/>
      <c r="E28" s="224"/>
      <c r="F28" s="224"/>
      <c r="G28" s="224"/>
      <c r="H28" s="224"/>
      <c r="I28" s="224"/>
      <c r="J28" s="224"/>
      <c r="K28" s="224"/>
      <c r="L28" s="224"/>
      <c r="M28" s="224"/>
      <c r="N28" s="224"/>
      <c r="O28" s="224"/>
      <c r="P28" s="224"/>
      <c r="Q28" s="225"/>
      <c r="R28" s="69" t="s">
        <v>63</v>
      </c>
      <c r="S28" s="69" t="s">
        <v>63</v>
      </c>
      <c r="T28" s="69" t="s">
        <v>48</v>
      </c>
      <c r="U28" s="69" t="s">
        <v>63</v>
      </c>
      <c r="V28" s="69" t="s">
        <v>64</v>
      </c>
      <c r="W28" s="32" t="s">
        <v>65</v>
      </c>
      <c r="Y28" s="36"/>
    </row>
    <row r="29" spans="2:27" ht="23.25" customHeight="1" thickBot="1" x14ac:dyDescent="0.25">
      <c r="B29" s="226" t="s">
        <v>66</v>
      </c>
      <c r="C29" s="227"/>
      <c r="D29" s="227"/>
      <c r="E29" s="70" t="s">
        <v>1733</v>
      </c>
      <c r="F29" s="70"/>
      <c r="G29" s="70"/>
      <c r="H29" s="41"/>
      <c r="I29" s="41"/>
      <c r="J29" s="41"/>
      <c r="K29" s="41"/>
      <c r="L29" s="41"/>
      <c r="M29" s="41"/>
      <c r="N29" s="41"/>
      <c r="O29" s="41"/>
      <c r="P29" s="42"/>
      <c r="Q29" s="42"/>
      <c r="R29" s="43" t="s">
        <v>1734</v>
      </c>
      <c r="S29" s="44" t="s">
        <v>12</v>
      </c>
      <c r="T29" s="42"/>
      <c r="U29" s="44" t="s">
        <v>1735</v>
      </c>
      <c r="V29" s="42"/>
      <c r="W29" s="45">
        <f>+IF(ISERR(U29/R29*100),"N/A",ROUND(U29/R29*100,2))</f>
        <v>46.57</v>
      </c>
    </row>
    <row r="30" spans="2:27" ht="26.25" customHeight="1" thickBot="1" x14ac:dyDescent="0.25">
      <c r="B30" s="228" t="s">
        <v>70</v>
      </c>
      <c r="C30" s="229"/>
      <c r="D30" s="229"/>
      <c r="E30" s="71" t="s">
        <v>1733</v>
      </c>
      <c r="F30" s="71"/>
      <c r="G30" s="71"/>
      <c r="H30" s="47"/>
      <c r="I30" s="47"/>
      <c r="J30" s="47"/>
      <c r="K30" s="47"/>
      <c r="L30" s="47"/>
      <c r="M30" s="47"/>
      <c r="N30" s="47"/>
      <c r="O30" s="47"/>
      <c r="P30" s="48"/>
      <c r="Q30" s="48"/>
      <c r="R30" s="49" t="s">
        <v>1734</v>
      </c>
      <c r="S30" s="50" t="s">
        <v>1735</v>
      </c>
      <c r="T30" s="51">
        <f>+IF(ISERR(S30/R30*100),"N/A",ROUND(S30/R30*100,2))</f>
        <v>46.57</v>
      </c>
      <c r="U30" s="50" t="s">
        <v>1735</v>
      </c>
      <c r="V30" s="51">
        <f>+IF(ISERR(U30/S30*100),"N/A",ROUND(U30/S30*100,2))</f>
        <v>100</v>
      </c>
      <c r="W30" s="52">
        <f>+IF(ISERR(U30/R30*100),"N/A",ROUND(U30/R30*100,2))</f>
        <v>46.57</v>
      </c>
    </row>
    <row r="31" spans="2:27" ht="22.5" customHeight="1" thickTop="1" thickBot="1" x14ac:dyDescent="0.25">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14" t="s">
        <v>1736</v>
      </c>
      <c r="C32" s="215"/>
      <c r="D32" s="215"/>
      <c r="E32" s="215"/>
      <c r="F32" s="215"/>
      <c r="G32" s="215"/>
      <c r="H32" s="215"/>
      <c r="I32" s="215"/>
      <c r="J32" s="215"/>
      <c r="K32" s="215"/>
      <c r="L32" s="215"/>
      <c r="M32" s="215"/>
      <c r="N32" s="215"/>
      <c r="O32" s="215"/>
      <c r="P32" s="215"/>
      <c r="Q32" s="215"/>
      <c r="R32" s="215"/>
      <c r="S32" s="215"/>
      <c r="T32" s="215"/>
      <c r="U32" s="215"/>
      <c r="V32" s="215"/>
      <c r="W32" s="216"/>
    </row>
    <row r="33" spans="2:23" ht="84.7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37.5" customHeight="1" thickTop="1" x14ac:dyDescent="0.2">
      <c r="B34" s="214" t="s">
        <v>1737</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5" customHeight="1" thickBot="1" x14ac:dyDescent="0.25">
      <c r="B35" s="230"/>
      <c r="C35" s="231"/>
      <c r="D35" s="231"/>
      <c r="E35" s="231"/>
      <c r="F35" s="231"/>
      <c r="G35" s="231"/>
      <c r="H35" s="231"/>
      <c r="I35" s="231"/>
      <c r="J35" s="231"/>
      <c r="K35" s="231"/>
      <c r="L35" s="231"/>
      <c r="M35" s="231"/>
      <c r="N35" s="231"/>
      <c r="O35" s="231"/>
      <c r="P35" s="231"/>
      <c r="Q35" s="231"/>
      <c r="R35" s="231"/>
      <c r="S35" s="231"/>
      <c r="T35" s="231"/>
      <c r="U35" s="231"/>
      <c r="V35" s="231"/>
      <c r="W35" s="232"/>
    </row>
    <row r="36" spans="2:23" ht="37.5" customHeight="1" thickTop="1" x14ac:dyDescent="0.2">
      <c r="B36" s="214" t="s">
        <v>1738</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3.5" customHeight="1" thickBot="1" x14ac:dyDescent="0.25">
      <c r="B37" s="217"/>
      <c r="C37" s="218"/>
      <c r="D37" s="218"/>
      <c r="E37" s="218"/>
      <c r="F37" s="218"/>
      <c r="G37" s="218"/>
      <c r="H37" s="218"/>
      <c r="I37" s="218"/>
      <c r="J37" s="218"/>
      <c r="K37" s="218"/>
      <c r="L37" s="218"/>
      <c r="M37" s="218"/>
      <c r="N37" s="218"/>
      <c r="O37" s="218"/>
      <c r="P37" s="218"/>
      <c r="Q37" s="218"/>
      <c r="R37" s="218"/>
      <c r="S37" s="218"/>
      <c r="T37" s="218"/>
      <c r="U37" s="218"/>
      <c r="V37" s="218"/>
      <c r="W37" s="219"/>
    </row>
  </sheetData>
  <mergeCells count="67">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abSelected="1" view="pageBreakPreview" topLeftCell="A4"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1026</v>
      </c>
      <c r="D4" s="176" t="s">
        <v>1739</v>
      </c>
      <c r="E4" s="176"/>
      <c r="F4" s="176"/>
      <c r="G4" s="176"/>
      <c r="H4" s="177"/>
      <c r="I4" s="18"/>
      <c r="J4" s="178" t="s">
        <v>7</v>
      </c>
      <c r="K4" s="176"/>
      <c r="L4" s="17" t="s">
        <v>1740</v>
      </c>
      <c r="M4" s="179" t="s">
        <v>1741</v>
      </c>
      <c r="N4" s="179"/>
      <c r="O4" s="179"/>
      <c r="P4" s="179"/>
      <c r="Q4" s="180"/>
      <c r="R4" s="19"/>
      <c r="S4" s="181" t="s">
        <v>10</v>
      </c>
      <c r="T4" s="182"/>
      <c r="U4" s="182"/>
      <c r="V4" s="183">
        <v>9294.0982860000004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1742</v>
      </c>
      <c r="D6" s="185" t="s">
        <v>1743</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v>114976</v>
      </c>
      <c r="K8" s="26">
        <v>119670</v>
      </c>
      <c r="L8" s="26">
        <v>99200</v>
      </c>
      <c r="M8" s="26">
        <v>105924</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1744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1745</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1746</v>
      </c>
      <c r="C21" s="211"/>
      <c r="D21" s="211"/>
      <c r="E21" s="211"/>
      <c r="F21" s="211"/>
      <c r="G21" s="211"/>
      <c r="H21" s="211"/>
      <c r="I21" s="211"/>
      <c r="J21" s="211"/>
      <c r="K21" s="211"/>
      <c r="L21" s="211"/>
      <c r="M21" s="212" t="s">
        <v>1742</v>
      </c>
      <c r="N21" s="212"/>
      <c r="O21" s="212" t="s">
        <v>1747</v>
      </c>
      <c r="P21" s="212"/>
      <c r="Q21" s="213" t="s">
        <v>49</v>
      </c>
      <c r="R21" s="213"/>
      <c r="S21" s="34" t="s">
        <v>1748</v>
      </c>
      <c r="T21" s="34" t="s">
        <v>1748</v>
      </c>
      <c r="U21" s="34" t="s">
        <v>1749</v>
      </c>
      <c r="V21" s="34">
        <f>+IF(ISERR(U21/T21*100),"N/A",ROUND(U21/T21*100,2))</f>
        <v>98.83</v>
      </c>
      <c r="W21" s="35">
        <f>+IF(ISERR(U21/S21*100),"N/A",ROUND(U21/S21*100,2))</f>
        <v>98.83</v>
      </c>
    </row>
    <row r="22" spans="2:27" ht="56.25" customHeight="1" x14ac:dyDescent="0.2">
      <c r="B22" s="210" t="s">
        <v>1750</v>
      </c>
      <c r="C22" s="211"/>
      <c r="D22" s="211"/>
      <c r="E22" s="211"/>
      <c r="F22" s="211"/>
      <c r="G22" s="211"/>
      <c r="H22" s="211"/>
      <c r="I22" s="211"/>
      <c r="J22" s="211"/>
      <c r="K22" s="211"/>
      <c r="L22" s="211"/>
      <c r="M22" s="212" t="s">
        <v>1742</v>
      </c>
      <c r="N22" s="212"/>
      <c r="O22" s="212" t="s">
        <v>48</v>
      </c>
      <c r="P22" s="212"/>
      <c r="Q22" s="213" t="s">
        <v>49</v>
      </c>
      <c r="R22" s="213"/>
      <c r="S22" s="34" t="s">
        <v>191</v>
      </c>
      <c r="T22" s="34" t="s">
        <v>191</v>
      </c>
      <c r="U22" s="34" t="s">
        <v>191</v>
      </c>
      <c r="V22" s="34">
        <f>+IF(ISERR(U22/T22*100),"N/A",ROUND(U22/T22*100,2))</f>
        <v>100</v>
      </c>
      <c r="W22" s="35">
        <f>+IF(ISERR(U22/S22*100),"N/A",ROUND(U22/S22*100,2))</f>
        <v>100</v>
      </c>
    </row>
    <row r="23" spans="2:27" ht="56.25" customHeight="1" thickBot="1" x14ac:dyDescent="0.25">
      <c r="B23" s="210" t="s">
        <v>1751</v>
      </c>
      <c r="C23" s="211"/>
      <c r="D23" s="211"/>
      <c r="E23" s="211"/>
      <c r="F23" s="211"/>
      <c r="G23" s="211"/>
      <c r="H23" s="211"/>
      <c r="I23" s="211"/>
      <c r="J23" s="211"/>
      <c r="K23" s="211"/>
      <c r="L23" s="211"/>
      <c r="M23" s="212" t="s">
        <v>1742</v>
      </c>
      <c r="N23" s="212"/>
      <c r="O23" s="212" t="s">
        <v>186</v>
      </c>
      <c r="P23" s="212"/>
      <c r="Q23" s="213" t="s">
        <v>49</v>
      </c>
      <c r="R23" s="213"/>
      <c r="S23" s="34" t="s">
        <v>1752</v>
      </c>
      <c r="T23" s="34" t="s">
        <v>1752</v>
      </c>
      <c r="U23" s="34" t="s">
        <v>1753</v>
      </c>
      <c r="V23" s="34">
        <f>+IF(ISERR(U23/T23*100),"N/A",ROUND(U23/T23*100,2))</f>
        <v>101.55</v>
      </c>
      <c r="W23" s="35">
        <f>+IF(ISERR(U23/S23*100),"N/A",ROUND(U23/S23*100,2))</f>
        <v>101.55</v>
      </c>
    </row>
    <row r="24" spans="2:27" ht="21.75" customHeight="1" thickTop="1" thickBot="1" x14ac:dyDescent="0.25">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20" t="s">
        <v>60</v>
      </c>
      <c r="C25" s="221"/>
      <c r="D25" s="221"/>
      <c r="E25" s="221"/>
      <c r="F25" s="221"/>
      <c r="G25" s="221"/>
      <c r="H25" s="221"/>
      <c r="I25" s="221"/>
      <c r="J25" s="221"/>
      <c r="K25" s="221"/>
      <c r="L25" s="221"/>
      <c r="M25" s="221"/>
      <c r="N25" s="221"/>
      <c r="O25" s="221"/>
      <c r="P25" s="221"/>
      <c r="Q25" s="222"/>
      <c r="R25" s="37" t="s">
        <v>41</v>
      </c>
      <c r="S25" s="197" t="s">
        <v>42</v>
      </c>
      <c r="T25" s="197"/>
      <c r="U25" s="68" t="s">
        <v>61</v>
      </c>
      <c r="V25" s="196" t="s">
        <v>62</v>
      </c>
      <c r="W25" s="198"/>
    </row>
    <row r="26" spans="2:27" ht="30.75" customHeight="1" thickBot="1" x14ac:dyDescent="0.25">
      <c r="B26" s="223"/>
      <c r="C26" s="224"/>
      <c r="D26" s="224"/>
      <c r="E26" s="224"/>
      <c r="F26" s="224"/>
      <c r="G26" s="224"/>
      <c r="H26" s="224"/>
      <c r="I26" s="224"/>
      <c r="J26" s="224"/>
      <c r="K26" s="224"/>
      <c r="L26" s="224"/>
      <c r="M26" s="224"/>
      <c r="N26" s="224"/>
      <c r="O26" s="224"/>
      <c r="P26" s="224"/>
      <c r="Q26" s="225"/>
      <c r="R26" s="69" t="s">
        <v>63</v>
      </c>
      <c r="S26" s="69" t="s">
        <v>63</v>
      </c>
      <c r="T26" s="69" t="s">
        <v>48</v>
      </c>
      <c r="U26" s="69" t="s">
        <v>63</v>
      </c>
      <c r="V26" s="69" t="s">
        <v>64</v>
      </c>
      <c r="W26" s="32" t="s">
        <v>65</v>
      </c>
      <c r="Y26" s="36"/>
    </row>
    <row r="27" spans="2:27" ht="23.25" customHeight="1" thickBot="1" x14ac:dyDescent="0.25">
      <c r="B27" s="226" t="s">
        <v>66</v>
      </c>
      <c r="C27" s="227"/>
      <c r="D27" s="227"/>
      <c r="E27" s="70" t="s">
        <v>1754</v>
      </c>
      <c r="F27" s="70"/>
      <c r="G27" s="70"/>
      <c r="H27" s="41"/>
      <c r="I27" s="41"/>
      <c r="J27" s="41"/>
      <c r="K27" s="41"/>
      <c r="L27" s="41"/>
      <c r="M27" s="41"/>
      <c r="N27" s="41"/>
      <c r="O27" s="41"/>
      <c r="P27" s="42"/>
      <c r="Q27" s="42"/>
      <c r="R27" s="43">
        <v>9294.0982860000004</v>
      </c>
      <c r="S27" s="44" t="s">
        <v>12</v>
      </c>
      <c r="T27" s="42"/>
      <c r="U27" s="44" t="s">
        <v>54</v>
      </c>
      <c r="V27" s="42"/>
      <c r="W27" s="45">
        <f>+IF(ISERR(U27/R27*100),"N/A",ROUND(U27/R27*100,2))</f>
        <v>0</v>
      </c>
    </row>
    <row r="28" spans="2:27" ht="26.25" customHeight="1" thickBot="1" x14ac:dyDescent="0.25">
      <c r="B28" s="228" t="s">
        <v>70</v>
      </c>
      <c r="C28" s="229"/>
      <c r="D28" s="229"/>
      <c r="E28" s="71" t="s">
        <v>1754</v>
      </c>
      <c r="F28" s="71"/>
      <c r="G28" s="71"/>
      <c r="H28" s="47"/>
      <c r="I28" s="47"/>
      <c r="J28" s="47"/>
      <c r="K28" s="47"/>
      <c r="L28" s="47"/>
      <c r="M28" s="47"/>
      <c r="N28" s="47"/>
      <c r="O28" s="47"/>
      <c r="P28" s="48"/>
      <c r="Q28" s="48"/>
      <c r="R28" s="49">
        <v>9242.5169449600053</v>
      </c>
      <c r="S28" s="50">
        <f>+[36]Word!$E$146/1000000</f>
        <v>2286.2993314299965</v>
      </c>
      <c r="T28" s="51">
        <f>+IF(ISERR(S28/R28*100),"N/A",ROUND(S28/R28*100,2))</f>
        <v>24.74</v>
      </c>
      <c r="U28" s="50">
        <v>2101.6517348100006</v>
      </c>
      <c r="V28" s="51">
        <f>+IF(ISERR(U28/S28*100),"N/A",ROUND(U28/S28*100,2))</f>
        <v>91.92</v>
      </c>
      <c r="W28" s="52">
        <f>+IF(ISERR(U28/R28*100),"N/A",ROUND(U28/R28*100,2))</f>
        <v>22.74</v>
      </c>
    </row>
    <row r="29" spans="2:27" ht="22.5" customHeight="1" thickTop="1" thickBot="1" x14ac:dyDescent="0.25">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14" t="s">
        <v>1755</v>
      </c>
      <c r="C30" s="215"/>
      <c r="D30" s="215"/>
      <c r="E30" s="215"/>
      <c r="F30" s="215"/>
      <c r="G30" s="215"/>
      <c r="H30" s="215"/>
      <c r="I30" s="215"/>
      <c r="J30" s="215"/>
      <c r="K30" s="215"/>
      <c r="L30" s="215"/>
      <c r="M30" s="215"/>
      <c r="N30" s="215"/>
      <c r="O30" s="215"/>
      <c r="P30" s="215"/>
      <c r="Q30" s="215"/>
      <c r="R30" s="215"/>
      <c r="S30" s="215"/>
      <c r="T30" s="215"/>
      <c r="U30" s="215"/>
      <c r="V30" s="215"/>
      <c r="W30" s="216"/>
    </row>
    <row r="31" spans="2:27" ht="52.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1756</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96" customHeight="1" thickTop="1" x14ac:dyDescent="0.2">
      <c r="B34" s="214" t="s">
        <v>1757</v>
      </c>
      <c r="C34" s="215"/>
      <c r="D34" s="215"/>
      <c r="E34" s="215"/>
      <c r="F34" s="215"/>
      <c r="G34" s="215"/>
      <c r="H34" s="215"/>
      <c r="I34" s="215"/>
      <c r="J34" s="215"/>
      <c r="K34" s="215"/>
      <c r="L34" s="215"/>
      <c r="M34" s="215"/>
      <c r="N34" s="215"/>
      <c r="O34" s="215"/>
      <c r="P34" s="215"/>
      <c r="Q34" s="215"/>
      <c r="R34" s="215"/>
      <c r="S34" s="215"/>
      <c r="T34" s="215"/>
      <c r="U34" s="215"/>
      <c r="V34" s="215"/>
      <c r="W34" s="216"/>
    </row>
    <row r="35" spans="2:23" ht="61.5" hidden="1" customHeight="1" thickBot="1" x14ac:dyDescent="0.25">
      <c r="B35" s="217"/>
      <c r="C35" s="218"/>
      <c r="D35" s="218"/>
      <c r="E35" s="218"/>
      <c r="F35" s="218"/>
      <c r="G35" s="218"/>
      <c r="H35" s="218"/>
      <c r="I35" s="218"/>
      <c r="J35" s="218"/>
      <c r="K35" s="218"/>
      <c r="L35" s="218"/>
      <c r="M35" s="218"/>
      <c r="N35" s="218"/>
      <c r="O35" s="218"/>
      <c r="P35" s="218"/>
      <c r="Q35" s="218"/>
      <c r="R35" s="218"/>
      <c r="S35" s="218"/>
      <c r="T35" s="218"/>
      <c r="U35" s="218"/>
      <c r="V35" s="218"/>
      <c r="W35" s="219"/>
    </row>
  </sheetData>
  <mergeCells count="59">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2"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tabSelected="1" view="pageBreakPreview" topLeftCell="A7"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1026</v>
      </c>
      <c r="D4" s="176" t="s">
        <v>1739</v>
      </c>
      <c r="E4" s="176"/>
      <c r="F4" s="176"/>
      <c r="G4" s="176"/>
      <c r="H4" s="177"/>
      <c r="I4" s="18"/>
      <c r="J4" s="178" t="s">
        <v>7</v>
      </c>
      <c r="K4" s="176"/>
      <c r="L4" s="17" t="s">
        <v>1758</v>
      </c>
      <c r="M4" s="179" t="s">
        <v>1759</v>
      </c>
      <c r="N4" s="179"/>
      <c r="O4" s="179"/>
      <c r="P4" s="179"/>
      <c r="Q4" s="180"/>
      <c r="R4" s="19"/>
      <c r="S4" s="181" t="s">
        <v>10</v>
      </c>
      <c r="T4" s="182"/>
      <c r="U4" s="182"/>
      <c r="V4" s="183">
        <v>6488.85234743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1742</v>
      </c>
      <c r="D6" s="185" t="s">
        <v>1743</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20</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1760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1745</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37.5" customHeight="1" x14ac:dyDescent="0.2">
      <c r="B21" s="210" t="s">
        <v>1761</v>
      </c>
      <c r="C21" s="211"/>
      <c r="D21" s="211"/>
      <c r="E21" s="211"/>
      <c r="F21" s="211"/>
      <c r="G21" s="211"/>
      <c r="H21" s="211"/>
      <c r="I21" s="211"/>
      <c r="J21" s="211"/>
      <c r="K21" s="211"/>
      <c r="L21" s="211"/>
      <c r="M21" s="212" t="s">
        <v>1742</v>
      </c>
      <c r="N21" s="212"/>
      <c r="O21" s="212" t="s">
        <v>1762</v>
      </c>
      <c r="P21" s="212"/>
      <c r="Q21" s="213" t="s">
        <v>49</v>
      </c>
      <c r="R21" s="213"/>
      <c r="S21" s="34" t="s">
        <v>1763</v>
      </c>
      <c r="T21" s="34" t="s">
        <v>1764</v>
      </c>
      <c r="U21" s="34" t="s">
        <v>1765</v>
      </c>
      <c r="V21" s="34">
        <f>+IF(ISERR(U21/T21*100),"N/A",ROUND(U21/T21*100,2))</f>
        <v>99.52</v>
      </c>
      <c r="W21" s="35">
        <f>+IF(ISERR(U21/S21*100),"N/A",ROUND(U21/S21*100,2))</f>
        <v>99.76</v>
      </c>
    </row>
    <row r="22" spans="2:27" ht="37.5" customHeight="1" x14ac:dyDescent="0.2">
      <c r="B22" s="210" t="s">
        <v>1766</v>
      </c>
      <c r="C22" s="211"/>
      <c r="D22" s="211"/>
      <c r="E22" s="211"/>
      <c r="F22" s="211"/>
      <c r="G22" s="211"/>
      <c r="H22" s="211"/>
      <c r="I22" s="211"/>
      <c r="J22" s="211"/>
      <c r="K22" s="211"/>
      <c r="L22" s="211"/>
      <c r="M22" s="212" t="s">
        <v>1742</v>
      </c>
      <c r="N22" s="212"/>
      <c r="O22" s="212" t="s">
        <v>48</v>
      </c>
      <c r="P22" s="212"/>
      <c r="Q22" s="213" t="s">
        <v>49</v>
      </c>
      <c r="R22" s="213"/>
      <c r="S22" s="34" t="s">
        <v>1767</v>
      </c>
      <c r="T22" s="34" t="s">
        <v>1768</v>
      </c>
      <c r="U22" s="34" t="s">
        <v>837</v>
      </c>
      <c r="V22" s="34">
        <f>+IF(ISERR(U22/T22*100),"N/A",ROUND(U22/T22*100,2))</f>
        <v>99.02</v>
      </c>
      <c r="W22" s="35">
        <f>+IF(ISERR(U22/S22*100),"N/A",ROUND(U22/S22*100,2))</f>
        <v>98.54</v>
      </c>
    </row>
    <row r="23" spans="2:27" ht="37.5" customHeight="1" x14ac:dyDescent="0.2">
      <c r="B23" s="210" t="s">
        <v>1769</v>
      </c>
      <c r="C23" s="211"/>
      <c r="D23" s="211"/>
      <c r="E23" s="211"/>
      <c r="F23" s="211"/>
      <c r="G23" s="211"/>
      <c r="H23" s="211"/>
      <c r="I23" s="211"/>
      <c r="J23" s="211"/>
      <c r="K23" s="211"/>
      <c r="L23" s="211"/>
      <c r="M23" s="212" t="s">
        <v>1742</v>
      </c>
      <c r="N23" s="212"/>
      <c r="O23" s="212" t="s">
        <v>48</v>
      </c>
      <c r="P23" s="212"/>
      <c r="Q23" s="213" t="s">
        <v>49</v>
      </c>
      <c r="R23" s="213"/>
      <c r="S23" s="34" t="s">
        <v>736</v>
      </c>
      <c r="T23" s="34" t="s">
        <v>736</v>
      </c>
      <c r="U23" s="34" t="s">
        <v>830</v>
      </c>
      <c r="V23" s="34">
        <f>+IF(ISERR(U23/T23*100),"N/A",ROUND(U23/T23*100,2))</f>
        <v>101.33</v>
      </c>
      <c r="W23" s="35">
        <f>+IF(ISERR(U23/S23*100),"N/A",ROUND(U23/S23*100,2))</f>
        <v>101.33</v>
      </c>
    </row>
    <row r="24" spans="2:27" ht="37.5" customHeight="1" thickBot="1" x14ac:dyDescent="0.25">
      <c r="B24" s="210" t="s">
        <v>1770</v>
      </c>
      <c r="C24" s="211"/>
      <c r="D24" s="211"/>
      <c r="E24" s="211"/>
      <c r="F24" s="211"/>
      <c r="G24" s="211"/>
      <c r="H24" s="211"/>
      <c r="I24" s="211"/>
      <c r="J24" s="211"/>
      <c r="K24" s="211"/>
      <c r="L24" s="211"/>
      <c r="M24" s="212" t="s">
        <v>1742</v>
      </c>
      <c r="N24" s="212"/>
      <c r="O24" s="212" t="s">
        <v>1078</v>
      </c>
      <c r="P24" s="212"/>
      <c r="Q24" s="213" t="s">
        <v>49</v>
      </c>
      <c r="R24" s="213"/>
      <c r="S24" s="34" t="s">
        <v>1771</v>
      </c>
      <c r="T24" s="34" t="s">
        <v>1771</v>
      </c>
      <c r="U24" s="34" t="s">
        <v>1772</v>
      </c>
      <c r="V24" s="34">
        <f>+IF(ISERR(U24/T24*100),"N/A",ROUND(U24/T24*100,2))</f>
        <v>110</v>
      </c>
      <c r="W24" s="35">
        <f>+IF(ISERR(U24/S24*100),"N/A",ROUND(U24/S24*100,2))</f>
        <v>110</v>
      </c>
    </row>
    <row r="25" spans="2:27" ht="21.75" customHeight="1" thickTop="1" thickBot="1" x14ac:dyDescent="0.25">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20" t="s">
        <v>60</v>
      </c>
      <c r="C26" s="221"/>
      <c r="D26" s="221"/>
      <c r="E26" s="221"/>
      <c r="F26" s="221"/>
      <c r="G26" s="221"/>
      <c r="H26" s="221"/>
      <c r="I26" s="221"/>
      <c r="J26" s="221"/>
      <c r="K26" s="221"/>
      <c r="L26" s="221"/>
      <c r="M26" s="221"/>
      <c r="N26" s="221"/>
      <c r="O26" s="221"/>
      <c r="P26" s="221"/>
      <c r="Q26" s="222"/>
      <c r="R26" s="37" t="s">
        <v>41</v>
      </c>
      <c r="S26" s="197" t="s">
        <v>42</v>
      </c>
      <c r="T26" s="197"/>
      <c r="U26" s="68" t="s">
        <v>61</v>
      </c>
      <c r="V26" s="196" t="s">
        <v>62</v>
      </c>
      <c r="W26" s="198"/>
    </row>
    <row r="27" spans="2:27" ht="30.75" customHeight="1" thickBot="1" x14ac:dyDescent="0.25">
      <c r="B27" s="223"/>
      <c r="C27" s="224"/>
      <c r="D27" s="224"/>
      <c r="E27" s="224"/>
      <c r="F27" s="224"/>
      <c r="G27" s="224"/>
      <c r="H27" s="224"/>
      <c r="I27" s="224"/>
      <c r="J27" s="224"/>
      <c r="K27" s="224"/>
      <c r="L27" s="224"/>
      <c r="M27" s="224"/>
      <c r="N27" s="224"/>
      <c r="O27" s="224"/>
      <c r="P27" s="224"/>
      <c r="Q27" s="225"/>
      <c r="R27" s="69" t="s">
        <v>63</v>
      </c>
      <c r="S27" s="69" t="s">
        <v>63</v>
      </c>
      <c r="T27" s="69" t="s">
        <v>48</v>
      </c>
      <c r="U27" s="69" t="s">
        <v>63</v>
      </c>
      <c r="V27" s="69" t="s">
        <v>64</v>
      </c>
      <c r="W27" s="32" t="s">
        <v>65</v>
      </c>
      <c r="Y27" s="36"/>
    </row>
    <row r="28" spans="2:27" ht="23.25" customHeight="1" thickBot="1" x14ac:dyDescent="0.25">
      <c r="B28" s="226" t="s">
        <v>66</v>
      </c>
      <c r="C28" s="227"/>
      <c r="D28" s="227"/>
      <c r="E28" s="70" t="s">
        <v>1754</v>
      </c>
      <c r="F28" s="70"/>
      <c r="G28" s="70"/>
      <c r="H28" s="41"/>
      <c r="I28" s="41"/>
      <c r="J28" s="41"/>
      <c r="K28" s="41"/>
      <c r="L28" s="41"/>
      <c r="M28" s="41"/>
      <c r="N28" s="41"/>
      <c r="O28" s="41"/>
      <c r="P28" s="42"/>
      <c r="Q28" s="42"/>
      <c r="R28" s="43" t="s">
        <v>102</v>
      </c>
      <c r="S28" s="44" t="s">
        <v>12</v>
      </c>
      <c r="T28" s="42"/>
      <c r="U28" s="44" t="s">
        <v>54</v>
      </c>
      <c r="V28" s="42"/>
      <c r="W28" s="45" t="str">
        <f>+IF(ISERR(U28/R28*100),"N/A",ROUND(U28/R28*100,2))</f>
        <v>N/A</v>
      </c>
    </row>
    <row r="29" spans="2:27" ht="26.25" customHeight="1" thickBot="1" x14ac:dyDescent="0.25">
      <c r="B29" s="228" t="s">
        <v>70</v>
      </c>
      <c r="C29" s="229"/>
      <c r="D29" s="229"/>
      <c r="E29" s="71" t="s">
        <v>1754</v>
      </c>
      <c r="F29" s="71"/>
      <c r="G29" s="71"/>
      <c r="H29" s="47"/>
      <c r="I29" s="47"/>
      <c r="J29" s="47"/>
      <c r="K29" s="47"/>
      <c r="L29" s="47"/>
      <c r="M29" s="47"/>
      <c r="N29" s="47"/>
      <c r="O29" s="47"/>
      <c r="P29" s="48"/>
      <c r="Q29" s="48"/>
      <c r="R29" s="49" t="s">
        <v>102</v>
      </c>
      <c r="S29" s="50" t="s">
        <v>54</v>
      </c>
      <c r="T29" s="51" t="str">
        <f>+IF(ISERR(S29/R29*100),"N/A",ROUND(S29/R29*100,2))</f>
        <v>N/A</v>
      </c>
      <c r="U29" s="50" t="s">
        <v>54</v>
      </c>
      <c r="V29" s="51" t="str">
        <f>+IF(ISERR(U29/S29*100),"N/A",ROUND(U29/S29*100,2))</f>
        <v>N/A</v>
      </c>
      <c r="W29" s="52" t="str">
        <f>+IF(ISERR(U29/R29*100),"N/A",ROUND(U29/R29*100,2))</f>
        <v>N/A</v>
      </c>
    </row>
    <row r="30" spans="2:27" ht="22.5" customHeight="1" thickTop="1" thickBot="1" x14ac:dyDescent="0.25">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14" t="s">
        <v>1773</v>
      </c>
      <c r="C31" s="215"/>
      <c r="D31" s="215"/>
      <c r="E31" s="215"/>
      <c r="F31" s="215"/>
      <c r="G31" s="215"/>
      <c r="H31" s="215"/>
      <c r="I31" s="215"/>
      <c r="J31" s="215"/>
      <c r="K31" s="215"/>
      <c r="L31" s="215"/>
      <c r="M31" s="215"/>
      <c r="N31" s="215"/>
      <c r="O31" s="215"/>
      <c r="P31" s="215"/>
      <c r="Q31" s="215"/>
      <c r="R31" s="215"/>
      <c r="S31" s="215"/>
      <c r="T31" s="215"/>
      <c r="U31" s="215"/>
      <c r="V31" s="215"/>
      <c r="W31" s="216"/>
    </row>
    <row r="32" spans="2:27" ht="1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1774</v>
      </c>
      <c r="C33" s="215"/>
      <c r="D33" s="215"/>
      <c r="E33" s="215"/>
      <c r="F33" s="215"/>
      <c r="G33" s="215"/>
      <c r="H33" s="215"/>
      <c r="I33" s="215"/>
      <c r="J33" s="215"/>
      <c r="K33" s="215"/>
      <c r="L33" s="215"/>
      <c r="M33" s="215"/>
      <c r="N33" s="215"/>
      <c r="O33" s="215"/>
      <c r="P33" s="215"/>
      <c r="Q33" s="215"/>
      <c r="R33" s="215"/>
      <c r="S33" s="215"/>
      <c r="T33" s="215"/>
      <c r="U33" s="215"/>
      <c r="V33" s="215"/>
      <c r="W33" s="216"/>
    </row>
    <row r="34" spans="2:23" ht="44.25" customHeight="1" thickBot="1" x14ac:dyDescent="0.25">
      <c r="B34" s="230"/>
      <c r="C34" s="231"/>
      <c r="D34" s="231"/>
      <c r="E34" s="231"/>
      <c r="F34" s="231"/>
      <c r="G34" s="231"/>
      <c r="H34" s="231"/>
      <c r="I34" s="231"/>
      <c r="J34" s="231"/>
      <c r="K34" s="231"/>
      <c r="L34" s="231"/>
      <c r="M34" s="231"/>
      <c r="N34" s="231"/>
      <c r="O34" s="231"/>
      <c r="P34" s="231"/>
      <c r="Q34" s="231"/>
      <c r="R34" s="231"/>
      <c r="S34" s="231"/>
      <c r="T34" s="231"/>
      <c r="U34" s="231"/>
      <c r="V34" s="231"/>
      <c r="W34" s="232"/>
    </row>
    <row r="35" spans="2:23" ht="37.5" customHeight="1" thickTop="1" x14ac:dyDescent="0.2">
      <c r="B35" s="214" t="s">
        <v>1775</v>
      </c>
      <c r="C35" s="215"/>
      <c r="D35" s="215"/>
      <c r="E35" s="215"/>
      <c r="F35" s="215"/>
      <c r="G35" s="215"/>
      <c r="H35" s="215"/>
      <c r="I35" s="215"/>
      <c r="J35" s="215"/>
      <c r="K35" s="215"/>
      <c r="L35" s="215"/>
      <c r="M35" s="215"/>
      <c r="N35" s="215"/>
      <c r="O35" s="215"/>
      <c r="P35" s="215"/>
      <c r="Q35" s="215"/>
      <c r="R35" s="215"/>
      <c r="S35" s="215"/>
      <c r="T35" s="215"/>
      <c r="U35" s="215"/>
      <c r="V35" s="215"/>
      <c r="W35" s="216"/>
    </row>
    <row r="36" spans="2:23" ht="40.5" customHeight="1" thickBot="1" x14ac:dyDescent="0.25">
      <c r="B36" s="217"/>
      <c r="C36" s="218"/>
      <c r="D36" s="218"/>
      <c r="E36" s="218"/>
      <c r="F36" s="218"/>
      <c r="G36" s="218"/>
      <c r="H36" s="218"/>
      <c r="I36" s="218"/>
      <c r="J36" s="218"/>
      <c r="K36" s="218"/>
      <c r="L36" s="218"/>
      <c r="M36" s="218"/>
      <c r="N36" s="218"/>
      <c r="O36" s="218"/>
      <c r="P36" s="218"/>
      <c r="Q36" s="218"/>
      <c r="R36" s="218"/>
      <c r="S36" s="218"/>
      <c r="T36" s="218"/>
      <c r="U36" s="218"/>
      <c r="V36" s="218"/>
      <c r="W36" s="219"/>
    </row>
  </sheetData>
  <mergeCells count="6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
  <sheetViews>
    <sheetView tabSelected="1" view="pageBreakPreview" topLeftCell="A10"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1776</v>
      </c>
      <c r="D4" s="176" t="s">
        <v>1777</v>
      </c>
      <c r="E4" s="176"/>
      <c r="F4" s="176"/>
      <c r="G4" s="176"/>
      <c r="H4" s="177"/>
      <c r="I4" s="18"/>
      <c r="J4" s="178" t="s">
        <v>7</v>
      </c>
      <c r="K4" s="176"/>
      <c r="L4" s="17" t="s">
        <v>1055</v>
      </c>
      <c r="M4" s="179" t="s">
        <v>1778</v>
      </c>
      <c r="N4" s="179"/>
      <c r="O4" s="179"/>
      <c r="P4" s="179"/>
      <c r="Q4" s="180"/>
      <c r="R4" s="19"/>
      <c r="S4" s="181" t="s">
        <v>10</v>
      </c>
      <c r="T4" s="182"/>
      <c r="U4" s="182"/>
      <c r="V4" s="183" t="s">
        <v>1779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1780</v>
      </c>
      <c r="D6" s="185" t="s">
        <v>1781</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20</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99.75" customHeight="1" thickTop="1" thickBot="1" x14ac:dyDescent="0.25">
      <c r="B10" s="27" t="s">
        <v>21</v>
      </c>
      <c r="C10" s="183" t="s">
        <v>1782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1783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1784</v>
      </c>
      <c r="C21" s="211"/>
      <c r="D21" s="211"/>
      <c r="E21" s="211"/>
      <c r="F21" s="211"/>
      <c r="G21" s="211"/>
      <c r="H21" s="211"/>
      <c r="I21" s="211"/>
      <c r="J21" s="211"/>
      <c r="K21" s="211"/>
      <c r="L21" s="211"/>
      <c r="M21" s="212" t="s">
        <v>1780</v>
      </c>
      <c r="N21" s="212"/>
      <c r="O21" s="212" t="s">
        <v>1785</v>
      </c>
      <c r="P21" s="212"/>
      <c r="Q21" s="213" t="s">
        <v>65</v>
      </c>
      <c r="R21" s="213"/>
      <c r="S21" s="34" t="s">
        <v>1786</v>
      </c>
      <c r="T21" s="34" t="s">
        <v>102</v>
      </c>
      <c r="U21" s="34" t="s">
        <v>102</v>
      </c>
      <c r="V21" s="34" t="str">
        <f t="shared" ref="V21:V26" si="0">+IF(ISERR(U21/T21*100),"N/A",ROUND(U21/T21*100,2))</f>
        <v>N/A</v>
      </c>
      <c r="W21" s="35" t="str">
        <f t="shared" ref="W21:W26" si="1">+IF(ISERR(U21/S21*100),"N/A",ROUND(U21/S21*100,2))</f>
        <v>N/A</v>
      </c>
    </row>
    <row r="22" spans="2:27" ht="56.25" customHeight="1" x14ac:dyDescent="0.2">
      <c r="B22" s="210" t="s">
        <v>1787</v>
      </c>
      <c r="C22" s="211"/>
      <c r="D22" s="211"/>
      <c r="E22" s="211"/>
      <c r="F22" s="211"/>
      <c r="G22" s="211"/>
      <c r="H22" s="211"/>
      <c r="I22" s="211"/>
      <c r="J22" s="211"/>
      <c r="K22" s="211"/>
      <c r="L22" s="211"/>
      <c r="M22" s="212" t="s">
        <v>1780</v>
      </c>
      <c r="N22" s="212"/>
      <c r="O22" s="212" t="s">
        <v>1078</v>
      </c>
      <c r="P22" s="212"/>
      <c r="Q22" s="213" t="s">
        <v>65</v>
      </c>
      <c r="R22" s="213"/>
      <c r="S22" s="34" t="s">
        <v>1788</v>
      </c>
      <c r="T22" s="34" t="s">
        <v>102</v>
      </c>
      <c r="U22" s="34" t="s">
        <v>102</v>
      </c>
      <c r="V22" s="34" t="str">
        <f t="shared" si="0"/>
        <v>N/A</v>
      </c>
      <c r="W22" s="35" t="str">
        <f t="shared" si="1"/>
        <v>N/A</v>
      </c>
    </row>
    <row r="23" spans="2:27" ht="56.25" customHeight="1" x14ac:dyDescent="0.2">
      <c r="B23" s="210" t="s">
        <v>1789</v>
      </c>
      <c r="C23" s="211"/>
      <c r="D23" s="211"/>
      <c r="E23" s="211"/>
      <c r="F23" s="211"/>
      <c r="G23" s="211"/>
      <c r="H23" s="211"/>
      <c r="I23" s="211"/>
      <c r="J23" s="211"/>
      <c r="K23" s="211"/>
      <c r="L23" s="211"/>
      <c r="M23" s="212" t="s">
        <v>1780</v>
      </c>
      <c r="N23" s="212"/>
      <c r="O23" s="212" t="s">
        <v>48</v>
      </c>
      <c r="P23" s="212"/>
      <c r="Q23" s="213" t="s">
        <v>49</v>
      </c>
      <c r="R23" s="213"/>
      <c r="S23" s="34" t="s">
        <v>1790</v>
      </c>
      <c r="T23" s="34" t="s">
        <v>993</v>
      </c>
      <c r="U23" s="34" t="s">
        <v>1791</v>
      </c>
      <c r="V23" s="34">
        <f t="shared" si="0"/>
        <v>194.78</v>
      </c>
      <c r="W23" s="35">
        <f t="shared" si="1"/>
        <v>48.69</v>
      </c>
    </row>
    <row r="24" spans="2:27" ht="56.25" customHeight="1" x14ac:dyDescent="0.2">
      <c r="B24" s="210" t="s">
        <v>1792</v>
      </c>
      <c r="C24" s="211"/>
      <c r="D24" s="211"/>
      <c r="E24" s="211"/>
      <c r="F24" s="211"/>
      <c r="G24" s="211"/>
      <c r="H24" s="211"/>
      <c r="I24" s="211"/>
      <c r="J24" s="211"/>
      <c r="K24" s="211"/>
      <c r="L24" s="211"/>
      <c r="M24" s="212" t="s">
        <v>1780</v>
      </c>
      <c r="N24" s="212"/>
      <c r="O24" s="212" t="s">
        <v>48</v>
      </c>
      <c r="P24" s="212"/>
      <c r="Q24" s="213" t="s">
        <v>49</v>
      </c>
      <c r="R24" s="213"/>
      <c r="S24" s="34" t="s">
        <v>1790</v>
      </c>
      <c r="T24" s="34" t="s">
        <v>993</v>
      </c>
      <c r="U24" s="34" t="s">
        <v>1793</v>
      </c>
      <c r="V24" s="34">
        <f t="shared" si="0"/>
        <v>86.24</v>
      </c>
      <c r="W24" s="35">
        <f t="shared" si="1"/>
        <v>21.56</v>
      </c>
    </row>
    <row r="25" spans="2:27" ht="56.25" customHeight="1" x14ac:dyDescent="0.2">
      <c r="B25" s="210" t="s">
        <v>1794</v>
      </c>
      <c r="C25" s="211"/>
      <c r="D25" s="211"/>
      <c r="E25" s="211"/>
      <c r="F25" s="211"/>
      <c r="G25" s="211"/>
      <c r="H25" s="211"/>
      <c r="I25" s="211"/>
      <c r="J25" s="211"/>
      <c r="K25" s="211"/>
      <c r="L25" s="211"/>
      <c r="M25" s="212" t="s">
        <v>1780</v>
      </c>
      <c r="N25" s="212"/>
      <c r="O25" s="212" t="s">
        <v>48</v>
      </c>
      <c r="P25" s="212"/>
      <c r="Q25" s="213" t="s">
        <v>49</v>
      </c>
      <c r="R25" s="213"/>
      <c r="S25" s="34" t="s">
        <v>1795</v>
      </c>
      <c r="T25" s="34" t="s">
        <v>1796</v>
      </c>
      <c r="U25" s="34" t="s">
        <v>415</v>
      </c>
      <c r="V25" s="34">
        <f t="shared" si="0"/>
        <v>53.82</v>
      </c>
      <c r="W25" s="35">
        <f t="shared" si="1"/>
        <v>13.45</v>
      </c>
    </row>
    <row r="26" spans="2:27" ht="56.25" customHeight="1" thickBot="1" x14ac:dyDescent="0.25">
      <c r="B26" s="210" t="s">
        <v>1797</v>
      </c>
      <c r="C26" s="211"/>
      <c r="D26" s="211"/>
      <c r="E26" s="211"/>
      <c r="F26" s="211"/>
      <c r="G26" s="211"/>
      <c r="H26" s="211"/>
      <c r="I26" s="211"/>
      <c r="J26" s="211"/>
      <c r="K26" s="211"/>
      <c r="L26" s="211"/>
      <c r="M26" s="212" t="s">
        <v>1780</v>
      </c>
      <c r="N26" s="212"/>
      <c r="O26" s="212" t="s">
        <v>48</v>
      </c>
      <c r="P26" s="212"/>
      <c r="Q26" s="213" t="s">
        <v>49</v>
      </c>
      <c r="R26" s="213"/>
      <c r="S26" s="34" t="s">
        <v>726</v>
      </c>
      <c r="T26" s="34" t="s">
        <v>1798</v>
      </c>
      <c r="U26" s="34" t="s">
        <v>1799</v>
      </c>
      <c r="V26" s="34">
        <f t="shared" si="0"/>
        <v>32.090000000000003</v>
      </c>
      <c r="W26" s="35">
        <f t="shared" si="1"/>
        <v>7.93</v>
      </c>
    </row>
    <row r="27" spans="2:27" ht="21.75" customHeight="1" thickTop="1" thickBot="1" x14ac:dyDescent="0.25">
      <c r="B27" s="11" t="s">
        <v>59</v>
      </c>
      <c r="C27" s="12"/>
      <c r="D27" s="12"/>
      <c r="E27" s="12"/>
      <c r="F27" s="12"/>
      <c r="G27" s="12"/>
      <c r="H27" s="13"/>
      <c r="I27" s="13"/>
      <c r="J27" s="13"/>
      <c r="K27" s="13"/>
      <c r="L27" s="13"/>
      <c r="M27" s="13"/>
      <c r="N27" s="13"/>
      <c r="O27" s="13"/>
      <c r="P27" s="13"/>
      <c r="Q27" s="13"/>
      <c r="R27" s="13"/>
      <c r="S27" s="13"/>
      <c r="T27" s="13"/>
      <c r="U27" s="13"/>
      <c r="V27" s="13"/>
      <c r="W27" s="14"/>
      <c r="X27" s="36"/>
    </row>
    <row r="28" spans="2:27" ht="29.25" customHeight="1" thickTop="1" thickBot="1" x14ac:dyDescent="0.25">
      <c r="B28" s="220" t="s">
        <v>60</v>
      </c>
      <c r="C28" s="221"/>
      <c r="D28" s="221"/>
      <c r="E28" s="221"/>
      <c r="F28" s="221"/>
      <c r="G28" s="221"/>
      <c r="H28" s="221"/>
      <c r="I28" s="221"/>
      <c r="J28" s="221"/>
      <c r="K28" s="221"/>
      <c r="L28" s="221"/>
      <c r="M28" s="221"/>
      <c r="N28" s="221"/>
      <c r="O28" s="221"/>
      <c r="P28" s="221"/>
      <c r="Q28" s="222"/>
      <c r="R28" s="37" t="s">
        <v>41</v>
      </c>
      <c r="S28" s="197" t="s">
        <v>42</v>
      </c>
      <c r="T28" s="197"/>
      <c r="U28" s="68" t="s">
        <v>61</v>
      </c>
      <c r="V28" s="196" t="s">
        <v>62</v>
      </c>
      <c r="W28" s="198"/>
    </row>
    <row r="29" spans="2:27" ht="30.75" customHeight="1" thickBot="1" x14ac:dyDescent="0.25">
      <c r="B29" s="223"/>
      <c r="C29" s="224"/>
      <c r="D29" s="224"/>
      <c r="E29" s="224"/>
      <c r="F29" s="224"/>
      <c r="G29" s="224"/>
      <c r="H29" s="224"/>
      <c r="I29" s="224"/>
      <c r="J29" s="224"/>
      <c r="K29" s="224"/>
      <c r="L29" s="224"/>
      <c r="M29" s="224"/>
      <c r="N29" s="224"/>
      <c r="O29" s="224"/>
      <c r="P29" s="224"/>
      <c r="Q29" s="225"/>
      <c r="R29" s="69" t="s">
        <v>63</v>
      </c>
      <c r="S29" s="69" t="s">
        <v>63</v>
      </c>
      <c r="T29" s="69" t="s">
        <v>48</v>
      </c>
      <c r="U29" s="69" t="s">
        <v>63</v>
      </c>
      <c r="V29" s="69" t="s">
        <v>64</v>
      </c>
      <c r="W29" s="32" t="s">
        <v>65</v>
      </c>
      <c r="Y29" s="36"/>
    </row>
    <row r="30" spans="2:27" ht="23.25" customHeight="1" thickBot="1" x14ac:dyDescent="0.25">
      <c r="B30" s="226" t="s">
        <v>66</v>
      </c>
      <c r="C30" s="227"/>
      <c r="D30" s="227"/>
      <c r="E30" s="70" t="s">
        <v>1800</v>
      </c>
      <c r="F30" s="70"/>
      <c r="G30" s="70"/>
      <c r="H30" s="41"/>
      <c r="I30" s="41"/>
      <c r="J30" s="41"/>
      <c r="K30" s="41"/>
      <c r="L30" s="41"/>
      <c r="M30" s="41"/>
      <c r="N30" s="41"/>
      <c r="O30" s="41"/>
      <c r="P30" s="42"/>
      <c r="Q30" s="42"/>
      <c r="R30" s="43" t="s">
        <v>1801</v>
      </c>
      <c r="S30" s="44" t="s">
        <v>12</v>
      </c>
      <c r="T30" s="42"/>
      <c r="U30" s="44" t="s">
        <v>1802</v>
      </c>
      <c r="V30" s="42"/>
      <c r="W30" s="45">
        <f>+IF(ISERR(U30/R30*100),"N/A",ROUND(U30/R30*100,2))</f>
        <v>18.82</v>
      </c>
    </row>
    <row r="31" spans="2:27" ht="26.25" customHeight="1" thickBot="1" x14ac:dyDescent="0.25">
      <c r="B31" s="228" t="s">
        <v>70</v>
      </c>
      <c r="C31" s="229"/>
      <c r="D31" s="229"/>
      <c r="E31" s="71" t="s">
        <v>1800</v>
      </c>
      <c r="F31" s="71"/>
      <c r="G31" s="71"/>
      <c r="H31" s="47"/>
      <c r="I31" s="47"/>
      <c r="J31" s="47"/>
      <c r="K31" s="47"/>
      <c r="L31" s="47"/>
      <c r="M31" s="47"/>
      <c r="N31" s="47"/>
      <c r="O31" s="47"/>
      <c r="P31" s="48"/>
      <c r="Q31" s="48"/>
      <c r="R31" s="49" t="s">
        <v>1803</v>
      </c>
      <c r="S31" s="50" t="s">
        <v>1566</v>
      </c>
      <c r="T31" s="51">
        <f>+IF(ISERR(S31/R31*100),"N/A",ROUND(S31/R31*100,2))</f>
        <v>21.34</v>
      </c>
      <c r="U31" s="50" t="s">
        <v>1802</v>
      </c>
      <c r="V31" s="51">
        <f>+IF(ISERR(U31/S31*100),"N/A",ROUND(U31/S31*100,2))</f>
        <v>90.07</v>
      </c>
      <c r="W31" s="52">
        <f>+IF(ISERR(U31/R31*100),"N/A",ROUND(U31/R31*100,2))</f>
        <v>19.22</v>
      </c>
    </row>
    <row r="32" spans="2:27" ht="22.5" customHeight="1" thickTop="1" thickBot="1" x14ac:dyDescent="0.25">
      <c r="B32" s="11" t="s">
        <v>73</v>
      </c>
      <c r="C32" s="12"/>
      <c r="D32" s="12"/>
      <c r="E32" s="12"/>
      <c r="F32" s="12"/>
      <c r="G32" s="12"/>
      <c r="H32" s="13"/>
      <c r="I32" s="13"/>
      <c r="J32" s="13"/>
      <c r="K32" s="13"/>
      <c r="L32" s="13"/>
      <c r="M32" s="13"/>
      <c r="N32" s="13"/>
      <c r="O32" s="13"/>
      <c r="P32" s="13"/>
      <c r="Q32" s="13"/>
      <c r="R32" s="13"/>
      <c r="S32" s="13"/>
      <c r="T32" s="13"/>
      <c r="U32" s="13"/>
      <c r="V32" s="13"/>
      <c r="W32" s="14"/>
    </row>
    <row r="33" spans="2:23" ht="37.5" customHeight="1" thickTop="1" x14ac:dyDescent="0.2">
      <c r="B33" s="214" t="s">
        <v>1804</v>
      </c>
      <c r="C33" s="215"/>
      <c r="D33" s="215"/>
      <c r="E33" s="215"/>
      <c r="F33" s="215"/>
      <c r="G33" s="215"/>
      <c r="H33" s="215"/>
      <c r="I33" s="215"/>
      <c r="J33" s="215"/>
      <c r="K33" s="215"/>
      <c r="L33" s="215"/>
      <c r="M33" s="215"/>
      <c r="N33" s="215"/>
      <c r="O33" s="215"/>
      <c r="P33" s="215"/>
      <c r="Q33" s="215"/>
      <c r="R33" s="215"/>
      <c r="S33" s="215"/>
      <c r="T33" s="215"/>
      <c r="U33" s="215"/>
      <c r="V33" s="215"/>
      <c r="W33" s="216"/>
    </row>
    <row r="34" spans="2:23" ht="15" customHeight="1" thickBot="1" x14ac:dyDescent="0.25">
      <c r="B34" s="230"/>
      <c r="C34" s="231"/>
      <c r="D34" s="231"/>
      <c r="E34" s="231"/>
      <c r="F34" s="231"/>
      <c r="G34" s="231"/>
      <c r="H34" s="231"/>
      <c r="I34" s="231"/>
      <c r="J34" s="231"/>
      <c r="K34" s="231"/>
      <c r="L34" s="231"/>
      <c r="M34" s="231"/>
      <c r="N34" s="231"/>
      <c r="O34" s="231"/>
      <c r="P34" s="231"/>
      <c r="Q34" s="231"/>
      <c r="R34" s="231"/>
      <c r="S34" s="231"/>
      <c r="T34" s="231"/>
      <c r="U34" s="231"/>
      <c r="V34" s="231"/>
      <c r="W34" s="232"/>
    </row>
    <row r="35" spans="2:23" ht="37.5" customHeight="1" thickTop="1" x14ac:dyDescent="0.2">
      <c r="B35" s="214" t="s">
        <v>1805</v>
      </c>
      <c r="C35" s="215"/>
      <c r="D35" s="215"/>
      <c r="E35" s="215"/>
      <c r="F35" s="215"/>
      <c r="G35" s="215"/>
      <c r="H35" s="215"/>
      <c r="I35" s="215"/>
      <c r="J35" s="215"/>
      <c r="K35" s="215"/>
      <c r="L35" s="215"/>
      <c r="M35" s="215"/>
      <c r="N35" s="215"/>
      <c r="O35" s="215"/>
      <c r="P35" s="215"/>
      <c r="Q35" s="215"/>
      <c r="R35" s="215"/>
      <c r="S35" s="215"/>
      <c r="T35" s="215"/>
      <c r="U35" s="215"/>
      <c r="V35" s="215"/>
      <c r="W35" s="216"/>
    </row>
    <row r="36" spans="2:23" ht="67.5" customHeight="1" thickBot="1" x14ac:dyDescent="0.25">
      <c r="B36" s="230"/>
      <c r="C36" s="231"/>
      <c r="D36" s="231"/>
      <c r="E36" s="231"/>
      <c r="F36" s="231"/>
      <c r="G36" s="231"/>
      <c r="H36" s="231"/>
      <c r="I36" s="231"/>
      <c r="J36" s="231"/>
      <c r="K36" s="231"/>
      <c r="L36" s="231"/>
      <c r="M36" s="231"/>
      <c r="N36" s="231"/>
      <c r="O36" s="231"/>
      <c r="P36" s="231"/>
      <c r="Q36" s="231"/>
      <c r="R36" s="231"/>
      <c r="S36" s="231"/>
      <c r="T36" s="231"/>
      <c r="U36" s="231"/>
      <c r="V36" s="231"/>
      <c r="W36" s="232"/>
    </row>
    <row r="37" spans="2:23" ht="37.5" customHeight="1" thickTop="1" x14ac:dyDescent="0.2">
      <c r="B37" s="214" t="s">
        <v>1806</v>
      </c>
      <c r="C37" s="215"/>
      <c r="D37" s="215"/>
      <c r="E37" s="215"/>
      <c r="F37" s="215"/>
      <c r="G37" s="215"/>
      <c r="H37" s="215"/>
      <c r="I37" s="215"/>
      <c r="J37" s="215"/>
      <c r="K37" s="215"/>
      <c r="L37" s="215"/>
      <c r="M37" s="215"/>
      <c r="N37" s="215"/>
      <c r="O37" s="215"/>
      <c r="P37" s="215"/>
      <c r="Q37" s="215"/>
      <c r="R37" s="215"/>
      <c r="S37" s="215"/>
      <c r="T37" s="215"/>
      <c r="U37" s="215"/>
      <c r="V37" s="215"/>
      <c r="W37" s="216"/>
    </row>
    <row r="38" spans="2:23" ht="52.5" customHeight="1" thickBot="1" x14ac:dyDescent="0.25">
      <c r="B38" s="217"/>
      <c r="C38" s="218"/>
      <c r="D38" s="218"/>
      <c r="E38" s="218"/>
      <c r="F38" s="218"/>
      <c r="G38" s="218"/>
      <c r="H38" s="218"/>
      <c r="I38" s="218"/>
      <c r="J38" s="218"/>
      <c r="K38" s="218"/>
      <c r="L38" s="218"/>
      <c r="M38" s="218"/>
      <c r="N38" s="218"/>
      <c r="O38" s="218"/>
      <c r="P38" s="218"/>
      <c r="Q38" s="218"/>
      <c r="R38" s="218"/>
      <c r="S38" s="218"/>
      <c r="T38" s="218"/>
      <c r="U38" s="218"/>
      <c r="V38" s="218"/>
      <c r="W38" s="219"/>
    </row>
  </sheetData>
  <mergeCells count="7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1" min="1" max="22"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topLeftCell="A19"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1776</v>
      </c>
      <c r="D4" s="176" t="s">
        <v>1777</v>
      </c>
      <c r="E4" s="176"/>
      <c r="F4" s="176"/>
      <c r="G4" s="176"/>
      <c r="H4" s="177"/>
      <c r="I4" s="18"/>
      <c r="J4" s="178" t="s">
        <v>7</v>
      </c>
      <c r="K4" s="176"/>
      <c r="L4" s="17" t="s">
        <v>789</v>
      </c>
      <c r="M4" s="179" t="s">
        <v>1807</v>
      </c>
      <c r="N4" s="179"/>
      <c r="O4" s="179"/>
      <c r="P4" s="179"/>
      <c r="Q4" s="180"/>
      <c r="R4" s="19"/>
      <c r="S4" s="181" t="s">
        <v>10</v>
      </c>
      <c r="T4" s="182"/>
      <c r="U4" s="182"/>
      <c r="V4" s="183" t="s">
        <v>1808</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1780</v>
      </c>
      <c r="D6" s="185" t="s">
        <v>1781</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20</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97.25" customHeight="1" thickTop="1" thickBot="1" x14ac:dyDescent="0.25">
      <c r="B10" s="27" t="s">
        <v>21</v>
      </c>
      <c r="C10" s="183" t="s">
        <v>1809</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1783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1810</v>
      </c>
      <c r="C21" s="211"/>
      <c r="D21" s="211"/>
      <c r="E21" s="211"/>
      <c r="F21" s="211"/>
      <c r="G21" s="211"/>
      <c r="H21" s="211"/>
      <c r="I21" s="211"/>
      <c r="J21" s="211"/>
      <c r="K21" s="211"/>
      <c r="L21" s="211"/>
      <c r="M21" s="212" t="s">
        <v>1780</v>
      </c>
      <c r="N21" s="212"/>
      <c r="O21" s="212" t="s">
        <v>48</v>
      </c>
      <c r="P21" s="212"/>
      <c r="Q21" s="213" t="s">
        <v>65</v>
      </c>
      <c r="R21" s="213"/>
      <c r="S21" s="34" t="s">
        <v>53</v>
      </c>
      <c r="T21" s="34" t="s">
        <v>102</v>
      </c>
      <c r="U21" s="34" t="s">
        <v>102</v>
      </c>
      <c r="V21" s="34" t="str">
        <f t="shared" ref="V21:V29" si="0">+IF(ISERR(U21/T21*100),"N/A",ROUND(U21/T21*100,2))</f>
        <v>N/A</v>
      </c>
      <c r="W21" s="35" t="str">
        <f t="shared" ref="W21:W29" si="1">+IF(ISERR(U21/S21*100),"N/A",ROUND(U21/S21*100,2))</f>
        <v>N/A</v>
      </c>
    </row>
    <row r="22" spans="2:27" ht="56.25" customHeight="1" x14ac:dyDescent="0.2">
      <c r="B22" s="210" t="s">
        <v>1811</v>
      </c>
      <c r="C22" s="211"/>
      <c r="D22" s="211"/>
      <c r="E22" s="211"/>
      <c r="F22" s="211"/>
      <c r="G22" s="211"/>
      <c r="H22" s="211"/>
      <c r="I22" s="211"/>
      <c r="J22" s="211"/>
      <c r="K22" s="211"/>
      <c r="L22" s="211"/>
      <c r="M22" s="212" t="s">
        <v>1780</v>
      </c>
      <c r="N22" s="212"/>
      <c r="O22" s="212" t="s">
        <v>48</v>
      </c>
      <c r="P22" s="212"/>
      <c r="Q22" s="213" t="s">
        <v>65</v>
      </c>
      <c r="R22" s="213"/>
      <c r="S22" s="34" t="s">
        <v>53</v>
      </c>
      <c r="T22" s="34" t="s">
        <v>102</v>
      </c>
      <c r="U22" s="34" t="s">
        <v>102</v>
      </c>
      <c r="V22" s="34" t="str">
        <f t="shared" si="0"/>
        <v>N/A</v>
      </c>
      <c r="W22" s="35" t="str">
        <f t="shared" si="1"/>
        <v>N/A</v>
      </c>
    </row>
    <row r="23" spans="2:27" ht="56.25" customHeight="1" x14ac:dyDescent="0.2">
      <c r="B23" s="210" t="s">
        <v>1812</v>
      </c>
      <c r="C23" s="211"/>
      <c r="D23" s="211"/>
      <c r="E23" s="211"/>
      <c r="F23" s="211"/>
      <c r="G23" s="211"/>
      <c r="H23" s="211"/>
      <c r="I23" s="211"/>
      <c r="J23" s="211"/>
      <c r="K23" s="211"/>
      <c r="L23" s="211"/>
      <c r="M23" s="212" t="s">
        <v>1780</v>
      </c>
      <c r="N23" s="212"/>
      <c r="O23" s="212" t="s">
        <v>1519</v>
      </c>
      <c r="P23" s="212"/>
      <c r="Q23" s="213" t="s">
        <v>49</v>
      </c>
      <c r="R23" s="213"/>
      <c r="S23" s="34" t="s">
        <v>782</v>
      </c>
      <c r="T23" s="34" t="s">
        <v>472</v>
      </c>
      <c r="U23" s="34" t="s">
        <v>1263</v>
      </c>
      <c r="V23" s="34">
        <f t="shared" si="0"/>
        <v>126.67</v>
      </c>
      <c r="W23" s="35">
        <f t="shared" si="1"/>
        <v>42.22</v>
      </c>
    </row>
    <row r="24" spans="2:27" ht="56.25" customHeight="1" x14ac:dyDescent="0.2">
      <c r="B24" s="210" t="s">
        <v>1813</v>
      </c>
      <c r="C24" s="211"/>
      <c r="D24" s="211"/>
      <c r="E24" s="211"/>
      <c r="F24" s="211"/>
      <c r="G24" s="211"/>
      <c r="H24" s="211"/>
      <c r="I24" s="211"/>
      <c r="J24" s="211"/>
      <c r="K24" s="211"/>
      <c r="L24" s="211"/>
      <c r="M24" s="212" t="s">
        <v>1780</v>
      </c>
      <c r="N24" s="212"/>
      <c r="O24" s="212" t="s">
        <v>1519</v>
      </c>
      <c r="P24" s="212"/>
      <c r="Q24" s="213" t="s">
        <v>49</v>
      </c>
      <c r="R24" s="213"/>
      <c r="S24" s="34" t="s">
        <v>782</v>
      </c>
      <c r="T24" s="34" t="s">
        <v>472</v>
      </c>
      <c r="U24" s="34" t="s">
        <v>1533</v>
      </c>
      <c r="V24" s="34">
        <f t="shared" si="0"/>
        <v>113.33</v>
      </c>
      <c r="W24" s="35">
        <f t="shared" si="1"/>
        <v>37.78</v>
      </c>
    </row>
    <row r="25" spans="2:27" ht="56.25" customHeight="1" x14ac:dyDescent="0.2">
      <c r="B25" s="210" t="s">
        <v>1814</v>
      </c>
      <c r="C25" s="211"/>
      <c r="D25" s="211"/>
      <c r="E25" s="211"/>
      <c r="F25" s="211"/>
      <c r="G25" s="211"/>
      <c r="H25" s="211"/>
      <c r="I25" s="211"/>
      <c r="J25" s="211"/>
      <c r="K25" s="211"/>
      <c r="L25" s="211"/>
      <c r="M25" s="212" t="s">
        <v>1780</v>
      </c>
      <c r="N25" s="212"/>
      <c r="O25" s="212" t="s">
        <v>48</v>
      </c>
      <c r="P25" s="212"/>
      <c r="Q25" s="213" t="s">
        <v>49</v>
      </c>
      <c r="R25" s="213"/>
      <c r="S25" s="34" t="s">
        <v>1815</v>
      </c>
      <c r="T25" s="34" t="s">
        <v>54</v>
      </c>
      <c r="U25" s="34" t="s">
        <v>54</v>
      </c>
      <c r="V25" s="34" t="str">
        <f t="shared" si="0"/>
        <v>N/A</v>
      </c>
      <c r="W25" s="35">
        <f t="shared" si="1"/>
        <v>0</v>
      </c>
    </row>
    <row r="26" spans="2:27" ht="56.25" customHeight="1" x14ac:dyDescent="0.2">
      <c r="B26" s="210" t="s">
        <v>1816</v>
      </c>
      <c r="C26" s="211"/>
      <c r="D26" s="211"/>
      <c r="E26" s="211"/>
      <c r="F26" s="211"/>
      <c r="G26" s="211"/>
      <c r="H26" s="211"/>
      <c r="I26" s="211"/>
      <c r="J26" s="211"/>
      <c r="K26" s="211"/>
      <c r="L26" s="211"/>
      <c r="M26" s="212" t="s">
        <v>1780</v>
      </c>
      <c r="N26" s="212"/>
      <c r="O26" s="212" t="s">
        <v>1817</v>
      </c>
      <c r="P26" s="212"/>
      <c r="Q26" s="213" t="s">
        <v>49</v>
      </c>
      <c r="R26" s="213"/>
      <c r="S26" s="34" t="s">
        <v>1771</v>
      </c>
      <c r="T26" s="34" t="s">
        <v>54</v>
      </c>
      <c r="U26" s="34" t="s">
        <v>54</v>
      </c>
      <c r="V26" s="34" t="str">
        <f t="shared" si="0"/>
        <v>N/A</v>
      </c>
      <c r="W26" s="35">
        <f t="shared" si="1"/>
        <v>0</v>
      </c>
    </row>
    <row r="27" spans="2:27" ht="56.25" customHeight="1" x14ac:dyDescent="0.2">
      <c r="B27" s="210" t="s">
        <v>1818</v>
      </c>
      <c r="C27" s="211"/>
      <c r="D27" s="211"/>
      <c r="E27" s="211"/>
      <c r="F27" s="211"/>
      <c r="G27" s="211"/>
      <c r="H27" s="211"/>
      <c r="I27" s="211"/>
      <c r="J27" s="211"/>
      <c r="K27" s="211"/>
      <c r="L27" s="211"/>
      <c r="M27" s="212" t="s">
        <v>1780</v>
      </c>
      <c r="N27" s="212"/>
      <c r="O27" s="212" t="s">
        <v>1819</v>
      </c>
      <c r="P27" s="212"/>
      <c r="Q27" s="213" t="s">
        <v>49</v>
      </c>
      <c r="R27" s="213"/>
      <c r="S27" s="34" t="s">
        <v>1334</v>
      </c>
      <c r="T27" s="34" t="s">
        <v>512</v>
      </c>
      <c r="U27" s="34" t="s">
        <v>512</v>
      </c>
      <c r="V27" s="34">
        <f t="shared" si="0"/>
        <v>100</v>
      </c>
      <c r="W27" s="35">
        <f t="shared" si="1"/>
        <v>33.33</v>
      </c>
    </row>
    <row r="28" spans="2:27" ht="56.25" customHeight="1" x14ac:dyDescent="0.2">
      <c r="B28" s="210" t="s">
        <v>1820</v>
      </c>
      <c r="C28" s="211"/>
      <c r="D28" s="211"/>
      <c r="E28" s="211"/>
      <c r="F28" s="211"/>
      <c r="G28" s="211"/>
      <c r="H28" s="211"/>
      <c r="I28" s="211"/>
      <c r="J28" s="211"/>
      <c r="K28" s="211"/>
      <c r="L28" s="211"/>
      <c r="M28" s="212" t="s">
        <v>1780</v>
      </c>
      <c r="N28" s="212"/>
      <c r="O28" s="212" t="s">
        <v>645</v>
      </c>
      <c r="P28" s="212"/>
      <c r="Q28" s="213" t="s">
        <v>49</v>
      </c>
      <c r="R28" s="213"/>
      <c r="S28" s="34" t="s">
        <v>1771</v>
      </c>
      <c r="T28" s="34" t="s">
        <v>54</v>
      </c>
      <c r="U28" s="34" t="s">
        <v>54</v>
      </c>
      <c r="V28" s="34" t="str">
        <f t="shared" si="0"/>
        <v>N/A</v>
      </c>
      <c r="W28" s="35">
        <f t="shared" si="1"/>
        <v>0</v>
      </c>
    </row>
    <row r="29" spans="2:27" ht="41.25" customHeight="1" thickBot="1" x14ac:dyDescent="0.25">
      <c r="B29" s="210" t="s">
        <v>1821</v>
      </c>
      <c r="C29" s="211"/>
      <c r="D29" s="211"/>
      <c r="E29" s="211"/>
      <c r="F29" s="211"/>
      <c r="G29" s="211"/>
      <c r="H29" s="211"/>
      <c r="I29" s="211"/>
      <c r="J29" s="211"/>
      <c r="K29" s="211"/>
      <c r="L29" s="211"/>
      <c r="M29" s="212" t="s">
        <v>1780</v>
      </c>
      <c r="N29" s="212"/>
      <c r="O29" s="212" t="s">
        <v>1819</v>
      </c>
      <c r="P29" s="212"/>
      <c r="Q29" s="213" t="s">
        <v>49</v>
      </c>
      <c r="R29" s="213"/>
      <c r="S29" s="34" t="s">
        <v>1334</v>
      </c>
      <c r="T29" s="34" t="s">
        <v>512</v>
      </c>
      <c r="U29" s="34" t="s">
        <v>512</v>
      </c>
      <c r="V29" s="34">
        <f t="shared" si="0"/>
        <v>100</v>
      </c>
      <c r="W29" s="35">
        <f t="shared" si="1"/>
        <v>33.33</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1800</v>
      </c>
      <c r="F33" s="70"/>
      <c r="G33" s="70"/>
      <c r="H33" s="41"/>
      <c r="I33" s="41"/>
      <c r="J33" s="41"/>
      <c r="K33" s="41"/>
      <c r="L33" s="41"/>
      <c r="M33" s="41"/>
      <c r="N33" s="41"/>
      <c r="O33" s="41"/>
      <c r="P33" s="42"/>
      <c r="Q33" s="42"/>
      <c r="R33" s="43" t="s">
        <v>1822</v>
      </c>
      <c r="S33" s="44" t="s">
        <v>12</v>
      </c>
      <c r="T33" s="42"/>
      <c r="U33" s="44" t="s">
        <v>1823</v>
      </c>
      <c r="V33" s="42"/>
      <c r="W33" s="45">
        <f>+IF(ISERR(U33/R33*100),"N/A",ROUND(U33/R33*100,2))</f>
        <v>28.36</v>
      </c>
    </row>
    <row r="34" spans="2:23" ht="26.25" customHeight="1" thickBot="1" x14ac:dyDescent="0.25">
      <c r="B34" s="228" t="s">
        <v>70</v>
      </c>
      <c r="C34" s="229"/>
      <c r="D34" s="229"/>
      <c r="E34" s="71" t="s">
        <v>1800</v>
      </c>
      <c r="F34" s="71"/>
      <c r="G34" s="71"/>
      <c r="H34" s="47"/>
      <c r="I34" s="47"/>
      <c r="J34" s="47"/>
      <c r="K34" s="47"/>
      <c r="L34" s="47"/>
      <c r="M34" s="47"/>
      <c r="N34" s="47"/>
      <c r="O34" s="47"/>
      <c r="P34" s="48"/>
      <c r="Q34" s="48"/>
      <c r="R34" s="49" t="s">
        <v>1824</v>
      </c>
      <c r="S34" s="50" t="s">
        <v>1823</v>
      </c>
      <c r="T34" s="51">
        <f>+IF(ISERR(S34/R34*100),"N/A",ROUND(S34/R34*100,2))</f>
        <v>28.14</v>
      </c>
      <c r="U34" s="50" t="s">
        <v>1823</v>
      </c>
      <c r="V34" s="51">
        <f>+IF(ISERR(U34/S34*100),"N/A",ROUND(U34/S34*100,2))</f>
        <v>100</v>
      </c>
      <c r="W34" s="52">
        <f>+IF(ISERR(U34/R34*100),"N/A",ROUND(U34/R34*100,2))</f>
        <v>28.14</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1825</v>
      </c>
      <c r="C36" s="215"/>
      <c r="D36" s="215"/>
      <c r="E36" s="215"/>
      <c r="F36" s="215"/>
      <c r="G36" s="215"/>
      <c r="H36" s="215"/>
      <c r="I36" s="215"/>
      <c r="J36" s="215"/>
      <c r="K36" s="215"/>
      <c r="L36" s="215"/>
      <c r="M36" s="215"/>
      <c r="N36" s="215"/>
      <c r="O36" s="215"/>
      <c r="P36" s="215"/>
      <c r="Q36" s="215"/>
      <c r="R36" s="215"/>
      <c r="S36" s="215"/>
      <c r="T36" s="215"/>
      <c r="U36" s="215"/>
      <c r="V36" s="215"/>
      <c r="W36" s="216"/>
    </row>
    <row r="37" spans="2:23" ht="57"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1826</v>
      </c>
      <c r="C38" s="215"/>
      <c r="D38" s="215"/>
      <c r="E38" s="215"/>
      <c r="F38" s="215"/>
      <c r="G38" s="215"/>
      <c r="H38" s="215"/>
      <c r="I38" s="215"/>
      <c r="J38" s="215"/>
      <c r="K38" s="215"/>
      <c r="L38" s="215"/>
      <c r="M38" s="215"/>
      <c r="N38" s="215"/>
      <c r="O38" s="215"/>
      <c r="P38" s="215"/>
      <c r="Q38" s="215"/>
      <c r="R38" s="215"/>
      <c r="S38" s="215"/>
      <c r="T38" s="215"/>
      <c r="U38" s="215"/>
      <c r="V38" s="215"/>
      <c r="W38" s="216"/>
    </row>
    <row r="39" spans="2:23" ht="98.2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1827</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8.7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tabSelected="1" view="pageBreakPreview" topLeftCell="A4"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174</v>
      </c>
      <c r="D4" s="176" t="s">
        <v>175</v>
      </c>
      <c r="E4" s="176"/>
      <c r="F4" s="176"/>
      <c r="G4" s="176"/>
      <c r="H4" s="177"/>
      <c r="I4" s="18"/>
      <c r="J4" s="178" t="s">
        <v>7</v>
      </c>
      <c r="K4" s="176"/>
      <c r="L4" s="17" t="s">
        <v>176</v>
      </c>
      <c r="M4" s="179" t="s">
        <v>177</v>
      </c>
      <c r="N4" s="179"/>
      <c r="O4" s="179"/>
      <c r="P4" s="179"/>
      <c r="Q4" s="180"/>
      <c r="R4" s="19"/>
      <c r="S4" s="181" t="s">
        <v>10</v>
      </c>
      <c r="T4" s="182"/>
      <c r="U4" s="182"/>
      <c r="V4" s="183" t="s">
        <v>178</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179</v>
      </c>
      <c r="D6" s="185" t="s">
        <v>180</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181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182</v>
      </c>
      <c r="C21" s="211"/>
      <c r="D21" s="211"/>
      <c r="E21" s="211"/>
      <c r="F21" s="211"/>
      <c r="G21" s="211"/>
      <c r="H21" s="211"/>
      <c r="I21" s="211"/>
      <c r="J21" s="211"/>
      <c r="K21" s="211"/>
      <c r="L21" s="211"/>
      <c r="M21" s="212" t="s">
        <v>179</v>
      </c>
      <c r="N21" s="212"/>
      <c r="O21" s="212" t="s">
        <v>183</v>
      </c>
      <c r="P21" s="212"/>
      <c r="Q21" s="213" t="s">
        <v>49</v>
      </c>
      <c r="R21" s="213"/>
      <c r="S21" s="34" t="s">
        <v>53</v>
      </c>
      <c r="T21" s="34" t="s">
        <v>98</v>
      </c>
      <c r="U21" s="34" t="s">
        <v>184</v>
      </c>
      <c r="V21" s="34">
        <f>+IF(ISERR(U21/T21*100),"N/A",ROUND(U21/T21*100,2))</f>
        <v>108</v>
      </c>
      <c r="W21" s="35">
        <f>+IF(ISERR(U21/S21*100),"N/A",ROUND(U21/S21*100,2))</f>
        <v>27</v>
      </c>
    </row>
    <row r="22" spans="2:27" ht="56.25" customHeight="1" x14ac:dyDescent="0.2">
      <c r="B22" s="210" t="s">
        <v>185</v>
      </c>
      <c r="C22" s="211"/>
      <c r="D22" s="211"/>
      <c r="E22" s="211"/>
      <c r="F22" s="211"/>
      <c r="G22" s="211"/>
      <c r="H22" s="211"/>
      <c r="I22" s="211"/>
      <c r="J22" s="211"/>
      <c r="K22" s="211"/>
      <c r="L22" s="211"/>
      <c r="M22" s="212" t="s">
        <v>179</v>
      </c>
      <c r="N22" s="212"/>
      <c r="O22" s="212" t="s">
        <v>186</v>
      </c>
      <c r="P22" s="212"/>
      <c r="Q22" s="213" t="s">
        <v>49</v>
      </c>
      <c r="R22" s="213"/>
      <c r="S22" s="34" t="s">
        <v>53</v>
      </c>
      <c r="T22" s="34" t="s">
        <v>98</v>
      </c>
      <c r="U22" s="34" t="s">
        <v>187</v>
      </c>
      <c r="V22" s="34">
        <f>+IF(ISERR(U22/T22*100),"N/A",ROUND(U22/T22*100,2))</f>
        <v>104</v>
      </c>
      <c r="W22" s="35">
        <f>+IF(ISERR(U22/S22*100),"N/A",ROUND(U22/S22*100,2))</f>
        <v>26</v>
      </c>
    </row>
    <row r="23" spans="2:27" ht="56.25" customHeight="1" x14ac:dyDescent="0.2">
      <c r="B23" s="210" t="s">
        <v>188</v>
      </c>
      <c r="C23" s="211"/>
      <c r="D23" s="211"/>
      <c r="E23" s="211"/>
      <c r="F23" s="211"/>
      <c r="G23" s="211"/>
      <c r="H23" s="211"/>
      <c r="I23" s="211"/>
      <c r="J23" s="211"/>
      <c r="K23" s="211"/>
      <c r="L23" s="211"/>
      <c r="M23" s="212" t="s">
        <v>179</v>
      </c>
      <c r="N23" s="212"/>
      <c r="O23" s="212" t="s">
        <v>189</v>
      </c>
      <c r="P23" s="212"/>
      <c r="Q23" s="213" t="s">
        <v>49</v>
      </c>
      <c r="R23" s="213"/>
      <c r="S23" s="34" t="s">
        <v>53</v>
      </c>
      <c r="T23" s="34" t="s">
        <v>98</v>
      </c>
      <c r="U23" s="34" t="s">
        <v>154</v>
      </c>
      <c r="V23" s="34">
        <f>+IF(ISERR(U23/T23*100),"N/A",ROUND(U23/T23*100,2))</f>
        <v>64</v>
      </c>
      <c r="W23" s="35">
        <f>+IF(ISERR(U23/S23*100),"N/A",ROUND(U23/S23*100,2))</f>
        <v>16</v>
      </c>
    </row>
    <row r="24" spans="2:27" ht="56.25" customHeight="1" x14ac:dyDescent="0.2">
      <c r="B24" s="210" t="s">
        <v>190</v>
      </c>
      <c r="C24" s="211"/>
      <c r="D24" s="211"/>
      <c r="E24" s="211"/>
      <c r="F24" s="211"/>
      <c r="G24" s="211"/>
      <c r="H24" s="211"/>
      <c r="I24" s="211"/>
      <c r="J24" s="211"/>
      <c r="K24" s="211"/>
      <c r="L24" s="211"/>
      <c r="M24" s="212" t="s">
        <v>179</v>
      </c>
      <c r="N24" s="212"/>
      <c r="O24" s="212" t="s">
        <v>183</v>
      </c>
      <c r="P24" s="212"/>
      <c r="Q24" s="213" t="s">
        <v>49</v>
      </c>
      <c r="R24" s="213"/>
      <c r="S24" s="34" t="s">
        <v>53</v>
      </c>
      <c r="T24" s="34" t="s">
        <v>98</v>
      </c>
      <c r="U24" s="34" t="s">
        <v>191</v>
      </c>
      <c r="V24" s="34">
        <f>+IF(ISERR(U24/T24*100),"N/A",ROUND(U24/T24*100,2))</f>
        <v>92</v>
      </c>
      <c r="W24" s="35">
        <f>+IF(ISERR(U24/S24*100),"N/A",ROUND(U24/S24*100,2))</f>
        <v>23</v>
      </c>
    </row>
    <row r="25" spans="2:27" ht="56.25" customHeight="1" thickBot="1" x14ac:dyDescent="0.25">
      <c r="B25" s="210" t="s">
        <v>192</v>
      </c>
      <c r="C25" s="211"/>
      <c r="D25" s="211"/>
      <c r="E25" s="211"/>
      <c r="F25" s="211"/>
      <c r="G25" s="211"/>
      <c r="H25" s="211"/>
      <c r="I25" s="211"/>
      <c r="J25" s="211"/>
      <c r="K25" s="211"/>
      <c r="L25" s="211"/>
      <c r="M25" s="212" t="s">
        <v>179</v>
      </c>
      <c r="N25" s="212"/>
      <c r="O25" s="212" t="s">
        <v>186</v>
      </c>
      <c r="P25" s="212"/>
      <c r="Q25" s="213" t="s">
        <v>49</v>
      </c>
      <c r="R25" s="213"/>
      <c r="S25" s="34" t="s">
        <v>193</v>
      </c>
      <c r="T25" s="34" t="s">
        <v>194</v>
      </c>
      <c r="U25" s="34" t="s">
        <v>195</v>
      </c>
      <c r="V25" s="34">
        <f>+IF(ISERR(U25/T25*100),"N/A",ROUND(U25/T25*100,2))</f>
        <v>90.91</v>
      </c>
      <c r="W25" s="35">
        <f>+IF(ISERR(U25/S25*100),"N/A",ROUND(U25/S25*100,2))</f>
        <v>20</v>
      </c>
    </row>
    <row r="26" spans="2:27" ht="21.75" customHeight="1" thickTop="1" thickBot="1" x14ac:dyDescent="0.25">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20" t="s">
        <v>60</v>
      </c>
      <c r="C27" s="221"/>
      <c r="D27" s="221"/>
      <c r="E27" s="221"/>
      <c r="F27" s="221"/>
      <c r="G27" s="221"/>
      <c r="H27" s="221"/>
      <c r="I27" s="221"/>
      <c r="J27" s="221"/>
      <c r="K27" s="221"/>
      <c r="L27" s="221"/>
      <c r="M27" s="221"/>
      <c r="N27" s="221"/>
      <c r="O27" s="221"/>
      <c r="P27" s="221"/>
      <c r="Q27" s="222"/>
      <c r="R27" s="37" t="s">
        <v>41</v>
      </c>
      <c r="S27" s="197" t="s">
        <v>42</v>
      </c>
      <c r="T27" s="197"/>
      <c r="U27" s="38" t="s">
        <v>61</v>
      </c>
      <c r="V27" s="196" t="s">
        <v>62</v>
      </c>
      <c r="W27" s="198"/>
    </row>
    <row r="28" spans="2:27" ht="30.75" customHeight="1" thickBot="1" x14ac:dyDescent="0.25">
      <c r="B28" s="223"/>
      <c r="C28" s="224"/>
      <c r="D28" s="224"/>
      <c r="E28" s="224"/>
      <c r="F28" s="224"/>
      <c r="G28" s="224"/>
      <c r="H28" s="224"/>
      <c r="I28" s="224"/>
      <c r="J28" s="224"/>
      <c r="K28" s="224"/>
      <c r="L28" s="224"/>
      <c r="M28" s="224"/>
      <c r="N28" s="224"/>
      <c r="O28" s="224"/>
      <c r="P28" s="224"/>
      <c r="Q28" s="225"/>
      <c r="R28" s="39" t="s">
        <v>63</v>
      </c>
      <c r="S28" s="39" t="s">
        <v>63</v>
      </c>
      <c r="T28" s="39" t="s">
        <v>48</v>
      </c>
      <c r="U28" s="39" t="s">
        <v>63</v>
      </c>
      <c r="V28" s="39" t="s">
        <v>64</v>
      </c>
      <c r="W28" s="32" t="s">
        <v>65</v>
      </c>
      <c r="Y28" s="36"/>
    </row>
    <row r="29" spans="2:27" ht="23.25" customHeight="1" thickBot="1" x14ac:dyDescent="0.25">
      <c r="B29" s="226" t="s">
        <v>66</v>
      </c>
      <c r="C29" s="227"/>
      <c r="D29" s="227"/>
      <c r="E29" s="40" t="s">
        <v>196</v>
      </c>
      <c r="F29" s="40"/>
      <c r="G29" s="40"/>
      <c r="H29" s="41"/>
      <c r="I29" s="41"/>
      <c r="J29" s="41"/>
      <c r="K29" s="41"/>
      <c r="L29" s="41"/>
      <c r="M29" s="41"/>
      <c r="N29" s="41"/>
      <c r="O29" s="41"/>
      <c r="P29" s="42"/>
      <c r="Q29" s="42"/>
      <c r="R29" s="43" t="s">
        <v>197</v>
      </c>
      <c r="S29" s="44" t="s">
        <v>12</v>
      </c>
      <c r="T29" s="42"/>
      <c r="U29" s="44" t="s">
        <v>198</v>
      </c>
      <c r="V29" s="42"/>
      <c r="W29" s="45">
        <f>+IF(ISERR(U29/R29*100),"N/A",ROUND(U29/R29*100,2))</f>
        <v>99.02</v>
      </c>
    </row>
    <row r="30" spans="2:27" ht="26.25" customHeight="1" thickBot="1" x14ac:dyDescent="0.25">
      <c r="B30" s="228" t="s">
        <v>70</v>
      </c>
      <c r="C30" s="229"/>
      <c r="D30" s="229"/>
      <c r="E30" s="46" t="s">
        <v>196</v>
      </c>
      <c r="F30" s="46"/>
      <c r="G30" s="46"/>
      <c r="H30" s="47"/>
      <c r="I30" s="47"/>
      <c r="J30" s="47"/>
      <c r="K30" s="47"/>
      <c r="L30" s="47"/>
      <c r="M30" s="47"/>
      <c r="N30" s="47"/>
      <c r="O30" s="47"/>
      <c r="P30" s="48"/>
      <c r="Q30" s="48"/>
      <c r="R30" s="49" t="s">
        <v>197</v>
      </c>
      <c r="S30" s="50" t="s">
        <v>198</v>
      </c>
      <c r="T30" s="51">
        <f>+IF(ISERR(S30/R30*100),"N/A",ROUND(S30/R30*100,2))</f>
        <v>99.02</v>
      </c>
      <c r="U30" s="50" t="s">
        <v>198</v>
      </c>
      <c r="V30" s="51">
        <f>+IF(ISERR(U30/S30*100),"N/A",ROUND(U30/S30*100,2))</f>
        <v>100</v>
      </c>
      <c r="W30" s="52">
        <f>+IF(ISERR(U30/R30*100),"N/A",ROUND(U30/R30*100,2))</f>
        <v>99.02</v>
      </c>
    </row>
    <row r="31" spans="2:27" ht="22.5" customHeight="1" thickTop="1" thickBot="1" x14ac:dyDescent="0.25">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14" t="s">
        <v>199</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37.5" customHeight="1" thickTop="1" x14ac:dyDescent="0.2">
      <c r="B34" s="214" t="s">
        <v>200</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5" customHeight="1" thickBot="1" x14ac:dyDescent="0.25">
      <c r="B35" s="230"/>
      <c r="C35" s="231"/>
      <c r="D35" s="231"/>
      <c r="E35" s="231"/>
      <c r="F35" s="231"/>
      <c r="G35" s="231"/>
      <c r="H35" s="231"/>
      <c r="I35" s="231"/>
      <c r="J35" s="231"/>
      <c r="K35" s="231"/>
      <c r="L35" s="231"/>
      <c r="M35" s="231"/>
      <c r="N35" s="231"/>
      <c r="O35" s="231"/>
      <c r="P35" s="231"/>
      <c r="Q35" s="231"/>
      <c r="R35" s="231"/>
      <c r="S35" s="231"/>
      <c r="T35" s="231"/>
      <c r="U35" s="231"/>
      <c r="V35" s="231"/>
      <c r="W35" s="232"/>
    </row>
    <row r="36" spans="2:23" ht="37.5" customHeight="1" thickTop="1" x14ac:dyDescent="0.2">
      <c r="B36" s="214" t="s">
        <v>201</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3.5" customHeight="1" thickBot="1" x14ac:dyDescent="0.25">
      <c r="B37" s="217"/>
      <c r="C37" s="218"/>
      <c r="D37" s="218"/>
      <c r="E37" s="218"/>
      <c r="F37" s="218"/>
      <c r="G37" s="218"/>
      <c r="H37" s="218"/>
      <c r="I37" s="218"/>
      <c r="J37" s="218"/>
      <c r="K37" s="218"/>
      <c r="L37" s="218"/>
      <c r="M37" s="218"/>
      <c r="N37" s="218"/>
      <c r="O37" s="218"/>
      <c r="P37" s="218"/>
      <c r="Q37" s="218"/>
      <c r="R37" s="218"/>
      <c r="S37" s="218"/>
      <c r="T37" s="218"/>
      <c r="U37" s="218"/>
      <c r="V37" s="218"/>
      <c r="W37" s="219"/>
    </row>
  </sheetData>
  <mergeCells count="67">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174</v>
      </c>
      <c r="D4" s="176" t="s">
        <v>175</v>
      </c>
      <c r="E4" s="176"/>
      <c r="F4" s="176"/>
      <c r="G4" s="176"/>
      <c r="H4" s="177"/>
      <c r="I4" s="18"/>
      <c r="J4" s="178" t="s">
        <v>7</v>
      </c>
      <c r="K4" s="176"/>
      <c r="L4" s="17" t="s">
        <v>202</v>
      </c>
      <c r="M4" s="179" t="s">
        <v>203</v>
      </c>
      <c r="N4" s="179"/>
      <c r="O4" s="179"/>
      <c r="P4" s="179"/>
      <c r="Q4" s="180"/>
      <c r="R4" s="19"/>
      <c r="S4" s="181" t="s">
        <v>10</v>
      </c>
      <c r="T4" s="182"/>
      <c r="U4" s="182"/>
      <c r="V4" s="183" t="s">
        <v>204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205</v>
      </c>
      <c r="D6" s="185" t="s">
        <v>206</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207</v>
      </c>
      <c r="K8" s="26" t="s">
        <v>208</v>
      </c>
      <c r="L8" s="26" t="s">
        <v>209</v>
      </c>
      <c r="M8" s="26" t="s">
        <v>210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26" customHeight="1" thickTop="1" thickBot="1" x14ac:dyDescent="0.25">
      <c r="B10" s="27" t="s">
        <v>21</v>
      </c>
      <c r="C10" s="183" t="s">
        <v>211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181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212</v>
      </c>
      <c r="C21" s="211"/>
      <c r="D21" s="211"/>
      <c r="E21" s="211"/>
      <c r="F21" s="211"/>
      <c r="G21" s="211"/>
      <c r="H21" s="211"/>
      <c r="I21" s="211"/>
      <c r="J21" s="211"/>
      <c r="K21" s="211"/>
      <c r="L21" s="211"/>
      <c r="M21" s="212" t="s">
        <v>205</v>
      </c>
      <c r="N21" s="212"/>
      <c r="O21" s="212" t="s">
        <v>48</v>
      </c>
      <c r="P21" s="212"/>
      <c r="Q21" s="213" t="s">
        <v>49</v>
      </c>
      <c r="R21" s="213"/>
      <c r="S21" s="34" t="s">
        <v>53</v>
      </c>
      <c r="T21" s="34" t="s">
        <v>213</v>
      </c>
      <c r="U21" s="34" t="s">
        <v>214</v>
      </c>
      <c r="V21" s="34">
        <f>+IF(ISERR(U21/T21*100),"N/A",ROUND(U21/T21*100,2))</f>
        <v>200.78</v>
      </c>
      <c r="W21" s="35">
        <f>+IF(ISERR(U21/S21*100),"N/A",ROUND(U21/S21*100,2))</f>
        <v>33.33</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215</v>
      </c>
      <c r="F25" s="40"/>
      <c r="G25" s="40"/>
      <c r="H25" s="41"/>
      <c r="I25" s="41"/>
      <c r="J25" s="41"/>
      <c r="K25" s="41"/>
      <c r="L25" s="41"/>
      <c r="M25" s="41"/>
      <c r="N25" s="41"/>
      <c r="O25" s="41"/>
      <c r="P25" s="42"/>
      <c r="Q25" s="42"/>
      <c r="R25" s="43" t="s">
        <v>216</v>
      </c>
      <c r="S25" s="44" t="s">
        <v>12</v>
      </c>
      <c r="T25" s="42"/>
      <c r="U25" s="44" t="s">
        <v>54</v>
      </c>
      <c r="V25" s="42"/>
      <c r="W25" s="45">
        <f>+IF(ISERR(U25/R25*100),"N/A",ROUND(U25/R25*100,2))</f>
        <v>0</v>
      </c>
    </row>
    <row r="26" spans="2:27" ht="26.25" customHeight="1" thickBot="1" x14ac:dyDescent="0.25">
      <c r="B26" s="228" t="s">
        <v>70</v>
      </c>
      <c r="C26" s="229"/>
      <c r="D26" s="229"/>
      <c r="E26" s="46" t="s">
        <v>215</v>
      </c>
      <c r="F26" s="46"/>
      <c r="G26" s="46"/>
      <c r="H26" s="47"/>
      <c r="I26" s="47"/>
      <c r="J26" s="47"/>
      <c r="K26" s="47"/>
      <c r="L26" s="47"/>
      <c r="M26" s="47"/>
      <c r="N26" s="47"/>
      <c r="O26" s="47"/>
      <c r="P26" s="48"/>
      <c r="Q26" s="48"/>
      <c r="R26" s="49" t="s">
        <v>217</v>
      </c>
      <c r="S26" s="50">
        <v>6.3000000000000003E-4</v>
      </c>
      <c r="T26" s="51">
        <f>+IF(ISERR(S26/R26*100),"N/A",ROUND(S26/R26*100,2))</f>
        <v>0.12</v>
      </c>
      <c r="U26" s="50">
        <v>6.3000000000000003E-4</v>
      </c>
      <c r="V26" s="58">
        <f>+IF(ISERR(U26/S26*100),"N/A",ROUND(U26/S26*100,2))</f>
        <v>100</v>
      </c>
      <c r="W26" s="52">
        <f>+IF(ISERR(U26/R26*100),"N/A",ROUND(U26/R26*100,2))</f>
        <v>0.12</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218</v>
      </c>
      <c r="C28" s="215"/>
      <c r="D28" s="215"/>
      <c r="E28" s="215"/>
      <c r="F28" s="215"/>
      <c r="G28" s="215"/>
      <c r="H28" s="215"/>
      <c r="I28" s="215"/>
      <c r="J28" s="215"/>
      <c r="K28" s="215"/>
      <c r="L28" s="215"/>
      <c r="M28" s="215"/>
      <c r="N28" s="215"/>
      <c r="O28" s="215"/>
      <c r="P28" s="215"/>
      <c r="Q28" s="215"/>
      <c r="R28" s="215"/>
      <c r="S28" s="215"/>
      <c r="T28" s="215"/>
      <c r="U28" s="215"/>
      <c r="V28" s="215"/>
      <c r="W28" s="216"/>
    </row>
    <row r="29" spans="2:27" ht="36"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219</v>
      </c>
      <c r="C30" s="215"/>
      <c r="D30" s="215"/>
      <c r="E30" s="215"/>
      <c r="F30" s="215"/>
      <c r="G30" s="215"/>
      <c r="H30" s="215"/>
      <c r="I30" s="215"/>
      <c r="J30" s="215"/>
      <c r="K30" s="215"/>
      <c r="L30" s="215"/>
      <c r="M30" s="215"/>
      <c r="N30" s="215"/>
      <c r="O30" s="215"/>
      <c r="P30" s="215"/>
      <c r="Q30" s="215"/>
      <c r="R30" s="215"/>
      <c r="S30" s="215"/>
      <c r="T30" s="215"/>
      <c r="U30" s="215"/>
      <c r="V30" s="215"/>
      <c r="W30" s="216"/>
    </row>
    <row r="31" spans="2:27" ht="42"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220</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221</v>
      </c>
      <c r="D4" s="176" t="s">
        <v>222</v>
      </c>
      <c r="E4" s="176"/>
      <c r="F4" s="176"/>
      <c r="G4" s="176"/>
      <c r="H4" s="177"/>
      <c r="I4" s="18"/>
      <c r="J4" s="178" t="s">
        <v>7</v>
      </c>
      <c r="K4" s="176"/>
      <c r="L4" s="17" t="s">
        <v>223</v>
      </c>
      <c r="M4" s="179" t="s">
        <v>224</v>
      </c>
      <c r="N4" s="179"/>
      <c r="O4" s="179"/>
      <c r="P4" s="179"/>
      <c r="Q4" s="180"/>
      <c r="R4" s="19"/>
      <c r="S4" s="181" t="s">
        <v>10</v>
      </c>
      <c r="T4" s="182"/>
      <c r="U4" s="182"/>
      <c r="V4" s="183" t="s">
        <v>225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226</v>
      </c>
      <c r="D6" s="185" t="s">
        <v>227</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231.75" customHeight="1" thickTop="1" thickBot="1" x14ac:dyDescent="0.25">
      <c r="B10" s="27" t="s">
        <v>21</v>
      </c>
      <c r="C10" s="183" t="s">
        <v>228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229</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230</v>
      </c>
      <c r="C21" s="211"/>
      <c r="D21" s="211"/>
      <c r="E21" s="211"/>
      <c r="F21" s="211"/>
      <c r="G21" s="211"/>
      <c r="H21" s="211"/>
      <c r="I21" s="211"/>
      <c r="J21" s="211"/>
      <c r="K21" s="211"/>
      <c r="L21" s="211"/>
      <c r="M21" s="212" t="s">
        <v>226</v>
      </c>
      <c r="N21" s="212"/>
      <c r="O21" s="212" t="s">
        <v>231</v>
      </c>
      <c r="P21" s="212"/>
      <c r="Q21" s="213" t="s">
        <v>49</v>
      </c>
      <c r="R21" s="213"/>
      <c r="S21" s="34" t="s">
        <v>53</v>
      </c>
      <c r="T21" s="34" t="s">
        <v>54</v>
      </c>
      <c r="U21" s="34" t="s">
        <v>54</v>
      </c>
      <c r="V21" s="34" t="str">
        <f>+IF(ISERR(U21/T21*100),"N/A",ROUND(U21/T21*100,2))</f>
        <v>N/A</v>
      </c>
      <c r="W21" s="35">
        <f>+IF(ISERR(U21/S21*100),"N/A",ROUND(U21/S21*100,2))</f>
        <v>0</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232</v>
      </c>
      <c r="F25" s="40"/>
      <c r="G25" s="40"/>
      <c r="H25" s="41"/>
      <c r="I25" s="41"/>
      <c r="J25" s="41"/>
      <c r="K25" s="41"/>
      <c r="L25" s="41"/>
      <c r="M25" s="41"/>
      <c r="N25" s="41"/>
      <c r="O25" s="41"/>
      <c r="P25" s="42"/>
      <c r="Q25" s="42"/>
      <c r="R25" s="43" t="s">
        <v>233</v>
      </c>
      <c r="S25" s="44" t="s">
        <v>12</v>
      </c>
      <c r="T25" s="42"/>
      <c r="U25" s="44" t="s">
        <v>234</v>
      </c>
      <c r="V25" s="42"/>
      <c r="W25" s="45">
        <f>+IF(ISERR(U25/R25*100),"N/A",ROUND(U25/R25*100,2))</f>
        <v>21.05</v>
      </c>
    </row>
    <row r="26" spans="2:27" ht="26.25" customHeight="1" thickBot="1" x14ac:dyDescent="0.25">
      <c r="B26" s="228" t="s">
        <v>70</v>
      </c>
      <c r="C26" s="229"/>
      <c r="D26" s="229"/>
      <c r="E26" s="46" t="s">
        <v>232</v>
      </c>
      <c r="F26" s="46"/>
      <c r="G26" s="46"/>
      <c r="H26" s="47"/>
      <c r="I26" s="47"/>
      <c r="J26" s="47"/>
      <c r="K26" s="47"/>
      <c r="L26" s="47"/>
      <c r="M26" s="47"/>
      <c r="N26" s="47"/>
      <c r="O26" s="47"/>
      <c r="P26" s="48"/>
      <c r="Q26" s="48"/>
      <c r="R26" s="49" t="s">
        <v>233</v>
      </c>
      <c r="S26" s="50" t="s">
        <v>234</v>
      </c>
      <c r="T26" s="51">
        <f>+IF(ISERR(S26/R26*100),"N/A",ROUND(S26/R26*100,2))</f>
        <v>21.05</v>
      </c>
      <c r="U26" s="50" t="s">
        <v>234</v>
      </c>
      <c r="V26" s="51">
        <f>+IF(ISERR(U26/S26*100),"N/A",ROUND(U26/S26*100,2))</f>
        <v>100</v>
      </c>
      <c r="W26" s="52">
        <f>+IF(ISERR(U26/R26*100),"N/A",ROUND(U26/R26*100,2))</f>
        <v>21.05</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235</v>
      </c>
      <c r="C28" s="215"/>
      <c r="D28" s="215"/>
      <c r="E28" s="215"/>
      <c r="F28" s="215"/>
      <c r="G28" s="215"/>
      <c r="H28" s="215"/>
      <c r="I28" s="215"/>
      <c r="J28" s="215"/>
      <c r="K28" s="215"/>
      <c r="L28" s="215"/>
      <c r="M28" s="215"/>
      <c r="N28" s="215"/>
      <c r="O28" s="215"/>
      <c r="P28" s="215"/>
      <c r="Q28" s="215"/>
      <c r="R28" s="215"/>
      <c r="S28" s="215"/>
      <c r="T28" s="215"/>
      <c r="U28" s="215"/>
      <c r="V28" s="215"/>
      <c r="W28" s="216"/>
    </row>
    <row r="29" spans="2:27" ht="50.2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236</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237</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55"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221</v>
      </c>
      <c r="D4" s="176" t="s">
        <v>222</v>
      </c>
      <c r="E4" s="176"/>
      <c r="F4" s="176"/>
      <c r="G4" s="176"/>
      <c r="H4" s="177"/>
      <c r="I4" s="18"/>
      <c r="J4" s="178" t="s">
        <v>7</v>
      </c>
      <c r="K4" s="176"/>
      <c r="L4" s="17" t="s">
        <v>238</v>
      </c>
      <c r="M4" s="179" t="s">
        <v>239</v>
      </c>
      <c r="N4" s="179"/>
      <c r="O4" s="179"/>
      <c r="P4" s="179"/>
      <c r="Q4" s="180"/>
      <c r="R4" s="19"/>
      <c r="S4" s="181" t="s">
        <v>10</v>
      </c>
      <c r="T4" s="182"/>
      <c r="U4" s="182"/>
      <c r="V4" s="183">
        <v>17.5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240</v>
      </c>
      <c r="D6" s="172" t="s">
        <v>241</v>
      </c>
      <c r="E6" s="172"/>
      <c r="F6" s="172"/>
      <c r="G6" s="172"/>
      <c r="H6" s="172"/>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c r="D7" s="172"/>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c r="D8" s="172"/>
      <c r="E8" s="172"/>
      <c r="F8" s="172"/>
      <c r="G8" s="172"/>
      <c r="H8" s="172"/>
      <c r="I8" s="22"/>
      <c r="J8" s="26">
        <v>0</v>
      </c>
      <c r="K8" s="26">
        <v>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93" customHeight="1" thickTop="1" thickBot="1" x14ac:dyDescent="0.25">
      <c r="B10" s="27" t="s">
        <v>21</v>
      </c>
      <c r="C10" s="183" t="s">
        <v>239</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c r="M14" s="185"/>
      <c r="N14" s="185"/>
      <c r="O14" s="185"/>
      <c r="P14" s="185"/>
      <c r="Q14" s="185"/>
      <c r="R14" s="22"/>
      <c r="S14" s="30" t="s">
        <v>29</v>
      </c>
      <c r="T14" s="190" t="s">
        <v>242</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c r="C21" s="211"/>
      <c r="D21" s="211"/>
      <c r="E21" s="211"/>
      <c r="F21" s="211"/>
      <c r="G21" s="211"/>
      <c r="H21" s="211"/>
      <c r="I21" s="211"/>
      <c r="J21" s="211"/>
      <c r="K21" s="211"/>
      <c r="L21" s="211"/>
      <c r="M21" s="212"/>
      <c r="N21" s="212"/>
      <c r="O21" s="212"/>
      <c r="P21" s="212"/>
      <c r="Q21" s="213"/>
      <c r="R21" s="213"/>
      <c r="S21" s="34"/>
      <c r="T21" s="34"/>
      <c r="U21" s="34"/>
      <c r="V21" s="34"/>
      <c r="W21" s="35"/>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243</v>
      </c>
      <c r="F25" s="40"/>
      <c r="G25" s="40"/>
      <c r="H25" s="41"/>
      <c r="I25" s="41"/>
      <c r="J25" s="41"/>
      <c r="K25" s="41"/>
      <c r="L25" s="41"/>
      <c r="M25" s="41"/>
      <c r="N25" s="41"/>
      <c r="O25" s="41"/>
      <c r="P25" s="42"/>
      <c r="Q25" s="42"/>
      <c r="R25" s="43">
        <v>17.55</v>
      </c>
      <c r="S25" s="44" t="s">
        <v>12</v>
      </c>
      <c r="T25" s="42"/>
      <c r="U25" s="44">
        <v>0</v>
      </c>
      <c r="V25" s="42"/>
      <c r="W25" s="45">
        <f>+IF(ISERR(U25/R25*100),"N/A",ROUND(U25/R25*100,2))</f>
        <v>0</v>
      </c>
    </row>
    <row r="26" spans="2:27" ht="26.25" customHeight="1" thickBot="1" x14ac:dyDescent="0.25">
      <c r="B26" s="228" t="s">
        <v>70</v>
      </c>
      <c r="C26" s="229"/>
      <c r="D26" s="229"/>
      <c r="E26" s="46" t="s">
        <v>243</v>
      </c>
      <c r="F26" s="46"/>
      <c r="G26" s="46"/>
      <c r="H26" s="47"/>
      <c r="I26" s="47"/>
      <c r="J26" s="47"/>
      <c r="K26" s="47"/>
      <c r="L26" s="47"/>
      <c r="M26" s="47"/>
      <c r="N26" s="47"/>
      <c r="O26" s="47"/>
      <c r="P26" s="48"/>
      <c r="Q26" s="48"/>
      <c r="R26" s="49">
        <v>17.55</v>
      </c>
      <c r="S26" s="50"/>
      <c r="T26" s="51">
        <f>+IF(ISERR(S26/R26*100),"N/A",ROUND(S26/R26*100,2))</f>
        <v>0</v>
      </c>
      <c r="U26" s="50">
        <v>0</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244</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245</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246</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orientation="landscape" r:id="rId1"/>
  <headerFooter>
    <oddFooter>&amp;R&amp;P de &amp;N</oddFooter>
  </headerFooter>
  <rowBreaks count="1" manualBreakCount="1">
    <brk id="16" min="1"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tabSelected="1" view="pageBreakPreview" topLeftCell="A13" zoomScale="40" zoomScaleNormal="55" zoomScaleSheetLayoutView="40"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221</v>
      </c>
      <c r="D4" s="176" t="s">
        <v>222</v>
      </c>
      <c r="E4" s="176"/>
      <c r="F4" s="176"/>
      <c r="G4" s="176"/>
      <c r="H4" s="177"/>
      <c r="I4" s="18"/>
      <c r="J4" s="178" t="s">
        <v>7</v>
      </c>
      <c r="K4" s="176"/>
      <c r="L4" s="17" t="s">
        <v>247</v>
      </c>
      <c r="M4" s="179" t="s">
        <v>248</v>
      </c>
      <c r="N4" s="179"/>
      <c r="O4" s="179"/>
      <c r="P4" s="179"/>
      <c r="Q4" s="180"/>
      <c r="R4" s="19"/>
      <c r="S4" s="181" t="s">
        <v>10</v>
      </c>
      <c r="T4" s="182"/>
      <c r="U4" s="182"/>
      <c r="V4" s="183" t="s">
        <v>249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226</v>
      </c>
      <c r="D6" s="185" t="s">
        <v>227</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240</v>
      </c>
      <c r="D7" s="172" t="s">
        <v>241</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250</v>
      </c>
      <c r="D8" s="172" t="s">
        <v>251</v>
      </c>
      <c r="E8" s="172"/>
      <c r="F8" s="172"/>
      <c r="G8" s="172"/>
      <c r="H8" s="172"/>
      <c r="I8" s="22"/>
      <c r="J8" s="26">
        <v>2456</v>
      </c>
      <c r="K8" s="26">
        <v>2910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319.5" customHeight="1" thickTop="1" thickBot="1" x14ac:dyDescent="0.25">
      <c r="B10" s="27" t="s">
        <v>21</v>
      </c>
      <c r="C10" s="183" t="s">
        <v>252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253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230</v>
      </c>
      <c r="C21" s="211"/>
      <c r="D21" s="211"/>
      <c r="E21" s="211"/>
      <c r="F21" s="211"/>
      <c r="G21" s="211"/>
      <c r="H21" s="211"/>
      <c r="I21" s="211"/>
      <c r="J21" s="211"/>
      <c r="K21" s="211"/>
      <c r="L21" s="211"/>
      <c r="M21" s="212" t="s">
        <v>226</v>
      </c>
      <c r="N21" s="212"/>
      <c r="O21" s="212" t="s">
        <v>231</v>
      </c>
      <c r="P21" s="212"/>
      <c r="Q21" s="213" t="s">
        <v>49</v>
      </c>
      <c r="R21" s="213"/>
      <c r="S21" s="34" t="s">
        <v>53</v>
      </c>
      <c r="T21" s="34" t="s">
        <v>54</v>
      </c>
      <c r="U21" s="34" t="s">
        <v>54</v>
      </c>
      <c r="V21" s="34" t="str">
        <f t="shared" ref="V21:V27" si="0">+IF(ISERR(U21/T21*100),"N/A",ROUND(U21/T21*100,2))</f>
        <v>N/A</v>
      </c>
      <c r="W21" s="35">
        <f t="shared" ref="W21:W27" si="1">+IF(ISERR(U21/S21*100),"N/A",ROUND(U21/S21*100,2))</f>
        <v>0</v>
      </c>
    </row>
    <row r="22" spans="2:27" ht="56.25" customHeight="1" x14ac:dyDescent="0.2">
      <c r="B22" s="210" t="s">
        <v>254</v>
      </c>
      <c r="C22" s="211"/>
      <c r="D22" s="211"/>
      <c r="E22" s="211"/>
      <c r="F22" s="211"/>
      <c r="G22" s="211"/>
      <c r="H22" s="211"/>
      <c r="I22" s="211"/>
      <c r="J22" s="211"/>
      <c r="K22" s="211"/>
      <c r="L22" s="211"/>
      <c r="M22" s="212" t="s">
        <v>226</v>
      </c>
      <c r="N22" s="212"/>
      <c r="O22" s="212" t="s">
        <v>255</v>
      </c>
      <c r="P22" s="212"/>
      <c r="Q22" s="213" t="s">
        <v>65</v>
      </c>
      <c r="R22" s="213"/>
      <c r="S22" s="34" t="s">
        <v>53</v>
      </c>
      <c r="T22" s="34" t="s">
        <v>102</v>
      </c>
      <c r="U22" s="34" t="s">
        <v>102</v>
      </c>
      <c r="V22" s="34" t="str">
        <f t="shared" si="0"/>
        <v>N/A</v>
      </c>
      <c r="W22" s="35" t="str">
        <f t="shared" si="1"/>
        <v>N/A</v>
      </c>
    </row>
    <row r="23" spans="2:27" ht="56.25" customHeight="1" x14ac:dyDescent="0.2">
      <c r="B23" s="210" t="s">
        <v>256</v>
      </c>
      <c r="C23" s="211"/>
      <c r="D23" s="211"/>
      <c r="E23" s="211"/>
      <c r="F23" s="211"/>
      <c r="G23" s="211"/>
      <c r="H23" s="211"/>
      <c r="I23" s="211"/>
      <c r="J23" s="211"/>
      <c r="K23" s="211"/>
      <c r="L23" s="211"/>
      <c r="M23" s="212" t="s">
        <v>226</v>
      </c>
      <c r="N23" s="212"/>
      <c r="O23" s="212" t="s">
        <v>257</v>
      </c>
      <c r="P23" s="212"/>
      <c r="Q23" s="213" t="s">
        <v>49</v>
      </c>
      <c r="R23" s="213"/>
      <c r="S23" s="34" t="s">
        <v>53</v>
      </c>
      <c r="T23" s="34" t="s">
        <v>53</v>
      </c>
      <c r="U23" s="34" t="s">
        <v>53</v>
      </c>
      <c r="V23" s="34">
        <f t="shared" si="0"/>
        <v>100</v>
      </c>
      <c r="W23" s="35">
        <f t="shared" si="1"/>
        <v>100</v>
      </c>
    </row>
    <row r="24" spans="2:27" ht="56.25" customHeight="1" x14ac:dyDescent="0.2">
      <c r="B24" s="210" t="s">
        <v>258</v>
      </c>
      <c r="C24" s="211"/>
      <c r="D24" s="211"/>
      <c r="E24" s="211"/>
      <c r="F24" s="211"/>
      <c r="G24" s="211"/>
      <c r="H24" s="211"/>
      <c r="I24" s="211"/>
      <c r="J24" s="211"/>
      <c r="K24" s="211"/>
      <c r="L24" s="211"/>
      <c r="M24" s="212" t="s">
        <v>250</v>
      </c>
      <c r="N24" s="212"/>
      <c r="O24" s="212" t="s">
        <v>48</v>
      </c>
      <c r="P24" s="212"/>
      <c r="Q24" s="213" t="s">
        <v>49</v>
      </c>
      <c r="R24" s="213"/>
      <c r="S24" s="34" t="s">
        <v>53</v>
      </c>
      <c r="T24" s="34" t="s">
        <v>142</v>
      </c>
      <c r="U24" s="34" t="s">
        <v>142</v>
      </c>
      <c r="V24" s="34">
        <f t="shared" si="0"/>
        <v>100</v>
      </c>
      <c r="W24" s="35">
        <f t="shared" si="1"/>
        <v>5</v>
      </c>
    </row>
    <row r="25" spans="2:27" ht="56.25" customHeight="1" x14ac:dyDescent="0.2">
      <c r="B25" s="210" t="s">
        <v>259</v>
      </c>
      <c r="C25" s="211"/>
      <c r="D25" s="211"/>
      <c r="E25" s="211"/>
      <c r="F25" s="211"/>
      <c r="G25" s="211"/>
      <c r="H25" s="211"/>
      <c r="I25" s="211"/>
      <c r="J25" s="211"/>
      <c r="K25" s="211"/>
      <c r="L25" s="211"/>
      <c r="M25" s="212" t="s">
        <v>250</v>
      </c>
      <c r="N25" s="212"/>
      <c r="O25" s="212" t="s">
        <v>48</v>
      </c>
      <c r="P25" s="212"/>
      <c r="Q25" s="213" t="s">
        <v>49</v>
      </c>
      <c r="R25" s="213"/>
      <c r="S25" s="34" t="s">
        <v>260</v>
      </c>
      <c r="T25" s="34" t="s">
        <v>54</v>
      </c>
      <c r="U25" s="34" t="s">
        <v>54</v>
      </c>
      <c r="V25" s="34" t="str">
        <f t="shared" si="0"/>
        <v>N/A</v>
      </c>
      <c r="W25" s="35">
        <f t="shared" si="1"/>
        <v>0</v>
      </c>
    </row>
    <row r="26" spans="2:27" ht="56.25" customHeight="1" x14ac:dyDescent="0.2">
      <c r="B26" s="210" t="s">
        <v>261</v>
      </c>
      <c r="C26" s="211"/>
      <c r="D26" s="211"/>
      <c r="E26" s="211"/>
      <c r="F26" s="211"/>
      <c r="G26" s="211"/>
      <c r="H26" s="211"/>
      <c r="I26" s="211"/>
      <c r="J26" s="211"/>
      <c r="K26" s="211"/>
      <c r="L26" s="211"/>
      <c r="M26" s="212" t="s">
        <v>250</v>
      </c>
      <c r="N26" s="212"/>
      <c r="O26" s="212" t="s">
        <v>48</v>
      </c>
      <c r="P26" s="212"/>
      <c r="Q26" s="213" t="s">
        <v>65</v>
      </c>
      <c r="R26" s="213"/>
      <c r="S26" s="34" t="s">
        <v>53</v>
      </c>
      <c r="T26" s="34" t="s">
        <v>102</v>
      </c>
      <c r="U26" s="34" t="s">
        <v>102</v>
      </c>
      <c r="V26" s="34" t="str">
        <f t="shared" si="0"/>
        <v>N/A</v>
      </c>
      <c r="W26" s="35" t="str">
        <f t="shared" si="1"/>
        <v>N/A</v>
      </c>
    </row>
    <row r="27" spans="2:27" ht="56.25" customHeight="1" thickBot="1" x14ac:dyDescent="0.25">
      <c r="B27" s="210" t="s">
        <v>262</v>
      </c>
      <c r="C27" s="211"/>
      <c r="D27" s="211"/>
      <c r="E27" s="211"/>
      <c r="F27" s="211"/>
      <c r="G27" s="211"/>
      <c r="H27" s="211"/>
      <c r="I27" s="211"/>
      <c r="J27" s="211"/>
      <c r="K27" s="211"/>
      <c r="L27" s="211"/>
      <c r="M27" s="212" t="s">
        <v>250</v>
      </c>
      <c r="N27" s="212"/>
      <c r="O27" s="212" t="s">
        <v>48</v>
      </c>
      <c r="P27" s="212"/>
      <c r="Q27" s="213" t="s">
        <v>65</v>
      </c>
      <c r="R27" s="213"/>
      <c r="S27" s="34" t="s">
        <v>260</v>
      </c>
      <c r="T27" s="34" t="s">
        <v>102</v>
      </c>
      <c r="U27" s="34" t="s">
        <v>102</v>
      </c>
      <c r="V27" s="34" t="str">
        <f t="shared" si="0"/>
        <v>N/A</v>
      </c>
      <c r="W27" s="35" t="str">
        <f t="shared" si="1"/>
        <v>N/A</v>
      </c>
    </row>
    <row r="28" spans="2:27" ht="21.75" customHeight="1" thickTop="1" thickBot="1" x14ac:dyDescent="0.25">
      <c r="B28" s="11" t="s">
        <v>59</v>
      </c>
      <c r="C28" s="12"/>
      <c r="D28" s="12"/>
      <c r="E28" s="12"/>
      <c r="F28" s="12"/>
      <c r="G28" s="12"/>
      <c r="H28" s="13"/>
      <c r="I28" s="13"/>
      <c r="J28" s="13"/>
      <c r="K28" s="13"/>
      <c r="L28" s="13"/>
      <c r="M28" s="13"/>
      <c r="N28" s="13"/>
      <c r="O28" s="13"/>
      <c r="P28" s="13"/>
      <c r="Q28" s="13"/>
      <c r="R28" s="13"/>
      <c r="S28" s="13"/>
      <c r="T28" s="13"/>
      <c r="U28" s="13"/>
      <c r="V28" s="13"/>
      <c r="W28" s="14"/>
      <c r="X28" s="36"/>
    </row>
    <row r="29" spans="2:27" ht="29.25" customHeight="1" thickTop="1" thickBot="1" x14ac:dyDescent="0.25">
      <c r="B29" s="220" t="s">
        <v>60</v>
      </c>
      <c r="C29" s="221"/>
      <c r="D29" s="221"/>
      <c r="E29" s="221"/>
      <c r="F29" s="221"/>
      <c r="G29" s="221"/>
      <c r="H29" s="221"/>
      <c r="I29" s="221"/>
      <c r="J29" s="221"/>
      <c r="K29" s="221"/>
      <c r="L29" s="221"/>
      <c r="M29" s="221"/>
      <c r="N29" s="221"/>
      <c r="O29" s="221"/>
      <c r="P29" s="221"/>
      <c r="Q29" s="222"/>
      <c r="R29" s="37" t="s">
        <v>41</v>
      </c>
      <c r="S29" s="197" t="s">
        <v>42</v>
      </c>
      <c r="T29" s="197"/>
      <c r="U29" s="38" t="s">
        <v>61</v>
      </c>
      <c r="V29" s="196" t="s">
        <v>62</v>
      </c>
      <c r="W29" s="198"/>
    </row>
    <row r="30" spans="2:27" ht="30.75" customHeight="1" thickBot="1" x14ac:dyDescent="0.25">
      <c r="B30" s="223"/>
      <c r="C30" s="224"/>
      <c r="D30" s="224"/>
      <c r="E30" s="224"/>
      <c r="F30" s="224"/>
      <c r="G30" s="224"/>
      <c r="H30" s="224"/>
      <c r="I30" s="224"/>
      <c r="J30" s="224"/>
      <c r="K30" s="224"/>
      <c r="L30" s="224"/>
      <c r="M30" s="224"/>
      <c r="N30" s="224"/>
      <c r="O30" s="224"/>
      <c r="P30" s="224"/>
      <c r="Q30" s="225"/>
      <c r="R30" s="39" t="s">
        <v>63</v>
      </c>
      <c r="S30" s="39" t="s">
        <v>63</v>
      </c>
      <c r="T30" s="39" t="s">
        <v>48</v>
      </c>
      <c r="U30" s="39" t="s">
        <v>63</v>
      </c>
      <c r="V30" s="39" t="s">
        <v>64</v>
      </c>
      <c r="W30" s="32" t="s">
        <v>65</v>
      </c>
      <c r="Y30" s="36"/>
    </row>
    <row r="31" spans="2:27" ht="23.25" customHeight="1" thickBot="1" x14ac:dyDescent="0.25">
      <c r="B31" s="226" t="s">
        <v>66</v>
      </c>
      <c r="C31" s="227"/>
      <c r="D31" s="227"/>
      <c r="E31" s="40" t="s">
        <v>232</v>
      </c>
      <c r="F31" s="40"/>
      <c r="G31" s="40"/>
      <c r="H31" s="41"/>
      <c r="I31" s="41"/>
      <c r="J31" s="41"/>
      <c r="K31" s="41"/>
      <c r="L31" s="41"/>
      <c r="M31" s="41"/>
      <c r="N31" s="41"/>
      <c r="O31" s="41"/>
      <c r="P31" s="42"/>
      <c r="Q31" s="42"/>
      <c r="R31" s="43" t="s">
        <v>263</v>
      </c>
      <c r="S31" s="44" t="s">
        <v>12</v>
      </c>
      <c r="T31" s="42"/>
      <c r="U31" s="44" t="s">
        <v>264</v>
      </c>
      <c r="V31" s="42"/>
      <c r="W31" s="45">
        <f t="shared" ref="W31:W36" si="2">+IF(ISERR(U31/R31*100),"N/A",ROUND(U31/R31*100,2))</f>
        <v>5.95</v>
      </c>
    </row>
    <row r="32" spans="2:27" ht="26.25" customHeight="1" x14ac:dyDescent="0.2">
      <c r="B32" s="228" t="s">
        <v>70</v>
      </c>
      <c r="C32" s="229"/>
      <c r="D32" s="229"/>
      <c r="E32" s="46" t="s">
        <v>232</v>
      </c>
      <c r="F32" s="46"/>
      <c r="G32" s="46"/>
      <c r="H32" s="47"/>
      <c r="I32" s="47"/>
      <c r="J32" s="47"/>
      <c r="K32" s="47"/>
      <c r="L32" s="47"/>
      <c r="M32" s="47"/>
      <c r="N32" s="47"/>
      <c r="O32" s="47"/>
      <c r="P32" s="48"/>
      <c r="Q32" s="48"/>
      <c r="R32" s="49" t="s">
        <v>263</v>
      </c>
      <c r="S32" s="50" t="s">
        <v>264</v>
      </c>
      <c r="T32" s="51">
        <f>+IF(ISERR(S32/R32*100),"N/A",ROUND(S32/R32*100,2))</f>
        <v>5.95</v>
      </c>
      <c r="U32" s="50" t="s">
        <v>264</v>
      </c>
      <c r="V32" s="51">
        <f>+IF(ISERR(U32/S32*100),"N/A",ROUND(U32/S32*100,2))</f>
        <v>100</v>
      </c>
      <c r="W32" s="52">
        <f t="shared" si="2"/>
        <v>5.95</v>
      </c>
    </row>
    <row r="33" spans="2:23" ht="26.25" customHeight="1" thickBot="1" x14ac:dyDescent="0.25">
      <c r="B33" s="226" t="s">
        <v>66</v>
      </c>
      <c r="C33" s="227"/>
      <c r="D33" s="227"/>
      <c r="E33" s="40" t="s">
        <v>243</v>
      </c>
      <c r="F33" s="59"/>
      <c r="G33" s="59"/>
      <c r="H33" s="22"/>
      <c r="I33" s="22"/>
      <c r="J33" s="22"/>
      <c r="K33" s="22"/>
      <c r="L33" s="22"/>
      <c r="M33" s="22"/>
      <c r="N33" s="22"/>
      <c r="O33" s="22"/>
      <c r="P33" s="60"/>
      <c r="Q33" s="60"/>
      <c r="R33" s="61">
        <v>12.66</v>
      </c>
      <c r="S33" s="62"/>
      <c r="T33" s="63"/>
      <c r="U33" s="62">
        <v>1.1299999999999999</v>
      </c>
      <c r="V33" s="64"/>
      <c r="W33" s="45">
        <f t="shared" si="2"/>
        <v>8.93</v>
      </c>
    </row>
    <row r="34" spans="2:23" ht="26.25" customHeight="1" x14ac:dyDescent="0.2">
      <c r="B34" s="228" t="s">
        <v>70</v>
      </c>
      <c r="C34" s="229"/>
      <c r="D34" s="229"/>
      <c r="E34" s="46" t="s">
        <v>243</v>
      </c>
      <c r="F34" s="46"/>
      <c r="G34" s="46"/>
      <c r="H34" s="47"/>
      <c r="I34" s="47"/>
      <c r="J34" s="47"/>
      <c r="K34" s="47"/>
      <c r="L34" s="47"/>
      <c r="M34" s="47"/>
      <c r="N34" s="47"/>
      <c r="O34" s="47"/>
      <c r="P34" s="48"/>
      <c r="Q34" s="48"/>
      <c r="R34" s="65">
        <v>12.64</v>
      </c>
      <c r="S34" s="66">
        <v>1.1299999999999999</v>
      </c>
      <c r="T34" s="51">
        <f>+IF(ISERR(S34/R34*100),"N/A",ROUND(S34/R34*100,2))</f>
        <v>8.94</v>
      </c>
      <c r="U34" s="66">
        <v>1.1299999999999999</v>
      </c>
      <c r="V34" s="51">
        <f>+IF(ISERR(U34/S34*100),"N/A",ROUND(U34/S34*100,2))</f>
        <v>100</v>
      </c>
      <c r="W34" s="52">
        <f t="shared" si="2"/>
        <v>8.94</v>
      </c>
    </row>
    <row r="35" spans="2:23" ht="23.25" customHeight="1" thickBot="1" x14ac:dyDescent="0.25">
      <c r="B35" s="226" t="s">
        <v>66</v>
      </c>
      <c r="C35" s="227"/>
      <c r="D35" s="227"/>
      <c r="E35" s="40" t="s">
        <v>265</v>
      </c>
      <c r="F35" s="40"/>
      <c r="G35" s="40"/>
      <c r="H35" s="41"/>
      <c r="I35" s="41"/>
      <c r="J35" s="41"/>
      <c r="K35" s="41"/>
      <c r="L35" s="41"/>
      <c r="M35" s="41"/>
      <c r="N35" s="41"/>
      <c r="O35" s="41"/>
      <c r="P35" s="42"/>
      <c r="Q35" s="42"/>
      <c r="R35" s="43" t="s">
        <v>266</v>
      </c>
      <c r="S35" s="44" t="s">
        <v>12</v>
      </c>
      <c r="T35" s="42"/>
      <c r="U35" s="44" t="s">
        <v>54</v>
      </c>
      <c r="V35" s="42"/>
      <c r="W35" s="45">
        <f t="shared" si="2"/>
        <v>0</v>
      </c>
    </row>
    <row r="36" spans="2:23" ht="26.25" customHeight="1" thickBot="1" x14ac:dyDescent="0.25">
      <c r="B36" s="228" t="s">
        <v>70</v>
      </c>
      <c r="C36" s="229"/>
      <c r="D36" s="229"/>
      <c r="E36" s="46" t="s">
        <v>265</v>
      </c>
      <c r="F36" s="46"/>
      <c r="G36" s="46"/>
      <c r="H36" s="47"/>
      <c r="I36" s="47"/>
      <c r="J36" s="47"/>
      <c r="K36" s="47"/>
      <c r="L36" s="47"/>
      <c r="M36" s="47"/>
      <c r="N36" s="47"/>
      <c r="O36" s="47"/>
      <c r="P36" s="48"/>
      <c r="Q36" s="48"/>
      <c r="R36" s="49" t="s">
        <v>266</v>
      </c>
      <c r="S36" s="50" t="s">
        <v>54</v>
      </c>
      <c r="T36" s="51">
        <f>+IF(ISERR(S36/R36*100),"N/A",ROUND(S36/R36*100,2))</f>
        <v>0</v>
      </c>
      <c r="U36" s="50" t="s">
        <v>54</v>
      </c>
      <c r="V36" s="51" t="str">
        <f>+IF(ISERR(U36/S36*100),"N/A",ROUND(U36/S36*100,2))</f>
        <v>N/A</v>
      </c>
      <c r="W36" s="52">
        <f t="shared" si="2"/>
        <v>0</v>
      </c>
    </row>
    <row r="37" spans="2:23" ht="22.5" customHeight="1" thickTop="1" thickBot="1" x14ac:dyDescent="0.25">
      <c r="B37" s="11" t="s">
        <v>73</v>
      </c>
      <c r="C37" s="12"/>
      <c r="D37" s="12"/>
      <c r="E37" s="12"/>
      <c r="F37" s="12"/>
      <c r="G37" s="12"/>
      <c r="H37" s="13"/>
      <c r="I37" s="13"/>
      <c r="J37" s="13"/>
      <c r="K37" s="13"/>
      <c r="L37" s="13"/>
      <c r="M37" s="13"/>
      <c r="N37" s="13"/>
      <c r="O37" s="13"/>
      <c r="P37" s="13"/>
      <c r="Q37" s="13"/>
      <c r="R37" s="13"/>
      <c r="S37" s="13"/>
      <c r="T37" s="13"/>
      <c r="U37" s="13"/>
      <c r="V37" s="13"/>
      <c r="W37" s="14"/>
    </row>
    <row r="38" spans="2:23" ht="37.5" customHeight="1" thickTop="1" x14ac:dyDescent="0.2">
      <c r="B38" s="214" t="s">
        <v>267</v>
      </c>
      <c r="C38" s="215"/>
      <c r="D38" s="215"/>
      <c r="E38" s="215"/>
      <c r="F38" s="215"/>
      <c r="G38" s="215"/>
      <c r="H38" s="215"/>
      <c r="I38" s="215"/>
      <c r="J38" s="215"/>
      <c r="K38" s="215"/>
      <c r="L38" s="215"/>
      <c r="M38" s="215"/>
      <c r="N38" s="215"/>
      <c r="O38" s="215"/>
      <c r="P38" s="215"/>
      <c r="Q38" s="215"/>
      <c r="R38" s="215"/>
      <c r="S38" s="215"/>
      <c r="T38" s="215"/>
      <c r="U38" s="215"/>
      <c r="V38" s="215"/>
      <c r="W38" s="216"/>
    </row>
    <row r="39" spans="2:23" ht="9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268</v>
      </c>
      <c r="C40" s="215"/>
      <c r="D40" s="215"/>
      <c r="E40" s="215"/>
      <c r="F40" s="215"/>
      <c r="G40" s="215"/>
      <c r="H40" s="215"/>
      <c r="I40" s="215"/>
      <c r="J40" s="215"/>
      <c r="K40" s="215"/>
      <c r="L40" s="215"/>
      <c r="M40" s="215"/>
      <c r="N40" s="215"/>
      <c r="O40" s="215"/>
      <c r="P40" s="215"/>
      <c r="Q40" s="215"/>
      <c r="R40" s="215"/>
      <c r="S40" s="215"/>
      <c r="T40" s="215"/>
      <c r="U40" s="215"/>
      <c r="V40" s="215"/>
      <c r="W40" s="216"/>
    </row>
    <row r="41" spans="2:23" ht="68.25" customHeight="1" thickBot="1" x14ac:dyDescent="0.25">
      <c r="B41" s="230"/>
      <c r="C41" s="231"/>
      <c r="D41" s="231"/>
      <c r="E41" s="231"/>
      <c r="F41" s="231"/>
      <c r="G41" s="231"/>
      <c r="H41" s="231"/>
      <c r="I41" s="231"/>
      <c r="J41" s="231"/>
      <c r="K41" s="231"/>
      <c r="L41" s="231"/>
      <c r="M41" s="231"/>
      <c r="N41" s="231"/>
      <c r="O41" s="231"/>
      <c r="P41" s="231"/>
      <c r="Q41" s="231"/>
      <c r="R41" s="231"/>
      <c r="S41" s="231"/>
      <c r="T41" s="231"/>
      <c r="U41" s="231"/>
      <c r="V41" s="231"/>
      <c r="W41" s="232"/>
    </row>
    <row r="42" spans="2:23" ht="37.5" customHeight="1" thickTop="1" x14ac:dyDescent="0.2">
      <c r="B42" s="214" t="s">
        <v>269</v>
      </c>
      <c r="C42" s="215"/>
      <c r="D42" s="215"/>
      <c r="E42" s="215"/>
      <c r="F42" s="215"/>
      <c r="G42" s="215"/>
      <c r="H42" s="215"/>
      <c r="I42" s="215"/>
      <c r="J42" s="215"/>
      <c r="K42" s="215"/>
      <c r="L42" s="215"/>
      <c r="M42" s="215"/>
      <c r="N42" s="215"/>
      <c r="O42" s="215"/>
      <c r="P42" s="215"/>
      <c r="Q42" s="215"/>
      <c r="R42" s="215"/>
      <c r="S42" s="215"/>
      <c r="T42" s="215"/>
      <c r="U42" s="215"/>
      <c r="V42" s="215"/>
      <c r="W42" s="216"/>
    </row>
    <row r="43" spans="2:23" ht="51" customHeight="1" thickBot="1" x14ac:dyDescent="0.25">
      <c r="B43" s="217"/>
      <c r="C43" s="218"/>
      <c r="D43" s="218"/>
      <c r="E43" s="218"/>
      <c r="F43" s="218"/>
      <c r="G43" s="218"/>
      <c r="H43" s="218"/>
      <c r="I43" s="218"/>
      <c r="J43" s="218"/>
      <c r="K43" s="218"/>
      <c r="L43" s="218"/>
      <c r="M43" s="218"/>
      <c r="N43" s="218"/>
      <c r="O43" s="218"/>
      <c r="P43" s="218"/>
      <c r="Q43" s="218"/>
      <c r="R43" s="218"/>
      <c r="S43" s="218"/>
      <c r="T43" s="218"/>
      <c r="U43" s="218"/>
      <c r="V43" s="218"/>
      <c r="W43" s="219"/>
    </row>
  </sheetData>
  <mergeCells count="79">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42:W43"/>
    <mergeCell ref="B29:Q30"/>
    <mergeCell ref="S29:T29"/>
    <mergeCell ref="V29:W29"/>
    <mergeCell ref="B31:D31"/>
    <mergeCell ref="B32:D32"/>
    <mergeCell ref="B33:D33"/>
    <mergeCell ref="B34:D34"/>
    <mergeCell ref="B35:D35"/>
    <mergeCell ref="B36:D36"/>
    <mergeCell ref="B38:W39"/>
    <mergeCell ref="B40:W41"/>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7" min="1"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topLeftCell="A27" zoomScale="44" zoomScaleNormal="55"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221</v>
      </c>
      <c r="D4" s="176" t="s">
        <v>222</v>
      </c>
      <c r="E4" s="176"/>
      <c r="F4" s="176"/>
      <c r="G4" s="176"/>
      <c r="H4" s="177"/>
      <c r="I4" s="18"/>
      <c r="J4" s="178" t="s">
        <v>7</v>
      </c>
      <c r="K4" s="176"/>
      <c r="L4" s="17" t="s">
        <v>270</v>
      </c>
      <c r="M4" s="179" t="s">
        <v>271</v>
      </c>
      <c r="N4" s="179"/>
      <c r="O4" s="179"/>
      <c r="P4" s="179"/>
      <c r="Q4" s="180"/>
      <c r="R4" s="19"/>
      <c r="S4" s="181" t="s">
        <v>10</v>
      </c>
      <c r="T4" s="182"/>
      <c r="U4" s="182"/>
      <c r="V4" s="183">
        <v>7.5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240</v>
      </c>
      <c r="D6" s="172" t="s">
        <v>241</v>
      </c>
      <c r="E6" s="172"/>
      <c r="F6" s="172"/>
      <c r="G6" s="172"/>
      <c r="H6" s="172"/>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c r="D7" s="172"/>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c r="D8" s="172"/>
      <c r="E8" s="172"/>
      <c r="F8" s="172"/>
      <c r="G8" s="172"/>
      <c r="H8" s="172"/>
      <c r="I8" s="22"/>
      <c r="J8" s="26">
        <v>0</v>
      </c>
      <c r="K8" s="26">
        <v>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72.75" customHeight="1" thickTop="1" thickBot="1" x14ac:dyDescent="0.25">
      <c r="B10" s="27" t="s">
        <v>21</v>
      </c>
      <c r="C10" s="183" t="s">
        <v>239</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272</v>
      </c>
      <c r="M14" s="185"/>
      <c r="N14" s="185"/>
      <c r="O14" s="185"/>
      <c r="P14" s="185"/>
      <c r="Q14" s="185"/>
      <c r="R14" s="22"/>
      <c r="S14" s="30" t="s">
        <v>29</v>
      </c>
      <c r="T14" s="190" t="s">
        <v>242</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c r="C21" s="211"/>
      <c r="D21" s="211"/>
      <c r="E21" s="211"/>
      <c r="F21" s="211"/>
      <c r="G21" s="211"/>
      <c r="H21" s="211"/>
      <c r="I21" s="211"/>
      <c r="J21" s="211"/>
      <c r="K21" s="211"/>
      <c r="L21" s="211"/>
      <c r="M21" s="212"/>
      <c r="N21" s="212"/>
      <c r="O21" s="212"/>
      <c r="P21" s="212"/>
      <c r="Q21" s="213"/>
      <c r="R21" s="213"/>
      <c r="S21" s="34"/>
      <c r="T21" s="34"/>
      <c r="U21" s="34"/>
      <c r="V21" s="34"/>
      <c r="W21" s="35"/>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243</v>
      </c>
      <c r="F25" s="40"/>
      <c r="G25" s="40"/>
      <c r="H25" s="41"/>
      <c r="I25" s="41"/>
      <c r="J25" s="41"/>
      <c r="K25" s="41"/>
      <c r="L25" s="41"/>
      <c r="M25" s="41"/>
      <c r="N25" s="41"/>
      <c r="O25" s="41"/>
      <c r="P25" s="42"/>
      <c r="Q25" s="42"/>
      <c r="R25" s="43">
        <v>7.53</v>
      </c>
      <c r="S25" s="44" t="s">
        <v>12</v>
      </c>
      <c r="T25" s="42"/>
      <c r="U25" s="44">
        <v>1.69</v>
      </c>
      <c r="V25" s="42"/>
      <c r="W25" s="45">
        <f>+IF(ISERR(U25/R25*100),"N/A",ROUND(U25/R25*100,2))</f>
        <v>22.44</v>
      </c>
    </row>
    <row r="26" spans="2:27" ht="26.25" customHeight="1" thickBot="1" x14ac:dyDescent="0.25">
      <c r="B26" s="228" t="s">
        <v>70</v>
      </c>
      <c r="C26" s="229"/>
      <c r="D26" s="229"/>
      <c r="E26" s="46" t="s">
        <v>243</v>
      </c>
      <c r="F26" s="46"/>
      <c r="G26" s="46"/>
      <c r="H26" s="47"/>
      <c r="I26" s="47"/>
      <c r="J26" s="47"/>
      <c r="K26" s="47"/>
      <c r="L26" s="47"/>
      <c r="M26" s="47"/>
      <c r="N26" s="47"/>
      <c r="O26" s="47"/>
      <c r="P26" s="48"/>
      <c r="Q26" s="48"/>
      <c r="R26" s="49">
        <v>7.57</v>
      </c>
      <c r="S26" s="50">
        <v>1.69</v>
      </c>
      <c r="T26" s="51">
        <f>+IF(ISERR(S26/R26*100),"N/A",ROUND(S26/R26*100,2))</f>
        <v>22.32</v>
      </c>
      <c r="U26" s="50">
        <v>1.69</v>
      </c>
      <c r="V26" s="51">
        <f>+IF(ISERR(U26/S26*100),"N/A",ROUND(U26/S26*100,2))</f>
        <v>100</v>
      </c>
      <c r="W26" s="52">
        <f>+IF(ISERR(U26/R26*100),"N/A",ROUND(U26/R26*100,2))</f>
        <v>22.32</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89.25" customHeight="1" thickTop="1" x14ac:dyDescent="0.2">
      <c r="B28" s="214" t="s">
        <v>273</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47"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245</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246</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orientation="landscape" r:id="rId1"/>
  <headerFooter>
    <oddFooter>&amp;R&amp;P de &amp;N</oddFooter>
  </headerFooter>
  <rowBreaks count="1" manualBreakCount="1">
    <brk id="16" min="1"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tabSelected="1" view="pageBreakPreview" topLeftCell="A7" zoomScale="44" zoomScaleNormal="100"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221</v>
      </c>
      <c r="D4" s="176" t="s">
        <v>222</v>
      </c>
      <c r="E4" s="176"/>
      <c r="F4" s="176"/>
      <c r="G4" s="176"/>
      <c r="H4" s="177"/>
      <c r="I4" s="18"/>
      <c r="J4" s="178" t="s">
        <v>7</v>
      </c>
      <c r="K4" s="176"/>
      <c r="L4" s="17" t="s">
        <v>274</v>
      </c>
      <c r="M4" s="179" t="s">
        <v>275</v>
      </c>
      <c r="N4" s="179"/>
      <c r="O4" s="179"/>
      <c r="P4" s="179"/>
      <c r="Q4" s="180"/>
      <c r="R4" s="19"/>
      <c r="S4" s="181" t="s">
        <v>10</v>
      </c>
      <c r="T4" s="182"/>
      <c r="U4" s="182"/>
      <c r="V4" s="183" t="s">
        <v>276</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240</v>
      </c>
      <c r="D6" s="185" t="s">
        <v>241</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12"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93.75" customHeight="1" thickTop="1" thickBot="1" x14ac:dyDescent="0.25">
      <c r="B10" s="27" t="s">
        <v>21</v>
      </c>
      <c r="C10" s="183" t="s">
        <v>277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242</v>
      </c>
      <c r="U14" s="190"/>
      <c r="V14" s="190"/>
      <c r="W14" s="190"/>
    </row>
    <row r="15" spans="1:29" ht="36.7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49.5" customHeight="1" x14ac:dyDescent="0.2">
      <c r="B21" s="210" t="s">
        <v>278</v>
      </c>
      <c r="C21" s="211"/>
      <c r="D21" s="211"/>
      <c r="E21" s="211"/>
      <c r="F21" s="211"/>
      <c r="G21" s="211"/>
      <c r="H21" s="211"/>
      <c r="I21" s="211"/>
      <c r="J21" s="211"/>
      <c r="K21" s="211"/>
      <c r="L21" s="211"/>
      <c r="M21" s="212" t="s">
        <v>240</v>
      </c>
      <c r="N21" s="212"/>
      <c r="O21" s="212" t="s">
        <v>48</v>
      </c>
      <c r="P21" s="212"/>
      <c r="Q21" s="213" t="s">
        <v>113</v>
      </c>
      <c r="R21" s="213"/>
      <c r="S21" s="34" t="s">
        <v>53</v>
      </c>
      <c r="T21" s="34" t="s">
        <v>102</v>
      </c>
      <c r="U21" s="34" t="s">
        <v>102</v>
      </c>
      <c r="V21" s="34" t="str">
        <f>+IF(ISERR(U21/T21*100),"N/A",ROUND(U21/T21*100,2))</f>
        <v>N/A</v>
      </c>
      <c r="W21" s="35" t="str">
        <f>+IF(ISERR(U21/S21*100),"N/A",ROUND(U21/S21*100,2))</f>
        <v>N/A</v>
      </c>
    </row>
    <row r="22" spans="2:27" ht="49.5" customHeight="1" x14ac:dyDescent="0.2">
      <c r="B22" s="210" t="s">
        <v>279</v>
      </c>
      <c r="C22" s="211"/>
      <c r="D22" s="211"/>
      <c r="E22" s="211"/>
      <c r="F22" s="211"/>
      <c r="G22" s="211"/>
      <c r="H22" s="211"/>
      <c r="I22" s="211"/>
      <c r="J22" s="211"/>
      <c r="K22" s="211"/>
      <c r="L22" s="211"/>
      <c r="M22" s="212" t="s">
        <v>240</v>
      </c>
      <c r="N22" s="212"/>
      <c r="O22" s="212" t="s">
        <v>48</v>
      </c>
      <c r="P22" s="212"/>
      <c r="Q22" s="213" t="s">
        <v>65</v>
      </c>
      <c r="R22" s="213"/>
      <c r="S22" s="34" t="s">
        <v>53</v>
      </c>
      <c r="T22" s="34" t="s">
        <v>102</v>
      </c>
      <c r="U22" s="34" t="s">
        <v>102</v>
      </c>
      <c r="V22" s="34" t="str">
        <f>+IF(ISERR(U22/T22*100),"N/A",ROUND(U22/T22*100,2))</f>
        <v>N/A</v>
      </c>
      <c r="W22" s="35" t="str">
        <f>+IF(ISERR(U22/S22*100),"N/A",ROUND(U22/S22*100,2))</f>
        <v>N/A</v>
      </c>
    </row>
    <row r="23" spans="2:27" ht="49.5" customHeight="1" x14ac:dyDescent="0.2">
      <c r="B23" s="210" t="s">
        <v>280</v>
      </c>
      <c r="C23" s="211"/>
      <c r="D23" s="211"/>
      <c r="E23" s="211"/>
      <c r="F23" s="211"/>
      <c r="G23" s="211"/>
      <c r="H23" s="211"/>
      <c r="I23" s="211"/>
      <c r="J23" s="211"/>
      <c r="K23" s="211"/>
      <c r="L23" s="211"/>
      <c r="M23" s="212" t="s">
        <v>240</v>
      </c>
      <c r="N23" s="212"/>
      <c r="O23" s="212" t="s">
        <v>48</v>
      </c>
      <c r="P23" s="212"/>
      <c r="Q23" s="213" t="s">
        <v>49</v>
      </c>
      <c r="R23" s="213"/>
      <c r="S23" s="34" t="s">
        <v>53</v>
      </c>
      <c r="T23" s="34" t="s">
        <v>142</v>
      </c>
      <c r="U23" s="34" t="s">
        <v>281</v>
      </c>
      <c r="V23" s="34">
        <f>+IF(ISERR(U23/T23*100),"N/A",ROUND(U23/T23*100,2))</f>
        <v>120</v>
      </c>
      <c r="W23" s="35">
        <f>+IF(ISERR(U23/S23*100),"N/A",ROUND(U23/S23*100,2))</f>
        <v>6</v>
      </c>
    </row>
    <row r="24" spans="2:27" ht="49.5" customHeight="1" x14ac:dyDescent="0.2">
      <c r="B24" s="210" t="s">
        <v>282</v>
      </c>
      <c r="C24" s="211"/>
      <c r="D24" s="211"/>
      <c r="E24" s="211"/>
      <c r="F24" s="211"/>
      <c r="G24" s="211"/>
      <c r="H24" s="211"/>
      <c r="I24" s="211"/>
      <c r="J24" s="211"/>
      <c r="K24" s="211"/>
      <c r="L24" s="211"/>
      <c r="M24" s="212" t="s">
        <v>240</v>
      </c>
      <c r="N24" s="212"/>
      <c r="O24" s="212" t="s">
        <v>48</v>
      </c>
      <c r="P24" s="212"/>
      <c r="Q24" s="213" t="s">
        <v>49</v>
      </c>
      <c r="R24" s="213"/>
      <c r="S24" s="34" t="s">
        <v>283</v>
      </c>
      <c r="T24" s="34" t="s">
        <v>54</v>
      </c>
      <c r="U24" s="34" t="s">
        <v>102</v>
      </c>
      <c r="V24" s="34" t="str">
        <f>+IF(ISERR(U24/T24*100),"N/A",ROUND(U24/T24*100,2))</f>
        <v>N/A</v>
      </c>
      <c r="W24" s="35" t="str">
        <f>+IF(ISERR(U24/S24*100),"N/A",ROUND(U24/S24*100,2))</f>
        <v>N/A</v>
      </c>
    </row>
    <row r="25" spans="2:27" ht="49.5" customHeight="1" thickBot="1" x14ac:dyDescent="0.25">
      <c r="B25" s="210" t="s">
        <v>284</v>
      </c>
      <c r="C25" s="211"/>
      <c r="D25" s="211"/>
      <c r="E25" s="211"/>
      <c r="F25" s="211"/>
      <c r="G25" s="211"/>
      <c r="H25" s="211"/>
      <c r="I25" s="211"/>
      <c r="J25" s="211"/>
      <c r="K25" s="211"/>
      <c r="L25" s="211"/>
      <c r="M25" s="212" t="s">
        <v>240</v>
      </c>
      <c r="N25" s="212"/>
      <c r="O25" s="212" t="s">
        <v>48</v>
      </c>
      <c r="P25" s="212"/>
      <c r="Q25" s="213" t="s">
        <v>49</v>
      </c>
      <c r="R25" s="213"/>
      <c r="S25" s="34" t="s">
        <v>155</v>
      </c>
      <c r="T25" s="34" t="s">
        <v>54</v>
      </c>
      <c r="U25" s="34" t="s">
        <v>102</v>
      </c>
      <c r="V25" s="34" t="str">
        <f>+IF(ISERR(U25/T25*100),"N/A",ROUND(U25/T25*100,2))</f>
        <v>N/A</v>
      </c>
      <c r="W25" s="35" t="str">
        <f>+IF(ISERR(U25/S25*100),"N/A",ROUND(U25/S25*100,2))</f>
        <v>N/A</v>
      </c>
    </row>
    <row r="26" spans="2:27" ht="21.75" customHeight="1" thickTop="1" thickBot="1" x14ac:dyDescent="0.25">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20" t="s">
        <v>60</v>
      </c>
      <c r="C27" s="221"/>
      <c r="D27" s="221"/>
      <c r="E27" s="221"/>
      <c r="F27" s="221"/>
      <c r="G27" s="221"/>
      <c r="H27" s="221"/>
      <c r="I27" s="221"/>
      <c r="J27" s="221"/>
      <c r="K27" s="221"/>
      <c r="L27" s="221"/>
      <c r="M27" s="221"/>
      <c r="N27" s="221"/>
      <c r="O27" s="221"/>
      <c r="P27" s="221"/>
      <c r="Q27" s="222"/>
      <c r="R27" s="37" t="s">
        <v>41</v>
      </c>
      <c r="S27" s="197" t="s">
        <v>42</v>
      </c>
      <c r="T27" s="197"/>
      <c r="U27" s="38" t="s">
        <v>61</v>
      </c>
      <c r="V27" s="196" t="s">
        <v>62</v>
      </c>
      <c r="W27" s="198"/>
    </row>
    <row r="28" spans="2:27" ht="30.75" customHeight="1" thickBot="1" x14ac:dyDescent="0.25">
      <c r="B28" s="223"/>
      <c r="C28" s="224"/>
      <c r="D28" s="224"/>
      <c r="E28" s="224"/>
      <c r="F28" s="224"/>
      <c r="G28" s="224"/>
      <c r="H28" s="224"/>
      <c r="I28" s="224"/>
      <c r="J28" s="224"/>
      <c r="K28" s="224"/>
      <c r="L28" s="224"/>
      <c r="M28" s="224"/>
      <c r="N28" s="224"/>
      <c r="O28" s="224"/>
      <c r="P28" s="224"/>
      <c r="Q28" s="225"/>
      <c r="R28" s="39" t="s">
        <v>63</v>
      </c>
      <c r="S28" s="39" t="s">
        <v>63</v>
      </c>
      <c r="T28" s="39" t="s">
        <v>48</v>
      </c>
      <c r="U28" s="39" t="s">
        <v>63</v>
      </c>
      <c r="V28" s="39" t="s">
        <v>64</v>
      </c>
      <c r="W28" s="32" t="s">
        <v>65</v>
      </c>
      <c r="Y28" s="36"/>
    </row>
    <row r="29" spans="2:27" ht="23.25" customHeight="1" thickBot="1" x14ac:dyDescent="0.25">
      <c r="B29" s="226" t="s">
        <v>66</v>
      </c>
      <c r="C29" s="227"/>
      <c r="D29" s="227"/>
      <c r="E29" s="40" t="s">
        <v>243</v>
      </c>
      <c r="F29" s="40"/>
      <c r="G29" s="40"/>
      <c r="H29" s="41"/>
      <c r="I29" s="41"/>
      <c r="J29" s="41"/>
      <c r="K29" s="41"/>
      <c r="L29" s="41"/>
      <c r="M29" s="41"/>
      <c r="N29" s="41"/>
      <c r="O29" s="41"/>
      <c r="P29" s="42"/>
      <c r="Q29" s="42"/>
      <c r="R29" s="43" t="s">
        <v>285</v>
      </c>
      <c r="S29" s="44" t="s">
        <v>12</v>
      </c>
      <c r="T29" s="42"/>
      <c r="U29" s="44" t="s">
        <v>286</v>
      </c>
      <c r="V29" s="42"/>
      <c r="W29" s="45">
        <f>+IF(ISERR(U29/R29*100),"N/A",ROUND(U29/R29*100,2))</f>
        <v>10.06</v>
      </c>
    </row>
    <row r="30" spans="2:27" ht="26.25" customHeight="1" thickBot="1" x14ac:dyDescent="0.25">
      <c r="B30" s="228" t="s">
        <v>70</v>
      </c>
      <c r="C30" s="229"/>
      <c r="D30" s="229"/>
      <c r="E30" s="46" t="s">
        <v>243</v>
      </c>
      <c r="F30" s="46"/>
      <c r="G30" s="46"/>
      <c r="H30" s="47"/>
      <c r="I30" s="47"/>
      <c r="J30" s="47"/>
      <c r="K30" s="47"/>
      <c r="L30" s="47"/>
      <c r="M30" s="47"/>
      <c r="N30" s="47"/>
      <c r="O30" s="47"/>
      <c r="P30" s="48"/>
      <c r="Q30" s="48"/>
      <c r="R30" s="49" t="s">
        <v>276</v>
      </c>
      <c r="S30" s="50" t="s">
        <v>287</v>
      </c>
      <c r="T30" s="51">
        <f>+IF(ISERR(S30/R30*100),"N/A",ROUND(S30/R30*100,2))</f>
        <v>17.059999999999999</v>
      </c>
      <c r="U30" s="50" t="s">
        <v>286</v>
      </c>
      <c r="V30" s="51">
        <f>+IF(ISERR(U30/S30*100),"N/A",ROUND(U30/S30*100,2))</f>
        <v>58.96</v>
      </c>
      <c r="W30" s="52">
        <f>+IF(ISERR(U30/R30*100),"N/A",ROUND(U30/R30*100,2))</f>
        <v>10.06</v>
      </c>
    </row>
    <row r="31" spans="2:27" ht="22.5" customHeight="1" thickTop="1" thickBot="1" x14ac:dyDescent="0.25">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14" t="s">
        <v>288</v>
      </c>
      <c r="C32" s="215"/>
      <c r="D32" s="215"/>
      <c r="E32" s="215"/>
      <c r="F32" s="215"/>
      <c r="G32" s="215"/>
      <c r="H32" s="215"/>
      <c r="I32" s="215"/>
      <c r="J32" s="215"/>
      <c r="K32" s="215"/>
      <c r="L32" s="215"/>
      <c r="M32" s="215"/>
      <c r="N32" s="215"/>
      <c r="O32" s="215"/>
      <c r="P32" s="215"/>
      <c r="Q32" s="215"/>
      <c r="R32" s="215"/>
      <c r="S32" s="215"/>
      <c r="T32" s="215"/>
      <c r="U32" s="215"/>
      <c r="V32" s="215"/>
      <c r="W32" s="216"/>
    </row>
    <row r="33" spans="2:23" ht="28.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62.25" customHeight="1" thickTop="1" thickBot="1" x14ac:dyDescent="0.25">
      <c r="B34" s="214" t="s">
        <v>289</v>
      </c>
      <c r="C34" s="215"/>
      <c r="D34" s="215"/>
      <c r="E34" s="215"/>
      <c r="F34" s="215"/>
      <c r="G34" s="215"/>
      <c r="H34" s="215"/>
      <c r="I34" s="215"/>
      <c r="J34" s="215"/>
      <c r="K34" s="215"/>
      <c r="L34" s="215"/>
      <c r="M34" s="215"/>
      <c r="N34" s="215"/>
      <c r="O34" s="215"/>
      <c r="P34" s="215"/>
      <c r="Q34" s="215"/>
      <c r="R34" s="215"/>
      <c r="S34" s="215"/>
      <c r="T34" s="215"/>
      <c r="U34" s="215"/>
      <c r="V34" s="215"/>
      <c r="W34" s="216"/>
    </row>
    <row r="35" spans="2:23" ht="27" hidden="1" customHeight="1" thickBot="1" x14ac:dyDescent="0.25">
      <c r="B35" s="230"/>
      <c r="C35" s="231"/>
      <c r="D35" s="231"/>
      <c r="E35" s="231"/>
      <c r="F35" s="231"/>
      <c r="G35" s="231"/>
      <c r="H35" s="231"/>
      <c r="I35" s="231"/>
      <c r="J35" s="231"/>
      <c r="K35" s="231"/>
      <c r="L35" s="231"/>
      <c r="M35" s="231"/>
      <c r="N35" s="231"/>
      <c r="O35" s="231"/>
      <c r="P35" s="231"/>
      <c r="Q35" s="231"/>
      <c r="R35" s="231"/>
      <c r="S35" s="231"/>
      <c r="T35" s="231"/>
      <c r="U35" s="231"/>
      <c r="V35" s="231"/>
      <c r="W35" s="232"/>
    </row>
    <row r="36" spans="2:23" ht="37.5" customHeight="1" thickTop="1" x14ac:dyDescent="0.2">
      <c r="B36" s="214" t="s">
        <v>290</v>
      </c>
      <c r="C36" s="215"/>
      <c r="D36" s="215"/>
      <c r="E36" s="215"/>
      <c r="F36" s="215"/>
      <c r="G36" s="215"/>
      <c r="H36" s="215"/>
      <c r="I36" s="215"/>
      <c r="J36" s="215"/>
      <c r="K36" s="215"/>
      <c r="L36" s="215"/>
      <c r="M36" s="215"/>
      <c r="N36" s="215"/>
      <c r="O36" s="215"/>
      <c r="P36" s="215"/>
      <c r="Q36" s="215"/>
      <c r="R36" s="215"/>
      <c r="S36" s="215"/>
      <c r="T36" s="215"/>
      <c r="U36" s="215"/>
      <c r="V36" s="215"/>
      <c r="W36" s="216"/>
    </row>
    <row r="37" spans="2:23" ht="6.75" customHeight="1" thickBot="1" x14ac:dyDescent="0.25">
      <c r="B37" s="217"/>
      <c r="C37" s="218"/>
      <c r="D37" s="218"/>
      <c r="E37" s="218"/>
      <c r="F37" s="218"/>
      <c r="G37" s="218"/>
      <c r="H37" s="218"/>
      <c r="I37" s="218"/>
      <c r="J37" s="218"/>
      <c r="K37" s="218"/>
      <c r="L37" s="218"/>
      <c r="M37" s="218"/>
      <c r="N37" s="218"/>
      <c r="O37" s="218"/>
      <c r="P37" s="218"/>
      <c r="Q37" s="218"/>
      <c r="R37" s="218"/>
      <c r="S37" s="218"/>
      <c r="T37" s="218"/>
      <c r="U37" s="218"/>
      <c r="V37" s="218"/>
      <c r="W37" s="219"/>
    </row>
  </sheetData>
  <mergeCells count="67">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221</v>
      </c>
      <c r="D4" s="176" t="s">
        <v>222</v>
      </c>
      <c r="E4" s="176"/>
      <c r="F4" s="176"/>
      <c r="G4" s="176"/>
      <c r="H4" s="177"/>
      <c r="I4" s="18"/>
      <c r="J4" s="178" t="s">
        <v>7</v>
      </c>
      <c r="K4" s="176"/>
      <c r="L4" s="17" t="s">
        <v>291</v>
      </c>
      <c r="M4" s="179" t="s">
        <v>292</v>
      </c>
      <c r="N4" s="179"/>
      <c r="O4" s="179"/>
      <c r="P4" s="179"/>
      <c r="Q4" s="180"/>
      <c r="R4" s="19"/>
      <c r="S4" s="181" t="s">
        <v>10</v>
      </c>
      <c r="T4" s="182"/>
      <c r="U4" s="182"/>
      <c r="V4" s="183" t="s">
        <v>293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240</v>
      </c>
      <c r="D6" s="185" t="s">
        <v>241</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23" customHeight="1" thickTop="1" thickBot="1" x14ac:dyDescent="0.25">
      <c r="B10" s="27" t="s">
        <v>21</v>
      </c>
      <c r="C10" s="183" t="s">
        <v>294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242</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295</v>
      </c>
      <c r="C21" s="211"/>
      <c r="D21" s="211"/>
      <c r="E21" s="211"/>
      <c r="F21" s="211"/>
      <c r="G21" s="211"/>
      <c r="H21" s="211"/>
      <c r="I21" s="211"/>
      <c r="J21" s="211"/>
      <c r="K21" s="211"/>
      <c r="L21" s="211"/>
      <c r="M21" s="212" t="s">
        <v>240</v>
      </c>
      <c r="N21" s="212"/>
      <c r="O21" s="212" t="s">
        <v>48</v>
      </c>
      <c r="P21" s="212"/>
      <c r="Q21" s="213" t="s">
        <v>113</v>
      </c>
      <c r="R21" s="213"/>
      <c r="S21" s="34" t="s">
        <v>296</v>
      </c>
      <c r="T21" s="34" t="s">
        <v>102</v>
      </c>
      <c r="U21" s="34" t="s">
        <v>102</v>
      </c>
      <c r="V21" s="34" t="str">
        <f>+IF(ISERR(U21/T21*100),"N/A",ROUND(U21/T21*100,2))</f>
        <v>N/A</v>
      </c>
      <c r="W21" s="35" t="str">
        <f>+IF(ISERR(U21/S21*100),"N/A",ROUND(U21/S21*100,2))</f>
        <v>N/A</v>
      </c>
    </row>
    <row r="22" spans="2:27" ht="56.25" customHeight="1" thickBot="1" x14ac:dyDescent="0.25">
      <c r="B22" s="210" t="s">
        <v>297</v>
      </c>
      <c r="C22" s="211"/>
      <c r="D22" s="211"/>
      <c r="E22" s="211"/>
      <c r="F22" s="211"/>
      <c r="G22" s="211"/>
      <c r="H22" s="211"/>
      <c r="I22" s="211"/>
      <c r="J22" s="211"/>
      <c r="K22" s="211"/>
      <c r="L22" s="211"/>
      <c r="M22" s="212" t="s">
        <v>240</v>
      </c>
      <c r="N22" s="212"/>
      <c r="O22" s="212" t="s">
        <v>48</v>
      </c>
      <c r="P22" s="212"/>
      <c r="Q22" s="213" t="s">
        <v>113</v>
      </c>
      <c r="R22" s="213"/>
      <c r="S22" s="34" t="s">
        <v>298</v>
      </c>
      <c r="T22" s="34" t="s">
        <v>102</v>
      </c>
      <c r="U22" s="34" t="s">
        <v>102</v>
      </c>
      <c r="V22" s="34" t="str">
        <f>+IF(ISERR(U22/T22*100),"N/A",ROUND(U22/T22*100,2))</f>
        <v>N/A</v>
      </c>
      <c r="W22" s="35" t="str">
        <f>+IF(ISERR(U22/S22*100),"N/A",ROUND(U22/S22*100,2))</f>
        <v>N/A</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38"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39" t="s">
        <v>63</v>
      </c>
      <c r="S25" s="39" t="s">
        <v>63</v>
      </c>
      <c r="T25" s="39" t="s">
        <v>48</v>
      </c>
      <c r="U25" s="39" t="s">
        <v>63</v>
      </c>
      <c r="V25" s="39" t="s">
        <v>64</v>
      </c>
      <c r="W25" s="32" t="s">
        <v>65</v>
      </c>
      <c r="Y25" s="36"/>
    </row>
    <row r="26" spans="2:27" ht="23.25" customHeight="1" thickBot="1" x14ac:dyDescent="0.25">
      <c r="B26" s="226" t="s">
        <v>66</v>
      </c>
      <c r="C26" s="227"/>
      <c r="D26" s="227"/>
      <c r="E26" s="40" t="s">
        <v>243</v>
      </c>
      <c r="F26" s="40"/>
      <c r="G26" s="40"/>
      <c r="H26" s="41"/>
      <c r="I26" s="41"/>
      <c r="J26" s="41"/>
      <c r="K26" s="41"/>
      <c r="L26" s="41"/>
      <c r="M26" s="41"/>
      <c r="N26" s="41"/>
      <c r="O26" s="41"/>
      <c r="P26" s="42"/>
      <c r="Q26" s="42"/>
      <c r="R26" s="43" t="s">
        <v>299</v>
      </c>
      <c r="S26" s="44" t="s">
        <v>12</v>
      </c>
      <c r="T26" s="42"/>
      <c r="U26" s="44" t="s">
        <v>54</v>
      </c>
      <c r="V26" s="42"/>
      <c r="W26" s="45">
        <f>+IF(ISERR(U26/R26*100),"N/A",ROUND(U26/R26*100,2))</f>
        <v>0</v>
      </c>
    </row>
    <row r="27" spans="2:27" ht="26.25" customHeight="1" thickBot="1" x14ac:dyDescent="0.25">
      <c r="B27" s="228" t="s">
        <v>70</v>
      </c>
      <c r="C27" s="229"/>
      <c r="D27" s="229"/>
      <c r="E27" s="46" t="s">
        <v>243</v>
      </c>
      <c r="F27" s="46"/>
      <c r="G27" s="46"/>
      <c r="H27" s="47"/>
      <c r="I27" s="47"/>
      <c r="J27" s="47"/>
      <c r="K27" s="47"/>
      <c r="L27" s="47"/>
      <c r="M27" s="47"/>
      <c r="N27" s="47"/>
      <c r="O27" s="47"/>
      <c r="P27" s="48"/>
      <c r="Q27" s="48"/>
      <c r="R27" s="49" t="s">
        <v>299</v>
      </c>
      <c r="S27" s="50" t="s">
        <v>300</v>
      </c>
      <c r="T27" s="51">
        <f>+IF(ISERR(S27/R27*100),"N/A",ROUND(S27/R27*100,2))</f>
        <v>0.56000000000000005</v>
      </c>
      <c r="U27" s="50" t="s">
        <v>54</v>
      </c>
      <c r="V27" s="51">
        <f>+IF(ISERR(U27/S27*100),"N/A",ROUND(U27/S27*100,2))</f>
        <v>0</v>
      </c>
      <c r="W27" s="52">
        <f>+IF(ISERR(U27/R27*100),"N/A",ROUND(U27/R27*100,2))</f>
        <v>0</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199</v>
      </c>
      <c r="C29" s="215"/>
      <c r="D29" s="215"/>
      <c r="E29" s="215"/>
      <c r="F29" s="215"/>
      <c r="G29" s="215"/>
      <c r="H29" s="215"/>
      <c r="I29" s="215"/>
      <c r="J29" s="215"/>
      <c r="K29" s="215"/>
      <c r="L29" s="215"/>
      <c r="M29" s="215"/>
      <c r="N29" s="215"/>
      <c r="O29" s="215"/>
      <c r="P29" s="215"/>
      <c r="Q29" s="215"/>
      <c r="R29" s="215"/>
      <c r="S29" s="215"/>
      <c r="T29" s="215"/>
      <c r="U29" s="215"/>
      <c r="V29" s="215"/>
      <c r="W29" s="216"/>
    </row>
    <row r="30" spans="2:27" ht="15"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200</v>
      </c>
      <c r="C31" s="215"/>
      <c r="D31" s="215"/>
      <c r="E31" s="215"/>
      <c r="F31" s="215"/>
      <c r="G31" s="215"/>
      <c r="H31" s="215"/>
      <c r="I31" s="215"/>
      <c r="J31" s="215"/>
      <c r="K31" s="215"/>
      <c r="L31" s="215"/>
      <c r="M31" s="215"/>
      <c r="N31" s="215"/>
      <c r="O31" s="215"/>
      <c r="P31" s="215"/>
      <c r="Q31" s="215"/>
      <c r="R31" s="215"/>
      <c r="S31" s="215"/>
      <c r="T31" s="215"/>
      <c r="U31" s="215"/>
      <c r="V31" s="215"/>
      <c r="W31" s="216"/>
    </row>
    <row r="32" spans="2:27" ht="1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201</v>
      </c>
      <c r="C33" s="215"/>
      <c r="D33" s="215"/>
      <c r="E33" s="215"/>
      <c r="F33" s="215"/>
      <c r="G33" s="215"/>
      <c r="H33" s="215"/>
      <c r="I33" s="215"/>
      <c r="J33" s="215"/>
      <c r="K33" s="215"/>
      <c r="L33" s="215"/>
      <c r="M33" s="215"/>
      <c r="N33" s="215"/>
      <c r="O33" s="215"/>
      <c r="P33" s="215"/>
      <c r="Q33" s="215"/>
      <c r="R33" s="215"/>
      <c r="S33" s="215"/>
      <c r="T33" s="215"/>
      <c r="U33" s="215"/>
      <c r="V33" s="215"/>
      <c r="W33" s="216"/>
    </row>
    <row r="34" spans="2:23" ht="13.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221</v>
      </c>
      <c r="D4" s="176" t="s">
        <v>222</v>
      </c>
      <c r="E4" s="176"/>
      <c r="F4" s="176"/>
      <c r="G4" s="176"/>
      <c r="H4" s="177"/>
      <c r="I4" s="18"/>
      <c r="J4" s="178" t="s">
        <v>7</v>
      </c>
      <c r="K4" s="176"/>
      <c r="L4" s="17" t="s">
        <v>301</v>
      </c>
      <c r="M4" s="179" t="s">
        <v>302</v>
      </c>
      <c r="N4" s="179"/>
      <c r="O4" s="179"/>
      <c r="P4" s="179"/>
      <c r="Q4" s="180"/>
      <c r="R4" s="19"/>
      <c r="S4" s="181" t="s">
        <v>10</v>
      </c>
      <c r="T4" s="182"/>
      <c r="U4" s="182"/>
      <c r="V4" s="183" t="s">
        <v>303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304</v>
      </c>
      <c r="D6" s="185" t="s">
        <v>305</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306</v>
      </c>
      <c r="M8" s="26" t="s">
        <v>174</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307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308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309</v>
      </c>
      <c r="C21" s="211"/>
      <c r="D21" s="211"/>
      <c r="E21" s="211"/>
      <c r="F21" s="211"/>
      <c r="G21" s="211"/>
      <c r="H21" s="211"/>
      <c r="I21" s="211"/>
      <c r="J21" s="211"/>
      <c r="K21" s="211"/>
      <c r="L21" s="211"/>
      <c r="M21" s="212" t="s">
        <v>304</v>
      </c>
      <c r="N21" s="212"/>
      <c r="O21" s="212" t="s">
        <v>48</v>
      </c>
      <c r="P21" s="212"/>
      <c r="Q21" s="213" t="s">
        <v>49</v>
      </c>
      <c r="R21" s="213"/>
      <c r="S21" s="34" t="s">
        <v>310</v>
      </c>
      <c r="T21" s="34" t="s">
        <v>54</v>
      </c>
      <c r="U21" s="34" t="s">
        <v>311</v>
      </c>
      <c r="V21" s="34" t="str">
        <f>+IF(ISERR(U21/T21*100),"N/A",ROUND(U21/T21*100,2))</f>
        <v>N/A</v>
      </c>
      <c r="W21" s="35">
        <f>+IF(ISERR(U21/S21*100),"N/A",ROUND(U21/S21*100,2))</f>
        <v>2.74</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312</v>
      </c>
      <c r="F25" s="40"/>
      <c r="G25" s="40"/>
      <c r="H25" s="41"/>
      <c r="I25" s="41"/>
      <c r="J25" s="41"/>
      <c r="K25" s="41"/>
      <c r="L25" s="41"/>
      <c r="M25" s="41"/>
      <c r="N25" s="41"/>
      <c r="O25" s="41"/>
      <c r="P25" s="42"/>
      <c r="Q25" s="42"/>
      <c r="R25" s="43" t="s">
        <v>313</v>
      </c>
      <c r="S25" s="44" t="s">
        <v>12</v>
      </c>
      <c r="T25" s="42"/>
      <c r="U25" s="44" t="s">
        <v>54</v>
      </c>
      <c r="V25" s="42"/>
      <c r="W25" s="45">
        <f>+IF(ISERR(U25/R25*100),"N/A",ROUND(U25/R25*100,2))</f>
        <v>0</v>
      </c>
    </row>
    <row r="26" spans="2:27" ht="26.25" customHeight="1" thickBot="1" x14ac:dyDescent="0.25">
      <c r="B26" s="228" t="s">
        <v>70</v>
      </c>
      <c r="C26" s="229"/>
      <c r="D26" s="229"/>
      <c r="E26" s="46" t="s">
        <v>312</v>
      </c>
      <c r="F26" s="46"/>
      <c r="G26" s="46"/>
      <c r="H26" s="47"/>
      <c r="I26" s="47"/>
      <c r="J26" s="47"/>
      <c r="K26" s="47"/>
      <c r="L26" s="47"/>
      <c r="M26" s="47"/>
      <c r="N26" s="47"/>
      <c r="O26" s="47"/>
      <c r="P26" s="48"/>
      <c r="Q26" s="48"/>
      <c r="R26" s="49" t="s">
        <v>314</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315</v>
      </c>
      <c r="C28" s="215"/>
      <c r="D28" s="215"/>
      <c r="E28" s="215"/>
      <c r="F28" s="215"/>
      <c r="G28" s="215"/>
      <c r="H28" s="215"/>
      <c r="I28" s="215"/>
      <c r="J28" s="215"/>
      <c r="K28" s="215"/>
      <c r="L28" s="215"/>
      <c r="M28" s="215"/>
      <c r="N28" s="215"/>
      <c r="O28" s="215"/>
      <c r="P28" s="215"/>
      <c r="Q28" s="215"/>
      <c r="R28" s="215"/>
      <c r="S28" s="215"/>
      <c r="T28" s="215"/>
      <c r="U28" s="215"/>
      <c r="V28" s="215"/>
      <c r="W28" s="216"/>
    </row>
    <row r="29" spans="2:27" ht="36"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316</v>
      </c>
      <c r="C30" s="215"/>
      <c r="D30" s="215"/>
      <c r="E30" s="215"/>
      <c r="F30" s="215"/>
      <c r="G30" s="215"/>
      <c r="H30" s="215"/>
      <c r="I30" s="215"/>
      <c r="J30" s="215"/>
      <c r="K30" s="215"/>
      <c r="L30" s="215"/>
      <c r="M30" s="215"/>
      <c r="N30" s="215"/>
      <c r="O30" s="215"/>
      <c r="P30" s="215"/>
      <c r="Q30" s="215"/>
      <c r="R30" s="215"/>
      <c r="S30" s="215"/>
      <c r="T30" s="215"/>
      <c r="U30" s="215"/>
      <c r="V30" s="215"/>
      <c r="W30" s="216"/>
    </row>
    <row r="31" spans="2:27" ht="66"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317</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2"/>
  <sheetViews>
    <sheetView showGridLines="0" zoomScale="115" zoomScaleNormal="115" workbookViewId="0">
      <selection activeCell="H57" sqref="H57"/>
    </sheetView>
  </sheetViews>
  <sheetFormatPr baseColWidth="10" defaultRowHeight="12.75" x14ac:dyDescent="0.2"/>
  <cols>
    <col min="1" max="1" width="3.375" style="88" customWidth="1"/>
    <col min="2" max="2" width="3.875" style="88" customWidth="1"/>
    <col min="3" max="3" width="50.5" style="88" customWidth="1"/>
    <col min="4" max="4" width="16.5" style="88" customWidth="1"/>
    <col min="5" max="5" width="14.625" style="88" customWidth="1"/>
    <col min="6" max="7" width="14.625" style="88" bestFit="1" customWidth="1"/>
    <col min="8" max="8" width="13.875" style="88" customWidth="1"/>
    <col min="9" max="9" width="14.625" style="88" bestFit="1" customWidth="1"/>
    <col min="10" max="10" width="1.625" style="88" customWidth="1"/>
    <col min="11" max="11" width="14.125" style="88" customWidth="1"/>
    <col min="12" max="12" width="15.25" style="88" customWidth="1"/>
    <col min="13" max="13" width="2.875" style="88" customWidth="1"/>
    <col min="14" max="16384" width="11" style="88"/>
  </cols>
  <sheetData>
    <row r="1" spans="1:17" ht="39" customHeight="1" x14ac:dyDescent="0.2">
      <c r="A1" s="157" t="s">
        <v>1828</v>
      </c>
      <c r="B1" s="157"/>
      <c r="C1" s="157"/>
      <c r="D1" s="157"/>
      <c r="E1" s="87" t="s">
        <v>1829</v>
      </c>
    </row>
    <row r="2" spans="1:17" ht="13.5" thickBot="1" x14ac:dyDescent="0.25"/>
    <row r="3" spans="1:17" ht="13.5" thickTop="1" x14ac:dyDescent="0.2">
      <c r="B3" s="158" t="s">
        <v>1830</v>
      </c>
      <c r="C3" s="159"/>
      <c r="D3" s="159"/>
      <c r="E3" s="159"/>
      <c r="F3" s="159"/>
      <c r="G3" s="159"/>
      <c r="H3" s="159"/>
      <c r="I3" s="159"/>
      <c r="J3" s="159"/>
      <c r="K3" s="159"/>
      <c r="L3" s="160"/>
    </row>
    <row r="4" spans="1:17" x14ac:dyDescent="0.2">
      <c r="B4" s="161"/>
      <c r="C4" s="149"/>
      <c r="D4" s="149"/>
      <c r="E4" s="149"/>
      <c r="F4" s="149"/>
      <c r="G4" s="149"/>
      <c r="H4" s="149"/>
      <c r="I4" s="149"/>
      <c r="J4" s="149"/>
      <c r="K4" s="149"/>
      <c r="L4" s="162"/>
    </row>
    <row r="5" spans="1:17" ht="14.25" x14ac:dyDescent="0.2">
      <c r="B5" s="161" t="s">
        <v>1831</v>
      </c>
      <c r="C5" s="149"/>
      <c r="D5" s="149"/>
      <c r="E5" s="149"/>
      <c r="F5" s="149"/>
      <c r="G5" s="149"/>
      <c r="H5" s="149"/>
      <c r="I5" s="149"/>
      <c r="J5" s="149"/>
      <c r="K5" s="149"/>
      <c r="L5" s="162"/>
    </row>
    <row r="6" spans="1:17" ht="15" thickBot="1" x14ac:dyDescent="0.25">
      <c r="B6" s="163" t="s">
        <v>1832</v>
      </c>
      <c r="C6" s="164"/>
      <c r="D6" s="164"/>
      <c r="E6" s="164"/>
      <c r="F6" s="164"/>
      <c r="G6" s="164"/>
      <c r="H6" s="164"/>
      <c r="I6" s="164"/>
      <c r="J6" s="164"/>
      <c r="K6" s="164"/>
      <c r="L6" s="165"/>
    </row>
    <row r="7" spans="1:17" ht="30" customHeight="1" thickTop="1" thickBot="1" x14ac:dyDescent="0.25">
      <c r="B7" s="166" t="s">
        <v>4</v>
      </c>
      <c r="C7" s="166"/>
      <c r="D7" s="168" t="s">
        <v>1844</v>
      </c>
      <c r="E7" s="152" t="s">
        <v>1845</v>
      </c>
      <c r="F7" s="171" t="s">
        <v>1846</v>
      </c>
      <c r="G7" s="171"/>
      <c r="H7" s="171"/>
      <c r="I7" s="171"/>
      <c r="J7" s="171"/>
      <c r="K7" s="171"/>
      <c r="L7" s="171"/>
    </row>
    <row r="8" spans="1:17" ht="30" customHeight="1" thickBot="1" x14ac:dyDescent="0.25">
      <c r="B8" s="166"/>
      <c r="C8" s="166"/>
      <c r="D8" s="169"/>
      <c r="E8" s="152"/>
      <c r="F8" s="152" t="s">
        <v>1847</v>
      </c>
      <c r="G8" s="152" t="s">
        <v>1848</v>
      </c>
      <c r="H8" s="152" t="s">
        <v>1849</v>
      </c>
      <c r="I8" s="137" t="s">
        <v>1870</v>
      </c>
      <c r="J8" s="136"/>
      <c r="K8" s="155" t="s">
        <v>1850</v>
      </c>
      <c r="L8" s="156"/>
    </row>
    <row r="9" spans="1:17" s="92" customFormat="1" ht="26.25" thickBot="1" x14ac:dyDescent="0.25">
      <c r="A9" s="89"/>
      <c r="B9" s="166"/>
      <c r="C9" s="166"/>
      <c r="D9" s="169"/>
      <c r="E9" s="152"/>
      <c r="F9" s="152"/>
      <c r="G9" s="152"/>
      <c r="H9" s="152"/>
      <c r="I9" s="90" t="s">
        <v>1851</v>
      </c>
      <c r="J9" s="90"/>
      <c r="K9" s="90" t="s">
        <v>1852</v>
      </c>
      <c r="L9" s="91" t="s">
        <v>1853</v>
      </c>
    </row>
    <row r="10" spans="1:17" ht="13.5" thickBot="1" x14ac:dyDescent="0.25">
      <c r="B10" s="167"/>
      <c r="C10" s="167"/>
      <c r="D10" s="170"/>
      <c r="E10" s="168"/>
      <c r="F10" s="93" t="s">
        <v>1854</v>
      </c>
      <c r="G10" s="93" t="s">
        <v>1855</v>
      </c>
      <c r="H10" s="93" t="s">
        <v>1856</v>
      </c>
      <c r="I10" s="93" t="s">
        <v>1857</v>
      </c>
      <c r="J10" s="93"/>
      <c r="K10" s="93" t="s">
        <v>1858</v>
      </c>
      <c r="L10" s="93" t="s">
        <v>1859</v>
      </c>
    </row>
    <row r="11" spans="1:17" ht="5.25" customHeight="1" x14ac:dyDescent="0.2">
      <c r="B11" s="94"/>
      <c r="C11" s="95"/>
      <c r="D11" s="96"/>
      <c r="E11" s="95"/>
      <c r="F11" s="95"/>
      <c r="G11" s="95"/>
      <c r="H11" s="95"/>
      <c r="I11" s="95"/>
      <c r="J11" s="95"/>
      <c r="K11" s="95"/>
      <c r="L11" s="97"/>
    </row>
    <row r="12" spans="1:17" ht="14.25" x14ac:dyDescent="0.2">
      <c r="B12" s="82"/>
      <c r="C12" s="98" t="s">
        <v>1834</v>
      </c>
      <c r="D12" s="99">
        <f>SUM(D13:D37)</f>
        <v>115</v>
      </c>
      <c r="E12" s="99">
        <f>SUM(E14:E37)</f>
        <v>388</v>
      </c>
      <c r="F12" s="83">
        <f>SUM(F13:F35)-F43</f>
        <v>22341073681.849998</v>
      </c>
      <c r="G12" s="83">
        <f>SUM(G13:G35)-G43</f>
        <v>22053997028.659996</v>
      </c>
      <c r="H12" s="83">
        <f>SUM(H13:H35)-H43</f>
        <v>3266181755.0299997</v>
      </c>
      <c r="I12" s="83">
        <f>SUM(I13:I35)-I43</f>
        <v>3109416656.9099998</v>
      </c>
      <c r="J12" s="83"/>
      <c r="K12" s="100">
        <f>I12/G12*100</f>
        <v>14.099107081900828</v>
      </c>
      <c r="L12" s="101">
        <f>I12/H12*100</f>
        <v>95.200355954515459</v>
      </c>
      <c r="N12" s="102">
        <f>+F12-[36]Word!C6</f>
        <v>1.2399978637695312</v>
      </c>
      <c r="O12" s="102">
        <f>+G12-[36]Word!D6</f>
        <v>-0.20000457763671875</v>
      </c>
      <c r="P12" s="102">
        <f>+H12-[36]Word!E6</f>
        <v>-0.14000082015991211</v>
      </c>
      <c r="Q12" s="102">
        <f>+I12-[36]Word!H6</f>
        <v>0.42000007629394531</v>
      </c>
    </row>
    <row r="13" spans="1:17" x14ac:dyDescent="0.2">
      <c r="B13" s="85">
        <v>1</v>
      </c>
      <c r="C13" s="103" t="s">
        <v>1860</v>
      </c>
      <c r="D13" s="117">
        <v>1</v>
      </c>
      <c r="E13" s="117">
        <v>0</v>
      </c>
      <c r="F13" s="118">
        <v>36000000</v>
      </c>
      <c r="G13" s="118">
        <v>36000000</v>
      </c>
      <c r="H13" s="118">
        <v>3000000</v>
      </c>
      <c r="I13" s="118">
        <v>250000</v>
      </c>
      <c r="J13" s="118"/>
      <c r="K13" s="119">
        <f>+I13/G13*100</f>
        <v>0.69444444444444442</v>
      </c>
      <c r="L13" s="106">
        <f>+I13/H13*100</f>
        <v>8.3333333333333321</v>
      </c>
    </row>
    <row r="14" spans="1:17" x14ac:dyDescent="0.2">
      <c r="B14" s="85">
        <v>4</v>
      </c>
      <c r="C14" s="103" t="s">
        <v>6</v>
      </c>
      <c r="D14" s="117">
        <v>8</v>
      </c>
      <c r="E14" s="117">
        <v>20</v>
      </c>
      <c r="F14" s="118">
        <v>243855654</v>
      </c>
      <c r="G14" s="118">
        <v>239454918</v>
      </c>
      <c r="H14" s="118">
        <v>6855492</v>
      </c>
      <c r="I14" s="118">
        <v>6775973</v>
      </c>
      <c r="J14" s="118"/>
      <c r="K14" s="119">
        <v>3</v>
      </c>
      <c r="L14" s="107">
        <v>99</v>
      </c>
    </row>
    <row r="15" spans="1:17" x14ac:dyDescent="0.2">
      <c r="B15" s="85">
        <v>5</v>
      </c>
      <c r="C15" s="103" t="s">
        <v>175</v>
      </c>
      <c r="D15" s="117">
        <v>2</v>
      </c>
      <c r="E15" s="117">
        <v>6</v>
      </c>
      <c r="F15" s="118">
        <v>11000000</v>
      </c>
      <c r="G15" s="118">
        <v>10784630</v>
      </c>
      <c r="H15" s="118">
        <v>10150024</v>
      </c>
      <c r="I15" s="118">
        <v>10150020</v>
      </c>
      <c r="J15" s="118"/>
      <c r="K15" s="119">
        <v>94</v>
      </c>
      <c r="L15" s="107">
        <v>100</v>
      </c>
    </row>
    <row r="16" spans="1:17" x14ac:dyDescent="0.2">
      <c r="B16" s="85">
        <v>6</v>
      </c>
      <c r="C16" s="103" t="s">
        <v>222</v>
      </c>
      <c r="D16" s="117">
        <v>8</v>
      </c>
      <c r="E16" s="117">
        <f>+Físico!D14</f>
        <v>20</v>
      </c>
      <c r="F16" s="118">
        <v>1465762247</v>
      </c>
      <c r="G16" s="118">
        <v>1349960235</v>
      </c>
      <c r="H16" s="118">
        <v>87240390</v>
      </c>
      <c r="I16" s="118">
        <v>50756873</v>
      </c>
      <c r="J16" s="118"/>
      <c r="K16" s="119">
        <v>4</v>
      </c>
      <c r="L16" s="107">
        <v>58</v>
      </c>
      <c r="N16" s="108"/>
    </row>
    <row r="17" spans="2:14" x14ac:dyDescent="0.2">
      <c r="B17" s="85">
        <v>7</v>
      </c>
      <c r="C17" s="103" t="s">
        <v>334</v>
      </c>
      <c r="D17" s="117">
        <v>1</v>
      </c>
      <c r="E17" s="117">
        <v>8</v>
      </c>
      <c r="F17" s="118">
        <v>104000000</v>
      </c>
      <c r="G17" s="118">
        <v>104000000</v>
      </c>
      <c r="H17" s="118">
        <v>0</v>
      </c>
      <c r="I17" s="118">
        <v>0</v>
      </c>
      <c r="J17" s="118"/>
      <c r="K17" s="119">
        <v>0</v>
      </c>
      <c r="L17" s="107">
        <v>0</v>
      </c>
      <c r="N17" s="108"/>
    </row>
    <row r="18" spans="2:14" ht="14.25" x14ac:dyDescent="0.2">
      <c r="B18" s="85">
        <v>8</v>
      </c>
      <c r="C18" s="103" t="s">
        <v>1867</v>
      </c>
      <c r="D18" s="117">
        <v>4</v>
      </c>
      <c r="E18" s="117">
        <v>6</v>
      </c>
      <c r="F18" s="118">
        <v>449352608</v>
      </c>
      <c r="G18" s="118">
        <v>1881188557</v>
      </c>
      <c r="H18" s="118">
        <v>149668926</v>
      </c>
      <c r="I18" s="118">
        <v>145152764</v>
      </c>
      <c r="J18" s="118"/>
      <c r="K18" s="119">
        <v>8</v>
      </c>
      <c r="L18" s="107">
        <v>97</v>
      </c>
    </row>
    <row r="19" spans="2:14" x14ac:dyDescent="0.2">
      <c r="B19" s="85">
        <v>9</v>
      </c>
      <c r="C19" s="103" t="s">
        <v>421</v>
      </c>
      <c r="D19" s="117">
        <v>1</v>
      </c>
      <c r="E19" s="117">
        <v>4</v>
      </c>
      <c r="F19" s="118">
        <v>8500000</v>
      </c>
      <c r="G19" s="118">
        <v>8540224</v>
      </c>
      <c r="H19" s="118">
        <v>1116732</v>
      </c>
      <c r="I19" s="118">
        <v>1116732</v>
      </c>
      <c r="J19" s="118"/>
      <c r="K19" s="119">
        <v>13</v>
      </c>
      <c r="L19" s="107">
        <v>100</v>
      </c>
    </row>
    <row r="20" spans="2:14" x14ac:dyDescent="0.2">
      <c r="B20" s="85">
        <v>10</v>
      </c>
      <c r="C20" s="103" t="s">
        <v>441</v>
      </c>
      <c r="D20" s="117">
        <v>5</v>
      </c>
      <c r="E20" s="117">
        <v>9</v>
      </c>
      <c r="F20" s="118">
        <v>1497948573</v>
      </c>
      <c r="G20" s="118">
        <v>1499774042</v>
      </c>
      <c r="H20" s="118">
        <v>31157960</v>
      </c>
      <c r="I20" s="118">
        <v>1156916</v>
      </c>
      <c r="J20" s="118"/>
      <c r="K20" s="119">
        <v>0</v>
      </c>
      <c r="L20" s="107">
        <v>4</v>
      </c>
    </row>
    <row r="21" spans="2:14" x14ac:dyDescent="0.2">
      <c r="B21" s="85">
        <v>11</v>
      </c>
      <c r="C21" s="103" t="s">
        <v>503</v>
      </c>
      <c r="D21" s="117">
        <v>6</v>
      </c>
      <c r="E21" s="117">
        <v>13</v>
      </c>
      <c r="F21" s="118">
        <v>2388910409</v>
      </c>
      <c r="G21" s="118">
        <v>2388645170</v>
      </c>
      <c r="H21" s="118">
        <v>191166978</v>
      </c>
      <c r="I21" s="118">
        <v>190618388</v>
      </c>
      <c r="J21" s="118"/>
      <c r="K21" s="119">
        <v>8</v>
      </c>
      <c r="L21" s="107">
        <v>100</v>
      </c>
    </row>
    <row r="22" spans="2:14" x14ac:dyDescent="0.2">
      <c r="B22" s="85">
        <v>12</v>
      </c>
      <c r="C22" s="103" t="s">
        <v>637</v>
      </c>
      <c r="D22" s="117">
        <v>14</v>
      </c>
      <c r="E22" s="117">
        <v>82</v>
      </c>
      <c r="F22" s="118">
        <v>4789598170</v>
      </c>
      <c r="G22" s="118">
        <v>4757337291</v>
      </c>
      <c r="H22" s="118">
        <v>322763374</v>
      </c>
      <c r="I22" s="118">
        <v>319507011</v>
      </c>
      <c r="J22" s="118"/>
      <c r="K22" s="119">
        <v>7</v>
      </c>
      <c r="L22" s="107">
        <v>99</v>
      </c>
    </row>
    <row r="23" spans="2:14" x14ac:dyDescent="0.2">
      <c r="B23" s="85">
        <v>13</v>
      </c>
      <c r="C23" s="103" t="s">
        <v>1008</v>
      </c>
      <c r="D23" s="117">
        <v>3</v>
      </c>
      <c r="E23" s="117">
        <v>3</v>
      </c>
      <c r="F23" s="118">
        <v>48467820</v>
      </c>
      <c r="G23" s="118">
        <v>48415696</v>
      </c>
      <c r="H23" s="118">
        <v>696007</v>
      </c>
      <c r="I23" s="118">
        <v>696007</v>
      </c>
      <c r="J23" s="118"/>
      <c r="K23" s="119">
        <v>1</v>
      </c>
      <c r="L23" s="107">
        <v>100</v>
      </c>
    </row>
    <row r="24" spans="2:14" x14ac:dyDescent="0.2">
      <c r="B24" s="85">
        <v>14</v>
      </c>
      <c r="C24" s="103" t="s">
        <v>1040</v>
      </c>
      <c r="D24" s="117">
        <v>2</v>
      </c>
      <c r="E24" s="117">
        <v>2</v>
      </c>
      <c r="F24" s="118">
        <v>47221422</v>
      </c>
      <c r="G24" s="118">
        <v>46701003</v>
      </c>
      <c r="H24" s="118">
        <v>5712237</v>
      </c>
      <c r="I24" s="118">
        <v>5711624</v>
      </c>
      <c r="J24" s="118"/>
      <c r="K24" s="119">
        <v>12</v>
      </c>
      <c r="L24" s="107">
        <v>100</v>
      </c>
    </row>
    <row r="25" spans="2:14" ht="14.25" x14ac:dyDescent="0.2">
      <c r="B25" s="85">
        <v>15</v>
      </c>
      <c r="C25" s="103" t="s">
        <v>1868</v>
      </c>
      <c r="D25" s="117">
        <v>7</v>
      </c>
      <c r="E25" s="117">
        <v>15</v>
      </c>
      <c r="F25" s="118">
        <v>4882748545</v>
      </c>
      <c r="G25" s="118">
        <v>3456986997</v>
      </c>
      <c r="H25" s="118">
        <v>735257270</v>
      </c>
      <c r="I25" s="118">
        <v>680906726</v>
      </c>
      <c r="J25" s="118"/>
      <c r="K25" s="119">
        <v>20</v>
      </c>
      <c r="L25" s="107">
        <v>93</v>
      </c>
    </row>
    <row r="26" spans="2:14" x14ac:dyDescent="0.2">
      <c r="B26" s="85">
        <v>16</v>
      </c>
      <c r="C26" s="103" t="s">
        <v>1175</v>
      </c>
      <c r="D26" s="117">
        <v>5</v>
      </c>
      <c r="E26" s="117">
        <v>15</v>
      </c>
      <c r="F26" s="118">
        <v>488873735</v>
      </c>
      <c r="G26" s="118">
        <v>355187078</v>
      </c>
      <c r="H26" s="118">
        <v>5129956</v>
      </c>
      <c r="I26" s="118">
        <v>5108966</v>
      </c>
      <c r="J26" s="118"/>
      <c r="K26" s="119">
        <v>1</v>
      </c>
      <c r="L26" s="107">
        <v>100</v>
      </c>
    </row>
    <row r="27" spans="2:14" x14ac:dyDescent="0.2">
      <c r="B27" s="85">
        <v>17</v>
      </c>
      <c r="C27" s="103" t="s">
        <v>1269</v>
      </c>
      <c r="D27" s="117">
        <v>3</v>
      </c>
      <c r="E27" s="117">
        <f>+Físico!D25</f>
        <v>4</v>
      </c>
      <c r="F27" s="118">
        <v>131111393</v>
      </c>
      <c r="G27" s="118">
        <v>127711053.81</v>
      </c>
      <c r="H27" s="118">
        <v>24102177.16</v>
      </c>
      <c r="I27" s="118">
        <v>17831988.580000002</v>
      </c>
      <c r="J27" s="118"/>
      <c r="K27" s="119">
        <f>+I27/G27*100</f>
        <v>13.962760503510719</v>
      </c>
      <c r="L27" s="107">
        <f>+I27/H27*100</f>
        <v>73.984970161093955</v>
      </c>
    </row>
    <row r="28" spans="2:14" ht="14.25" x14ac:dyDescent="0.2">
      <c r="B28" s="85">
        <v>18</v>
      </c>
      <c r="C28" s="103" t="s">
        <v>1861</v>
      </c>
      <c r="D28" s="117">
        <v>16</v>
      </c>
      <c r="E28" s="117">
        <f>+Físico!D26</f>
        <v>119</v>
      </c>
      <c r="F28" s="118">
        <v>24120869</v>
      </c>
      <c r="G28" s="118">
        <v>24120869</v>
      </c>
      <c r="H28" s="118">
        <v>2932432</v>
      </c>
      <c r="I28" s="118">
        <v>221381</v>
      </c>
      <c r="J28" s="118"/>
      <c r="K28" s="119">
        <v>1</v>
      </c>
      <c r="L28" s="107">
        <v>8</v>
      </c>
    </row>
    <row r="29" spans="2:14" x14ac:dyDescent="0.2">
      <c r="B29" s="85">
        <v>19</v>
      </c>
      <c r="C29" s="103" t="s">
        <v>1499</v>
      </c>
      <c r="D29" s="117">
        <v>1</v>
      </c>
      <c r="E29" s="117">
        <v>1</v>
      </c>
      <c r="F29" s="118">
        <v>700000</v>
      </c>
      <c r="G29" s="118">
        <v>700000</v>
      </c>
      <c r="H29" s="118">
        <v>325000</v>
      </c>
      <c r="I29" s="118">
        <v>291709</v>
      </c>
      <c r="J29" s="118"/>
      <c r="K29" s="119">
        <v>42</v>
      </c>
      <c r="L29" s="107">
        <v>90</v>
      </c>
    </row>
    <row r="30" spans="2:14" x14ac:dyDescent="0.2">
      <c r="B30" s="85">
        <v>20</v>
      </c>
      <c r="C30" s="103" t="s">
        <v>1510</v>
      </c>
      <c r="D30" s="117">
        <v>7</v>
      </c>
      <c r="E30" s="117">
        <f>+Físico!D28</f>
        <v>16</v>
      </c>
      <c r="F30" s="118">
        <v>5567110883</v>
      </c>
      <c r="G30" s="118">
        <v>5562697911</v>
      </c>
      <c r="H30" s="118">
        <v>1660009526</v>
      </c>
      <c r="I30" s="118">
        <v>1649959300</v>
      </c>
      <c r="J30" s="118"/>
      <c r="K30" s="119">
        <v>30</v>
      </c>
      <c r="L30" s="107">
        <v>99</v>
      </c>
    </row>
    <row r="31" spans="2:14" x14ac:dyDescent="0.2">
      <c r="B31" s="85">
        <v>21</v>
      </c>
      <c r="C31" s="103" t="s">
        <v>1621</v>
      </c>
      <c r="D31" s="117">
        <v>10</v>
      </c>
      <c r="E31" s="117">
        <v>7</v>
      </c>
      <c r="F31" s="118">
        <v>14084592</v>
      </c>
      <c r="G31" s="118">
        <v>14084592</v>
      </c>
      <c r="H31" s="118">
        <v>124611</v>
      </c>
      <c r="I31" s="118">
        <v>0</v>
      </c>
      <c r="J31" s="118"/>
      <c r="K31" s="119">
        <v>0</v>
      </c>
      <c r="L31" s="107">
        <v>0</v>
      </c>
    </row>
    <row r="32" spans="2:14" x14ac:dyDescent="0.2">
      <c r="B32" s="85">
        <v>22</v>
      </c>
      <c r="C32" s="103" t="s">
        <v>1638</v>
      </c>
      <c r="D32" s="117">
        <v>4</v>
      </c>
      <c r="E32" s="117">
        <v>6</v>
      </c>
      <c r="F32" s="118">
        <v>20994290</v>
      </c>
      <c r="G32" s="118">
        <v>20994290</v>
      </c>
      <c r="H32" s="118">
        <v>6226449</v>
      </c>
      <c r="I32" s="118">
        <v>0</v>
      </c>
      <c r="J32" s="118"/>
      <c r="K32" s="119">
        <v>0</v>
      </c>
      <c r="L32" s="107">
        <v>0</v>
      </c>
    </row>
    <row r="33" spans="2:12" x14ac:dyDescent="0.2">
      <c r="B33" s="85">
        <v>35</v>
      </c>
      <c r="C33" s="103" t="s">
        <v>1686</v>
      </c>
      <c r="D33" s="117">
        <v>1</v>
      </c>
      <c r="E33" s="117">
        <v>1</v>
      </c>
      <c r="F33" s="118">
        <v>23609668</v>
      </c>
      <c r="G33" s="118">
        <v>23609668</v>
      </c>
      <c r="H33" s="118">
        <v>5618761</v>
      </c>
      <c r="I33" s="118">
        <v>3565774</v>
      </c>
      <c r="J33" s="118"/>
      <c r="K33" s="119">
        <v>15</v>
      </c>
      <c r="L33" s="107">
        <v>64</v>
      </c>
    </row>
    <row r="34" spans="2:12" x14ac:dyDescent="0.2">
      <c r="B34" s="85">
        <v>38</v>
      </c>
      <c r="C34" s="103" t="s">
        <v>1704</v>
      </c>
      <c r="D34" s="117">
        <v>1</v>
      </c>
      <c r="E34" s="117">
        <v>4</v>
      </c>
      <c r="F34" s="118">
        <v>70000000</v>
      </c>
      <c r="G34" s="118">
        <v>70000000</v>
      </c>
      <c r="H34" s="118">
        <v>0</v>
      </c>
      <c r="I34" s="118">
        <v>0</v>
      </c>
      <c r="J34" s="118"/>
      <c r="K34" s="119">
        <v>0</v>
      </c>
      <c r="L34" s="107">
        <v>0</v>
      </c>
    </row>
    <row r="35" spans="2:12" x14ac:dyDescent="0.2">
      <c r="B35" s="85">
        <v>40</v>
      </c>
      <c r="C35" s="103" t="s">
        <v>1722</v>
      </c>
      <c r="D35" s="117">
        <v>1</v>
      </c>
      <c r="E35" s="117">
        <v>5</v>
      </c>
      <c r="F35" s="118">
        <v>42653673</v>
      </c>
      <c r="G35" s="118">
        <v>42653673</v>
      </c>
      <c r="H35" s="118">
        <v>19859885</v>
      </c>
      <c r="I35" s="118">
        <v>19859885</v>
      </c>
      <c r="J35" s="118"/>
      <c r="K35" s="119">
        <v>47</v>
      </c>
      <c r="L35" s="107">
        <v>100</v>
      </c>
    </row>
    <row r="36" spans="2:12" ht="14.25" x14ac:dyDescent="0.2">
      <c r="B36" s="85">
        <v>50</v>
      </c>
      <c r="C36" s="103" t="s">
        <v>1862</v>
      </c>
      <c r="D36" s="117">
        <v>2</v>
      </c>
      <c r="E36" s="117">
        <v>7</v>
      </c>
      <c r="F36" s="118">
        <v>14562657890</v>
      </c>
      <c r="G36" s="118">
        <v>15731369292.390005</v>
      </c>
      <c r="H36" s="118">
        <v>3955367534.3899975</v>
      </c>
      <c r="I36" s="118">
        <v>3295041561.7900009</v>
      </c>
      <c r="J36" s="118"/>
      <c r="K36" s="119">
        <f>+I36/G36*100</f>
        <v>20.945675487918052</v>
      </c>
      <c r="L36" s="107">
        <f>+I36/H36*100</f>
        <v>83.305572317647275</v>
      </c>
    </row>
    <row r="37" spans="2:12" ht="34.5" customHeight="1" thickBot="1" x14ac:dyDescent="0.25">
      <c r="B37" s="85">
        <v>51</v>
      </c>
      <c r="C37" s="103" t="s">
        <v>1863</v>
      </c>
      <c r="D37" s="104">
        <v>2</v>
      </c>
      <c r="E37" s="104">
        <v>15</v>
      </c>
      <c r="F37" s="105">
        <v>197021890</v>
      </c>
      <c r="G37" s="105">
        <v>193534187</v>
      </c>
      <c r="H37" s="105">
        <v>42938040</v>
      </c>
      <c r="I37" s="105">
        <v>39350651</v>
      </c>
      <c r="J37" s="105"/>
      <c r="K37" s="106">
        <v>20</v>
      </c>
      <c r="L37" s="107">
        <v>92</v>
      </c>
    </row>
    <row r="38" spans="2:12" x14ac:dyDescent="0.2">
      <c r="B38" s="153" t="s">
        <v>1864</v>
      </c>
      <c r="C38" s="153"/>
      <c r="D38" s="153"/>
      <c r="E38" s="153"/>
      <c r="F38" s="153"/>
      <c r="G38" s="153"/>
      <c r="H38" s="153"/>
      <c r="I38" s="153"/>
      <c r="J38" s="153"/>
      <c r="K38" s="153"/>
      <c r="L38" s="153"/>
    </row>
    <row r="39" spans="2:12" x14ac:dyDescent="0.2">
      <c r="B39" s="109" t="s">
        <v>1865</v>
      </c>
      <c r="C39" s="111"/>
      <c r="D39" s="112"/>
      <c r="E39" s="112"/>
      <c r="F39" s="113"/>
      <c r="G39" s="113"/>
      <c r="H39" s="113"/>
      <c r="I39" s="113"/>
      <c r="J39" s="113"/>
      <c r="K39" s="114"/>
      <c r="L39" s="114"/>
    </row>
    <row r="40" spans="2:12" x14ac:dyDescent="0.2">
      <c r="B40" s="88" t="s">
        <v>1866</v>
      </c>
      <c r="C40" s="111"/>
      <c r="D40" s="112"/>
      <c r="E40" s="112"/>
      <c r="F40" s="113"/>
      <c r="G40" s="113"/>
      <c r="H40" s="113"/>
      <c r="I40" s="113"/>
      <c r="J40" s="113"/>
      <c r="K40" s="114"/>
      <c r="L40" s="114"/>
    </row>
    <row r="41" spans="2:12" ht="32.25" customHeight="1" x14ac:dyDescent="0.2">
      <c r="B41" s="154" t="s">
        <v>1869</v>
      </c>
      <c r="C41" s="154"/>
      <c r="D41" s="154"/>
      <c r="E41" s="154"/>
      <c r="F41" s="154"/>
      <c r="G41" s="154"/>
      <c r="H41" s="154"/>
      <c r="I41" s="154"/>
      <c r="J41" s="154"/>
      <c r="K41" s="154"/>
      <c r="L41" s="154"/>
    </row>
    <row r="42" spans="2:12" x14ac:dyDescent="0.2">
      <c r="D42" s="115"/>
      <c r="G42" s="102"/>
      <c r="H42" s="102"/>
      <c r="I42" s="102"/>
      <c r="J42" s="102"/>
    </row>
    <row r="43" spans="2:12" ht="14.25" x14ac:dyDescent="0.2">
      <c r="D43" s="115"/>
      <c r="F43" s="116">
        <v>15550869.15</v>
      </c>
      <c r="G43" s="116">
        <v>15550869.15</v>
      </c>
      <c r="H43" s="116">
        <v>2932432.1300000004</v>
      </c>
      <c r="I43" s="116">
        <v>221380.6700000001</v>
      </c>
      <c r="J43" s="116"/>
    </row>
    <row r="44" spans="2:12" x14ac:dyDescent="0.2">
      <c r="D44" s="115"/>
    </row>
    <row r="45" spans="2:12" x14ac:dyDescent="0.2">
      <c r="D45" s="115"/>
    </row>
    <row r="46" spans="2:12" x14ac:dyDescent="0.2">
      <c r="D46" s="115"/>
    </row>
    <row r="47" spans="2:12" x14ac:dyDescent="0.2">
      <c r="D47" s="115"/>
    </row>
    <row r="48" spans="2:12" x14ac:dyDescent="0.2">
      <c r="D48" s="115"/>
    </row>
    <row r="49" spans="4:4" x14ac:dyDescent="0.2">
      <c r="D49" s="115"/>
    </row>
    <row r="50" spans="4:4" x14ac:dyDescent="0.2">
      <c r="D50" s="115"/>
    </row>
    <row r="51" spans="4:4" x14ac:dyDescent="0.2">
      <c r="D51" s="115"/>
    </row>
    <row r="52" spans="4:4" x14ac:dyDescent="0.2">
      <c r="D52" s="115"/>
    </row>
    <row r="53" spans="4:4" x14ac:dyDescent="0.2">
      <c r="D53" s="115"/>
    </row>
    <row r="54" spans="4:4" x14ac:dyDescent="0.2">
      <c r="D54" s="115"/>
    </row>
    <row r="55" spans="4:4" x14ac:dyDescent="0.2">
      <c r="D55" s="115"/>
    </row>
    <row r="56" spans="4:4" x14ac:dyDescent="0.2">
      <c r="D56" s="115"/>
    </row>
    <row r="57" spans="4:4" x14ac:dyDescent="0.2">
      <c r="D57" s="115"/>
    </row>
    <row r="58" spans="4:4" x14ac:dyDescent="0.2">
      <c r="D58" s="115"/>
    </row>
    <row r="59" spans="4:4" x14ac:dyDescent="0.2">
      <c r="D59" s="115"/>
    </row>
    <row r="60" spans="4:4" x14ac:dyDescent="0.2">
      <c r="D60" s="115"/>
    </row>
    <row r="61" spans="4:4" x14ac:dyDescent="0.2">
      <c r="D61" s="115"/>
    </row>
    <row r="62" spans="4:4" x14ac:dyDescent="0.2">
      <c r="D62" s="115"/>
    </row>
    <row r="63" spans="4:4" x14ac:dyDescent="0.2">
      <c r="D63" s="115"/>
    </row>
    <row r="64" spans="4:4" x14ac:dyDescent="0.2">
      <c r="D64" s="115"/>
    </row>
    <row r="65" spans="4:4" x14ac:dyDescent="0.2">
      <c r="D65" s="115"/>
    </row>
    <row r="66" spans="4:4" x14ac:dyDescent="0.2">
      <c r="D66" s="115"/>
    </row>
    <row r="67" spans="4:4" x14ac:dyDescent="0.2">
      <c r="D67" s="115"/>
    </row>
    <row r="68" spans="4:4" x14ac:dyDescent="0.2">
      <c r="D68" s="115"/>
    </row>
    <row r="69" spans="4:4" x14ac:dyDescent="0.2">
      <c r="D69" s="115"/>
    </row>
    <row r="70" spans="4:4" x14ac:dyDescent="0.2">
      <c r="D70" s="115"/>
    </row>
    <row r="71" spans="4:4" x14ac:dyDescent="0.2">
      <c r="D71" s="115"/>
    </row>
    <row r="72" spans="4:4" x14ac:dyDescent="0.2">
      <c r="D72" s="115"/>
    </row>
    <row r="73" spans="4:4" x14ac:dyDescent="0.2">
      <c r="D73" s="115"/>
    </row>
    <row r="74" spans="4:4" x14ac:dyDescent="0.2">
      <c r="D74" s="115"/>
    </row>
    <row r="75" spans="4:4" x14ac:dyDescent="0.2">
      <c r="D75" s="115"/>
    </row>
    <row r="76" spans="4:4" x14ac:dyDescent="0.2">
      <c r="D76" s="115"/>
    </row>
    <row r="77" spans="4:4" x14ac:dyDescent="0.2">
      <c r="D77" s="115"/>
    </row>
    <row r="78" spans="4:4" x14ac:dyDescent="0.2">
      <c r="D78" s="115"/>
    </row>
    <row r="79" spans="4:4" x14ac:dyDescent="0.2">
      <c r="D79" s="115"/>
    </row>
    <row r="80" spans="4:4" x14ac:dyDescent="0.2">
      <c r="D80" s="115"/>
    </row>
    <row r="81" spans="4:4" x14ac:dyDescent="0.2">
      <c r="D81" s="115"/>
    </row>
    <row r="82" spans="4:4" x14ac:dyDescent="0.2">
      <c r="D82" s="115"/>
    </row>
  </sheetData>
  <mergeCells count="14">
    <mergeCell ref="H8:H9"/>
    <mergeCell ref="B38:L38"/>
    <mergeCell ref="B41:L41"/>
    <mergeCell ref="K8:L8"/>
    <mergeCell ref="A1:D1"/>
    <mergeCell ref="B3:L4"/>
    <mergeCell ref="B5:L5"/>
    <mergeCell ref="B6:L6"/>
    <mergeCell ref="B7:C10"/>
    <mergeCell ref="D7:D10"/>
    <mergeCell ref="E7:E10"/>
    <mergeCell ref="F7:L7"/>
    <mergeCell ref="F8:F9"/>
    <mergeCell ref="G8:G9"/>
  </mergeCells>
  <pageMargins left="0.70866141732283472" right="0.70866141732283472" top="0.74803149606299213" bottom="0.74803149606299213" header="0.31496062992125984" footer="0.31496062992125984"/>
  <pageSetup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tabSelected="1" view="pageBreakPreview" topLeftCell="A10" zoomScale="55" zoomScaleNormal="100" zoomScaleSheetLayoutView="55"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221</v>
      </c>
      <c r="D4" s="176" t="s">
        <v>222</v>
      </c>
      <c r="E4" s="176"/>
      <c r="F4" s="176"/>
      <c r="G4" s="176"/>
      <c r="H4" s="177"/>
      <c r="I4" s="18"/>
      <c r="J4" s="178" t="s">
        <v>7</v>
      </c>
      <c r="K4" s="176"/>
      <c r="L4" s="17" t="s">
        <v>318</v>
      </c>
      <c r="M4" s="179" t="s">
        <v>319</v>
      </c>
      <c r="N4" s="179"/>
      <c r="O4" s="179"/>
      <c r="P4" s="179"/>
      <c r="Q4" s="180"/>
      <c r="R4" s="19"/>
      <c r="S4" s="181" t="s">
        <v>10</v>
      </c>
      <c r="T4" s="182"/>
      <c r="U4" s="182"/>
      <c r="V4" s="183" t="s">
        <v>320</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304</v>
      </c>
      <c r="D6" s="185" t="s">
        <v>305</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v>122616</v>
      </c>
      <c r="K8" s="26">
        <v>47684</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93" customHeight="1" thickTop="1" thickBot="1" x14ac:dyDescent="0.25">
      <c r="B10" s="27" t="s">
        <v>21</v>
      </c>
      <c r="C10" s="183" t="s">
        <v>321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42"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308</v>
      </c>
      <c r="U14" s="190"/>
      <c r="V14" s="190"/>
      <c r="W14" s="190"/>
    </row>
    <row r="15" spans="1:29" ht="33.7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48" customHeight="1" x14ac:dyDescent="0.2">
      <c r="B21" s="210" t="s">
        <v>322</v>
      </c>
      <c r="C21" s="211"/>
      <c r="D21" s="211"/>
      <c r="E21" s="211"/>
      <c r="F21" s="211"/>
      <c r="G21" s="211"/>
      <c r="H21" s="211"/>
      <c r="I21" s="211"/>
      <c r="J21" s="211"/>
      <c r="K21" s="211"/>
      <c r="L21" s="211"/>
      <c r="M21" s="212" t="s">
        <v>304</v>
      </c>
      <c r="N21" s="212"/>
      <c r="O21" s="212" t="s">
        <v>48</v>
      </c>
      <c r="P21" s="212"/>
      <c r="Q21" s="213" t="s">
        <v>65</v>
      </c>
      <c r="R21" s="213"/>
      <c r="S21" s="34" t="s">
        <v>323</v>
      </c>
      <c r="T21" s="34" t="s">
        <v>102</v>
      </c>
      <c r="U21" s="34" t="s">
        <v>102</v>
      </c>
      <c r="V21" s="34" t="str">
        <f>+IF(ISERR(U21/T21*100),"N/A",ROUND(U21/T21*100,2))</f>
        <v>N/A</v>
      </c>
      <c r="W21" s="35" t="str">
        <f>+IF(ISERR(U21/S21*100),"N/A",ROUND(U21/S21*100,2))</f>
        <v>N/A</v>
      </c>
    </row>
    <row r="22" spans="2:27" ht="48" customHeight="1" x14ac:dyDescent="0.2">
      <c r="B22" s="210" t="s">
        <v>324</v>
      </c>
      <c r="C22" s="211"/>
      <c r="D22" s="211"/>
      <c r="E22" s="211"/>
      <c r="F22" s="211"/>
      <c r="G22" s="211"/>
      <c r="H22" s="211"/>
      <c r="I22" s="211"/>
      <c r="J22" s="211"/>
      <c r="K22" s="211"/>
      <c r="L22" s="211"/>
      <c r="M22" s="212" t="s">
        <v>304</v>
      </c>
      <c r="N22" s="212"/>
      <c r="O22" s="212" t="s">
        <v>48</v>
      </c>
      <c r="P22" s="212"/>
      <c r="Q22" s="213" t="s">
        <v>65</v>
      </c>
      <c r="R22" s="213"/>
      <c r="S22" s="34" t="s">
        <v>325</v>
      </c>
      <c r="T22" s="34" t="s">
        <v>102</v>
      </c>
      <c r="U22" s="34" t="s">
        <v>102</v>
      </c>
      <c r="V22" s="34" t="str">
        <f>+IF(ISERR(U22/T22*100),"N/A",ROUND(U22/T22*100,2))</f>
        <v>N/A</v>
      </c>
      <c r="W22" s="35" t="str">
        <f>+IF(ISERR(U22/S22*100),"N/A",ROUND(U22/S22*100,2))</f>
        <v>N/A</v>
      </c>
    </row>
    <row r="23" spans="2:27" ht="48" customHeight="1" x14ac:dyDescent="0.2">
      <c r="B23" s="210" t="s">
        <v>326</v>
      </c>
      <c r="C23" s="211"/>
      <c r="D23" s="211"/>
      <c r="E23" s="211"/>
      <c r="F23" s="211"/>
      <c r="G23" s="211"/>
      <c r="H23" s="211"/>
      <c r="I23" s="211"/>
      <c r="J23" s="211"/>
      <c r="K23" s="211"/>
      <c r="L23" s="211"/>
      <c r="M23" s="212" t="s">
        <v>304</v>
      </c>
      <c r="N23" s="212"/>
      <c r="O23" s="212" t="s">
        <v>48</v>
      </c>
      <c r="P23" s="212"/>
      <c r="Q23" s="213" t="s">
        <v>65</v>
      </c>
      <c r="R23" s="213"/>
      <c r="S23" s="34" t="s">
        <v>327</v>
      </c>
      <c r="T23" s="34" t="s">
        <v>102</v>
      </c>
      <c r="U23" s="34" t="s">
        <v>102</v>
      </c>
      <c r="V23" s="34" t="str">
        <f>+IF(ISERR(U23/T23*100),"N/A",ROUND(U23/T23*100,2))</f>
        <v>N/A</v>
      </c>
      <c r="W23" s="35" t="str">
        <f>+IF(ISERR(U23/S23*100),"N/A",ROUND(U23/S23*100,2))</f>
        <v>N/A</v>
      </c>
    </row>
    <row r="24" spans="2:27" ht="48" customHeight="1" thickBot="1" x14ac:dyDescent="0.25">
      <c r="B24" s="210" t="s">
        <v>328</v>
      </c>
      <c r="C24" s="211"/>
      <c r="D24" s="211"/>
      <c r="E24" s="211"/>
      <c r="F24" s="211"/>
      <c r="G24" s="211"/>
      <c r="H24" s="211"/>
      <c r="I24" s="211"/>
      <c r="J24" s="211"/>
      <c r="K24" s="211"/>
      <c r="L24" s="211"/>
      <c r="M24" s="212" t="s">
        <v>304</v>
      </c>
      <c r="N24" s="212"/>
      <c r="O24" s="212" t="s">
        <v>48</v>
      </c>
      <c r="P24" s="212"/>
      <c r="Q24" s="213" t="s">
        <v>65</v>
      </c>
      <c r="R24" s="213"/>
      <c r="S24" s="34" t="s">
        <v>98</v>
      </c>
      <c r="T24" s="34" t="s">
        <v>102</v>
      </c>
      <c r="U24" s="34" t="s">
        <v>102</v>
      </c>
      <c r="V24" s="34" t="str">
        <f>+IF(ISERR(U24/T24*100),"N/A",ROUND(U24/T24*100,2))</f>
        <v>N/A</v>
      </c>
      <c r="W24" s="35" t="str">
        <f>+IF(ISERR(U24/S24*100),"N/A",ROUND(U24/S24*100,2))</f>
        <v>N/A</v>
      </c>
    </row>
    <row r="25" spans="2:27" ht="21.75" customHeight="1" thickTop="1" thickBot="1" x14ac:dyDescent="0.25">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20" t="s">
        <v>60</v>
      </c>
      <c r="C26" s="221"/>
      <c r="D26" s="221"/>
      <c r="E26" s="221"/>
      <c r="F26" s="221"/>
      <c r="G26" s="221"/>
      <c r="H26" s="221"/>
      <c r="I26" s="221"/>
      <c r="J26" s="221"/>
      <c r="K26" s="221"/>
      <c r="L26" s="221"/>
      <c r="M26" s="221"/>
      <c r="N26" s="221"/>
      <c r="O26" s="221"/>
      <c r="P26" s="221"/>
      <c r="Q26" s="222"/>
      <c r="R26" s="37" t="s">
        <v>41</v>
      </c>
      <c r="S26" s="197" t="s">
        <v>42</v>
      </c>
      <c r="T26" s="197"/>
      <c r="U26" s="38" t="s">
        <v>61</v>
      </c>
      <c r="V26" s="196" t="s">
        <v>62</v>
      </c>
      <c r="W26" s="198"/>
    </row>
    <row r="27" spans="2:27" ht="30.75" customHeight="1" thickBot="1" x14ac:dyDescent="0.25">
      <c r="B27" s="223"/>
      <c r="C27" s="224"/>
      <c r="D27" s="224"/>
      <c r="E27" s="224"/>
      <c r="F27" s="224"/>
      <c r="G27" s="224"/>
      <c r="H27" s="224"/>
      <c r="I27" s="224"/>
      <c r="J27" s="224"/>
      <c r="K27" s="224"/>
      <c r="L27" s="224"/>
      <c r="M27" s="224"/>
      <c r="N27" s="224"/>
      <c r="O27" s="224"/>
      <c r="P27" s="224"/>
      <c r="Q27" s="225"/>
      <c r="R27" s="39" t="s">
        <v>63</v>
      </c>
      <c r="S27" s="39" t="s">
        <v>63</v>
      </c>
      <c r="T27" s="39" t="s">
        <v>48</v>
      </c>
      <c r="U27" s="39" t="s">
        <v>63</v>
      </c>
      <c r="V27" s="39" t="s">
        <v>64</v>
      </c>
      <c r="W27" s="32" t="s">
        <v>65</v>
      </c>
      <c r="Y27" s="36"/>
    </row>
    <row r="28" spans="2:27" ht="23.25" customHeight="1" thickBot="1" x14ac:dyDescent="0.25">
      <c r="B28" s="226" t="s">
        <v>66</v>
      </c>
      <c r="C28" s="227"/>
      <c r="D28" s="227"/>
      <c r="E28" s="40" t="s">
        <v>312</v>
      </c>
      <c r="F28" s="40"/>
      <c r="G28" s="40"/>
      <c r="H28" s="41"/>
      <c r="I28" s="41"/>
      <c r="J28" s="41"/>
      <c r="K28" s="41"/>
      <c r="L28" s="41"/>
      <c r="M28" s="41"/>
      <c r="N28" s="41"/>
      <c r="O28" s="41"/>
      <c r="P28" s="42"/>
      <c r="Q28" s="42"/>
      <c r="R28" s="43" t="s">
        <v>329</v>
      </c>
      <c r="S28" s="44" t="s">
        <v>12</v>
      </c>
      <c r="T28" s="42"/>
      <c r="U28" s="44" t="s">
        <v>54</v>
      </c>
      <c r="V28" s="42"/>
      <c r="W28" s="45">
        <f>+IF(ISERR(U28/R28*100),"N/A",ROUND(U28/R28*100,2))</f>
        <v>0</v>
      </c>
    </row>
    <row r="29" spans="2:27" ht="26.25" customHeight="1" thickBot="1" x14ac:dyDescent="0.25">
      <c r="B29" s="228" t="s">
        <v>70</v>
      </c>
      <c r="C29" s="229"/>
      <c r="D29" s="229"/>
      <c r="E29" s="46" t="s">
        <v>312</v>
      </c>
      <c r="F29" s="46"/>
      <c r="G29" s="46"/>
      <c r="H29" s="47"/>
      <c r="I29" s="47"/>
      <c r="J29" s="47"/>
      <c r="K29" s="47"/>
      <c r="L29" s="47"/>
      <c r="M29" s="47"/>
      <c r="N29" s="47"/>
      <c r="O29" s="47"/>
      <c r="P29" s="48"/>
      <c r="Q29" s="48"/>
      <c r="R29" s="49" t="s">
        <v>330</v>
      </c>
      <c r="S29" s="50" t="s">
        <v>54</v>
      </c>
      <c r="T29" s="51">
        <f>+IF(ISERR(S29/R29*100),"N/A",ROUND(S29/R29*100,2))</f>
        <v>0</v>
      </c>
      <c r="U29" s="50" t="s">
        <v>54</v>
      </c>
      <c r="V29" s="51" t="str">
        <f>+IF(ISERR(U29/S29*100),"N/A",ROUND(U29/S29*100,2))</f>
        <v>N/A</v>
      </c>
      <c r="W29" s="52">
        <f>+IF(ISERR(U29/R29*100),"N/A",ROUND(U29/R29*100,2))</f>
        <v>0</v>
      </c>
    </row>
    <row r="30" spans="2:27" ht="22.5" customHeight="1" thickTop="1" thickBot="1" x14ac:dyDescent="0.25">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14" t="s">
        <v>331</v>
      </c>
      <c r="C31" s="215"/>
      <c r="D31" s="215"/>
      <c r="E31" s="215"/>
      <c r="F31" s="215"/>
      <c r="G31" s="215"/>
      <c r="H31" s="215"/>
      <c r="I31" s="215"/>
      <c r="J31" s="215"/>
      <c r="K31" s="215"/>
      <c r="L31" s="215"/>
      <c r="M31" s="215"/>
      <c r="N31" s="215"/>
      <c r="O31" s="215"/>
      <c r="P31" s="215"/>
      <c r="Q31" s="215"/>
      <c r="R31" s="215"/>
      <c r="S31" s="215"/>
      <c r="T31" s="215"/>
      <c r="U31" s="215"/>
      <c r="V31" s="215"/>
      <c r="W31" s="216"/>
    </row>
    <row r="32" spans="2:27" ht="61.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332</v>
      </c>
      <c r="C33" s="215"/>
      <c r="D33" s="215"/>
      <c r="E33" s="215"/>
      <c r="F33" s="215"/>
      <c r="G33" s="215"/>
      <c r="H33" s="215"/>
      <c r="I33" s="215"/>
      <c r="J33" s="215"/>
      <c r="K33" s="215"/>
      <c r="L33" s="215"/>
      <c r="M33" s="215"/>
      <c r="N33" s="215"/>
      <c r="O33" s="215"/>
      <c r="P33" s="215"/>
      <c r="Q33" s="215"/>
      <c r="R33" s="215"/>
      <c r="S33" s="215"/>
      <c r="T33" s="215"/>
      <c r="U33" s="215"/>
      <c r="V33" s="215"/>
      <c r="W33" s="216"/>
    </row>
    <row r="34" spans="2:23" ht="24.75" customHeight="1" thickBot="1" x14ac:dyDescent="0.25">
      <c r="B34" s="230"/>
      <c r="C34" s="231"/>
      <c r="D34" s="231"/>
      <c r="E34" s="231"/>
      <c r="F34" s="231"/>
      <c r="G34" s="231"/>
      <c r="H34" s="231"/>
      <c r="I34" s="231"/>
      <c r="J34" s="231"/>
      <c r="K34" s="231"/>
      <c r="L34" s="231"/>
      <c r="M34" s="231"/>
      <c r="N34" s="231"/>
      <c r="O34" s="231"/>
      <c r="P34" s="231"/>
      <c r="Q34" s="231"/>
      <c r="R34" s="231"/>
      <c r="S34" s="231"/>
      <c r="T34" s="231"/>
      <c r="U34" s="231"/>
      <c r="V34" s="231"/>
      <c r="W34" s="232"/>
    </row>
    <row r="35" spans="2:23" ht="37.5" customHeight="1" thickTop="1" x14ac:dyDescent="0.2">
      <c r="B35" s="214" t="s">
        <v>317</v>
      </c>
      <c r="C35" s="215"/>
      <c r="D35" s="215"/>
      <c r="E35" s="215"/>
      <c r="F35" s="215"/>
      <c r="G35" s="215"/>
      <c r="H35" s="215"/>
      <c r="I35" s="215"/>
      <c r="J35" s="215"/>
      <c r="K35" s="215"/>
      <c r="L35" s="215"/>
      <c r="M35" s="215"/>
      <c r="N35" s="215"/>
      <c r="O35" s="215"/>
      <c r="P35" s="215"/>
      <c r="Q35" s="215"/>
      <c r="R35" s="215"/>
      <c r="S35" s="215"/>
      <c r="T35" s="215"/>
      <c r="U35" s="215"/>
      <c r="V35" s="215"/>
      <c r="W35" s="216"/>
    </row>
    <row r="36" spans="2:23" ht="13.5" customHeight="1" thickBot="1" x14ac:dyDescent="0.25">
      <c r="B36" s="217"/>
      <c r="C36" s="218"/>
      <c r="D36" s="218"/>
      <c r="E36" s="218"/>
      <c r="F36" s="218"/>
      <c r="G36" s="218"/>
      <c r="H36" s="218"/>
      <c r="I36" s="218"/>
      <c r="J36" s="218"/>
      <c r="K36" s="218"/>
      <c r="L36" s="218"/>
      <c r="M36" s="218"/>
      <c r="N36" s="218"/>
      <c r="O36" s="218"/>
      <c r="P36" s="218"/>
      <c r="Q36" s="218"/>
      <c r="R36" s="218"/>
      <c r="S36" s="218"/>
      <c r="T36" s="218"/>
      <c r="U36" s="218"/>
      <c r="V36" s="218"/>
      <c r="W36" s="219"/>
    </row>
  </sheetData>
  <mergeCells count="6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tabSelected="1" view="pageBreakPreview" topLeftCell="A13" zoomScale="44" zoomScaleNormal="100"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333</v>
      </c>
      <c r="D4" s="176" t="s">
        <v>334</v>
      </c>
      <c r="E4" s="176"/>
      <c r="F4" s="176"/>
      <c r="G4" s="176"/>
      <c r="H4" s="177"/>
      <c r="I4" s="18"/>
      <c r="J4" s="178" t="s">
        <v>7</v>
      </c>
      <c r="K4" s="176"/>
      <c r="L4" s="17" t="s">
        <v>335</v>
      </c>
      <c r="M4" s="179" t="s">
        <v>336</v>
      </c>
      <c r="N4" s="179"/>
      <c r="O4" s="179"/>
      <c r="P4" s="179"/>
      <c r="Q4" s="180"/>
      <c r="R4" s="19"/>
      <c r="S4" s="181" t="s">
        <v>10</v>
      </c>
      <c r="T4" s="182"/>
      <c r="U4" s="182"/>
      <c r="V4" s="183" t="s">
        <v>337</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338</v>
      </c>
      <c r="D6" s="185" t="s">
        <v>339</v>
      </c>
      <c r="E6" s="185"/>
      <c r="F6" s="185"/>
      <c r="G6" s="185"/>
      <c r="H6" s="185"/>
      <c r="I6" s="22"/>
      <c r="J6" s="186" t="s">
        <v>16</v>
      </c>
      <c r="K6" s="186"/>
      <c r="L6" s="186" t="s">
        <v>17</v>
      </c>
      <c r="M6" s="186"/>
      <c r="N6" s="173" t="s">
        <v>12</v>
      </c>
      <c r="O6" s="173"/>
      <c r="P6" s="173"/>
      <c r="Q6" s="173"/>
      <c r="R6" s="173"/>
      <c r="S6" s="173"/>
      <c r="T6" s="173"/>
      <c r="U6" s="173"/>
      <c r="V6" s="173"/>
      <c r="W6" s="173"/>
    </row>
    <row r="7" spans="1:29" ht="42" customHeight="1" thickBot="1" x14ac:dyDescent="0.25">
      <c r="B7" s="23"/>
      <c r="C7" s="21" t="s">
        <v>340</v>
      </c>
      <c r="D7" s="172" t="s">
        <v>341</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342</v>
      </c>
      <c r="D8" s="172" t="s">
        <v>343</v>
      </c>
      <c r="E8" s="172"/>
      <c r="F8" s="172"/>
      <c r="G8" s="172"/>
      <c r="H8" s="172"/>
      <c r="I8" s="22"/>
      <c r="J8" s="26" t="s">
        <v>20</v>
      </c>
      <c r="K8" s="26" t="s">
        <v>20</v>
      </c>
      <c r="L8" s="26" t="s">
        <v>20</v>
      </c>
      <c r="M8" s="26" t="s">
        <v>20</v>
      </c>
      <c r="N8" s="25"/>
      <c r="O8" s="22"/>
      <c r="P8" s="173" t="s">
        <v>12</v>
      </c>
      <c r="Q8" s="173"/>
      <c r="R8" s="173"/>
      <c r="S8" s="173"/>
      <c r="T8" s="173"/>
      <c r="U8" s="173"/>
      <c r="V8" s="173"/>
      <c r="W8" s="173"/>
    </row>
    <row r="9" spans="1:29" ht="30" customHeight="1" x14ac:dyDescent="0.2">
      <c r="B9" s="23"/>
      <c r="C9" s="21" t="s">
        <v>344</v>
      </c>
      <c r="D9" s="172" t="s">
        <v>345</v>
      </c>
      <c r="E9" s="172"/>
      <c r="F9" s="172"/>
      <c r="G9" s="172"/>
      <c r="H9" s="172"/>
      <c r="I9" s="172" t="s">
        <v>12</v>
      </c>
      <c r="J9" s="172"/>
      <c r="K9" s="172"/>
      <c r="L9" s="172"/>
      <c r="M9" s="172"/>
      <c r="N9" s="172"/>
      <c r="O9" s="172"/>
      <c r="P9" s="172"/>
      <c r="Q9" s="172"/>
      <c r="R9" s="172"/>
      <c r="S9" s="172"/>
      <c r="T9" s="172"/>
      <c r="U9" s="172"/>
      <c r="V9" s="172"/>
      <c r="W9" s="173"/>
    </row>
    <row r="10" spans="1:29" ht="25.5" customHeight="1" thickBot="1" x14ac:dyDescent="0.25">
      <c r="B10" s="23"/>
      <c r="C10" s="173" t="s">
        <v>12</v>
      </c>
      <c r="D10" s="173"/>
      <c r="E10" s="173"/>
      <c r="F10" s="173"/>
      <c r="G10" s="173"/>
      <c r="H10" s="173"/>
      <c r="I10" s="173"/>
      <c r="J10" s="173"/>
      <c r="K10" s="173"/>
      <c r="L10" s="173"/>
      <c r="M10" s="173"/>
      <c r="N10" s="173"/>
      <c r="O10" s="173"/>
      <c r="P10" s="173"/>
      <c r="Q10" s="173"/>
      <c r="R10" s="173"/>
      <c r="S10" s="173"/>
      <c r="T10" s="173"/>
      <c r="U10" s="173"/>
      <c r="V10" s="173"/>
      <c r="W10" s="173"/>
    </row>
    <row r="11" spans="1:29" ht="66.75" customHeight="1" thickTop="1" thickBot="1" x14ac:dyDescent="0.25">
      <c r="B11" s="27" t="s">
        <v>21</v>
      </c>
      <c r="C11" s="183" t="s">
        <v>12</v>
      </c>
      <c r="D11" s="183"/>
      <c r="E11" s="183"/>
      <c r="F11" s="183"/>
      <c r="G11" s="183"/>
      <c r="H11" s="183"/>
      <c r="I11" s="183"/>
      <c r="J11" s="183"/>
      <c r="K11" s="183"/>
      <c r="L11" s="183"/>
      <c r="M11" s="183"/>
      <c r="N11" s="183"/>
      <c r="O11" s="183"/>
      <c r="P11" s="183"/>
      <c r="Q11" s="183"/>
      <c r="R11" s="183"/>
      <c r="S11" s="183"/>
      <c r="T11" s="183"/>
      <c r="U11" s="183"/>
      <c r="V11" s="183"/>
      <c r="W11" s="184"/>
    </row>
    <row r="12" spans="1:29" ht="9" customHeight="1" thickTop="1" thickBot="1" x14ac:dyDescent="0.25"/>
    <row r="13" spans="1:29" ht="21.75" customHeight="1" thickTop="1" thickBot="1" x14ac:dyDescent="0.25">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187" t="s">
        <v>24</v>
      </c>
      <c r="C14" s="188"/>
      <c r="D14" s="188"/>
      <c r="E14" s="188"/>
      <c r="F14" s="188"/>
      <c r="G14" s="188"/>
      <c r="H14" s="188"/>
      <c r="I14" s="188"/>
      <c r="J14" s="28"/>
      <c r="K14" s="188" t="s">
        <v>25</v>
      </c>
      <c r="L14" s="188"/>
      <c r="M14" s="188"/>
      <c r="N14" s="188"/>
      <c r="O14" s="188"/>
      <c r="P14" s="188"/>
      <c r="Q14" s="188"/>
      <c r="R14" s="29"/>
      <c r="S14" s="188" t="s">
        <v>26</v>
      </c>
      <c r="T14" s="188"/>
      <c r="U14" s="188"/>
      <c r="V14" s="188"/>
      <c r="W14" s="189"/>
    </row>
    <row r="15" spans="1:29" ht="69" customHeight="1" x14ac:dyDescent="0.2">
      <c r="B15" s="20" t="s">
        <v>27</v>
      </c>
      <c r="C15" s="185" t="s">
        <v>12</v>
      </c>
      <c r="D15" s="185"/>
      <c r="E15" s="185"/>
      <c r="F15" s="185"/>
      <c r="G15" s="185"/>
      <c r="H15" s="185"/>
      <c r="I15" s="185"/>
      <c r="J15" s="30"/>
      <c r="K15" s="30" t="s">
        <v>28</v>
      </c>
      <c r="L15" s="185" t="s">
        <v>12</v>
      </c>
      <c r="M15" s="185"/>
      <c r="N15" s="185"/>
      <c r="O15" s="185"/>
      <c r="P15" s="185"/>
      <c r="Q15" s="185"/>
      <c r="R15" s="22"/>
      <c r="S15" s="30" t="s">
        <v>29</v>
      </c>
      <c r="T15" s="190" t="s">
        <v>346</v>
      </c>
      <c r="U15" s="190"/>
      <c r="V15" s="190"/>
      <c r="W15" s="190"/>
    </row>
    <row r="16" spans="1:29" ht="86.25" customHeight="1" x14ac:dyDescent="0.2">
      <c r="B16" s="20" t="s">
        <v>31</v>
      </c>
      <c r="C16" s="185" t="s">
        <v>12</v>
      </c>
      <c r="D16" s="185"/>
      <c r="E16" s="185"/>
      <c r="F16" s="185"/>
      <c r="G16" s="185"/>
      <c r="H16" s="185"/>
      <c r="I16" s="185"/>
      <c r="J16" s="30"/>
      <c r="K16" s="30" t="s">
        <v>31</v>
      </c>
      <c r="L16" s="185" t="s">
        <v>12</v>
      </c>
      <c r="M16" s="185"/>
      <c r="N16" s="185"/>
      <c r="O16" s="185"/>
      <c r="P16" s="185"/>
      <c r="Q16" s="185"/>
      <c r="R16" s="22"/>
      <c r="S16" s="30" t="s">
        <v>32</v>
      </c>
      <c r="T16" s="190" t="s">
        <v>12</v>
      </c>
      <c r="U16" s="190"/>
      <c r="V16" s="190"/>
      <c r="W16" s="190"/>
    </row>
    <row r="17" spans="2:27" ht="25.5" customHeight="1" thickBot="1" x14ac:dyDescent="0.25">
      <c r="B17" s="31" t="s">
        <v>33</v>
      </c>
      <c r="C17" s="191" t="s">
        <v>12</v>
      </c>
      <c r="D17" s="191"/>
      <c r="E17" s="191"/>
      <c r="F17" s="191"/>
      <c r="G17" s="191"/>
      <c r="H17" s="191"/>
      <c r="I17" s="191"/>
      <c r="J17" s="191"/>
      <c r="K17" s="191"/>
      <c r="L17" s="191"/>
      <c r="M17" s="191"/>
      <c r="N17" s="191"/>
      <c r="O17" s="191"/>
      <c r="P17" s="191"/>
      <c r="Q17" s="191"/>
      <c r="R17" s="191"/>
      <c r="S17" s="191"/>
      <c r="T17" s="191"/>
      <c r="U17" s="191"/>
      <c r="V17" s="191"/>
      <c r="W17" s="192"/>
    </row>
    <row r="18" spans="2:27" ht="21.75" customHeight="1" thickTop="1" thickBot="1" x14ac:dyDescent="0.25">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193" t="s">
        <v>35</v>
      </c>
      <c r="C19" s="194"/>
      <c r="D19" s="194"/>
      <c r="E19" s="194"/>
      <c r="F19" s="194"/>
      <c r="G19" s="194"/>
      <c r="H19" s="194"/>
      <c r="I19" s="194"/>
      <c r="J19" s="194"/>
      <c r="K19" s="194"/>
      <c r="L19" s="194"/>
      <c r="M19" s="194"/>
      <c r="N19" s="194"/>
      <c r="O19" s="194"/>
      <c r="P19" s="194"/>
      <c r="Q19" s="194"/>
      <c r="R19" s="194"/>
      <c r="S19" s="194"/>
      <c r="T19" s="195"/>
      <c r="U19" s="196" t="s">
        <v>36</v>
      </c>
      <c r="V19" s="197"/>
      <c r="W19" s="198"/>
    </row>
    <row r="20" spans="2:27" ht="12.75" customHeight="1" x14ac:dyDescent="0.2">
      <c r="B20" s="199" t="s">
        <v>37</v>
      </c>
      <c r="C20" s="200"/>
      <c r="D20" s="200"/>
      <c r="E20" s="200"/>
      <c r="F20" s="200"/>
      <c r="G20" s="200"/>
      <c r="H20" s="200"/>
      <c r="I20" s="200"/>
      <c r="J20" s="200"/>
      <c r="K20" s="200"/>
      <c r="L20" s="200"/>
      <c r="M20" s="200" t="s">
        <v>38</v>
      </c>
      <c r="N20" s="200"/>
      <c r="O20" s="200" t="s">
        <v>39</v>
      </c>
      <c r="P20" s="200"/>
      <c r="Q20" s="200" t="s">
        <v>40</v>
      </c>
      <c r="R20" s="200"/>
      <c r="S20" s="200" t="s">
        <v>41</v>
      </c>
      <c r="T20" s="203" t="s">
        <v>42</v>
      </c>
      <c r="U20" s="205" t="s">
        <v>43</v>
      </c>
      <c r="V20" s="207" t="s">
        <v>44</v>
      </c>
      <c r="W20" s="208" t="s">
        <v>45</v>
      </c>
    </row>
    <row r="21" spans="2:27" ht="27" customHeight="1" thickBot="1" x14ac:dyDescent="0.25">
      <c r="B21" s="201"/>
      <c r="C21" s="202"/>
      <c r="D21" s="202"/>
      <c r="E21" s="202"/>
      <c r="F21" s="202"/>
      <c r="G21" s="202"/>
      <c r="H21" s="202"/>
      <c r="I21" s="202"/>
      <c r="J21" s="202"/>
      <c r="K21" s="202"/>
      <c r="L21" s="202"/>
      <c r="M21" s="202"/>
      <c r="N21" s="202"/>
      <c r="O21" s="202"/>
      <c r="P21" s="202"/>
      <c r="Q21" s="202"/>
      <c r="R21" s="202"/>
      <c r="S21" s="202"/>
      <c r="T21" s="204"/>
      <c r="U21" s="206"/>
      <c r="V21" s="202"/>
      <c r="W21" s="209"/>
      <c r="Z21" s="33" t="s">
        <v>12</v>
      </c>
      <c r="AA21" s="33" t="s">
        <v>46</v>
      </c>
    </row>
    <row r="22" spans="2:27" ht="56.25" customHeight="1" x14ac:dyDescent="0.2">
      <c r="B22" s="210" t="s">
        <v>347</v>
      </c>
      <c r="C22" s="211"/>
      <c r="D22" s="211"/>
      <c r="E22" s="211"/>
      <c r="F22" s="211"/>
      <c r="G22" s="211"/>
      <c r="H22" s="211"/>
      <c r="I22" s="211"/>
      <c r="J22" s="211"/>
      <c r="K22" s="211"/>
      <c r="L22" s="211"/>
      <c r="M22" s="212" t="s">
        <v>338</v>
      </c>
      <c r="N22" s="212"/>
      <c r="O22" s="212" t="s">
        <v>48</v>
      </c>
      <c r="P22" s="212"/>
      <c r="Q22" s="213" t="s">
        <v>49</v>
      </c>
      <c r="R22" s="213"/>
      <c r="S22" s="34" t="s">
        <v>53</v>
      </c>
      <c r="T22" s="34" t="s">
        <v>54</v>
      </c>
      <c r="U22" s="34" t="s">
        <v>54</v>
      </c>
      <c r="V22" s="34" t="str">
        <f t="shared" ref="V22:V29" si="0">+IF(ISERR(U22/T22*100),"N/A",ROUND(U22/T22*100,2))</f>
        <v>N/A</v>
      </c>
      <c r="W22" s="35">
        <f t="shared" ref="W22:W29" si="1">+IF(ISERR(U22/S22*100),"N/A",ROUND(U22/S22*100,2))</f>
        <v>0</v>
      </c>
    </row>
    <row r="23" spans="2:27" ht="56.25" customHeight="1" x14ac:dyDescent="0.2">
      <c r="B23" s="210" t="s">
        <v>348</v>
      </c>
      <c r="C23" s="211"/>
      <c r="D23" s="211"/>
      <c r="E23" s="211"/>
      <c r="F23" s="211"/>
      <c r="G23" s="211"/>
      <c r="H23" s="211"/>
      <c r="I23" s="211"/>
      <c r="J23" s="211"/>
      <c r="K23" s="211"/>
      <c r="L23" s="211"/>
      <c r="M23" s="212" t="s">
        <v>340</v>
      </c>
      <c r="N23" s="212"/>
      <c r="O23" s="212" t="s">
        <v>48</v>
      </c>
      <c r="P23" s="212"/>
      <c r="Q23" s="213" t="s">
        <v>49</v>
      </c>
      <c r="R23" s="213"/>
      <c r="S23" s="34" t="s">
        <v>53</v>
      </c>
      <c r="T23" s="34" t="s">
        <v>142</v>
      </c>
      <c r="U23" s="34" t="s">
        <v>142</v>
      </c>
      <c r="V23" s="34">
        <f t="shared" si="0"/>
        <v>100</v>
      </c>
      <c r="W23" s="35">
        <f t="shared" si="1"/>
        <v>5</v>
      </c>
    </row>
    <row r="24" spans="2:27" ht="56.25" customHeight="1" x14ac:dyDescent="0.2">
      <c r="B24" s="210" t="s">
        <v>349</v>
      </c>
      <c r="C24" s="211"/>
      <c r="D24" s="211"/>
      <c r="E24" s="211"/>
      <c r="F24" s="211"/>
      <c r="G24" s="211"/>
      <c r="H24" s="211"/>
      <c r="I24" s="211"/>
      <c r="J24" s="211"/>
      <c r="K24" s="211"/>
      <c r="L24" s="211"/>
      <c r="M24" s="212" t="s">
        <v>340</v>
      </c>
      <c r="N24" s="212"/>
      <c r="O24" s="212" t="s">
        <v>48</v>
      </c>
      <c r="P24" s="212"/>
      <c r="Q24" s="213" t="s">
        <v>49</v>
      </c>
      <c r="R24" s="213"/>
      <c r="S24" s="34" t="s">
        <v>53</v>
      </c>
      <c r="T24" s="34" t="s">
        <v>142</v>
      </c>
      <c r="U24" s="34" t="s">
        <v>142</v>
      </c>
      <c r="V24" s="34">
        <f t="shared" si="0"/>
        <v>100</v>
      </c>
      <c r="W24" s="35">
        <f t="shared" si="1"/>
        <v>5</v>
      </c>
    </row>
    <row r="25" spans="2:27" ht="56.25" customHeight="1" x14ac:dyDescent="0.2">
      <c r="B25" s="210" t="s">
        <v>350</v>
      </c>
      <c r="C25" s="211"/>
      <c r="D25" s="211"/>
      <c r="E25" s="211"/>
      <c r="F25" s="211"/>
      <c r="G25" s="211"/>
      <c r="H25" s="211"/>
      <c r="I25" s="211"/>
      <c r="J25" s="211"/>
      <c r="K25" s="211"/>
      <c r="L25" s="211"/>
      <c r="M25" s="212" t="s">
        <v>342</v>
      </c>
      <c r="N25" s="212"/>
      <c r="O25" s="212" t="s">
        <v>48</v>
      </c>
      <c r="P25" s="212"/>
      <c r="Q25" s="213" t="s">
        <v>49</v>
      </c>
      <c r="R25" s="213"/>
      <c r="S25" s="34" t="s">
        <v>53</v>
      </c>
      <c r="T25" s="34" t="s">
        <v>142</v>
      </c>
      <c r="U25" s="34" t="s">
        <v>142</v>
      </c>
      <c r="V25" s="34">
        <f t="shared" si="0"/>
        <v>100</v>
      </c>
      <c r="W25" s="35">
        <f t="shared" si="1"/>
        <v>5</v>
      </c>
    </row>
    <row r="26" spans="2:27" ht="56.25" customHeight="1" x14ac:dyDescent="0.2">
      <c r="B26" s="210" t="s">
        <v>351</v>
      </c>
      <c r="C26" s="211"/>
      <c r="D26" s="211"/>
      <c r="E26" s="211"/>
      <c r="F26" s="211"/>
      <c r="G26" s="211"/>
      <c r="H26" s="211"/>
      <c r="I26" s="211"/>
      <c r="J26" s="211"/>
      <c r="K26" s="211"/>
      <c r="L26" s="211"/>
      <c r="M26" s="212" t="s">
        <v>344</v>
      </c>
      <c r="N26" s="212"/>
      <c r="O26" s="212" t="s">
        <v>48</v>
      </c>
      <c r="P26" s="212"/>
      <c r="Q26" s="213" t="s">
        <v>49</v>
      </c>
      <c r="R26" s="213"/>
      <c r="S26" s="34" t="s">
        <v>53</v>
      </c>
      <c r="T26" s="34" t="s">
        <v>142</v>
      </c>
      <c r="U26" s="34" t="s">
        <v>142</v>
      </c>
      <c r="V26" s="34">
        <f t="shared" si="0"/>
        <v>100</v>
      </c>
      <c r="W26" s="35">
        <f t="shared" si="1"/>
        <v>5</v>
      </c>
    </row>
    <row r="27" spans="2:27" ht="56.25" customHeight="1" x14ac:dyDescent="0.2">
      <c r="B27" s="210" t="s">
        <v>349</v>
      </c>
      <c r="C27" s="211"/>
      <c r="D27" s="211"/>
      <c r="E27" s="211"/>
      <c r="F27" s="211"/>
      <c r="G27" s="211"/>
      <c r="H27" s="211"/>
      <c r="I27" s="211"/>
      <c r="J27" s="211"/>
      <c r="K27" s="211"/>
      <c r="L27" s="211"/>
      <c r="M27" s="212" t="s">
        <v>344</v>
      </c>
      <c r="N27" s="212"/>
      <c r="O27" s="212" t="s">
        <v>48</v>
      </c>
      <c r="P27" s="212"/>
      <c r="Q27" s="213" t="s">
        <v>49</v>
      </c>
      <c r="R27" s="213"/>
      <c r="S27" s="34" t="s">
        <v>53</v>
      </c>
      <c r="T27" s="34" t="s">
        <v>142</v>
      </c>
      <c r="U27" s="34" t="s">
        <v>142</v>
      </c>
      <c r="V27" s="34">
        <f t="shared" si="0"/>
        <v>100</v>
      </c>
      <c r="W27" s="35">
        <f t="shared" si="1"/>
        <v>5</v>
      </c>
    </row>
    <row r="28" spans="2:27" ht="56.25" customHeight="1" x14ac:dyDescent="0.2">
      <c r="B28" s="210" t="s">
        <v>348</v>
      </c>
      <c r="C28" s="211"/>
      <c r="D28" s="211"/>
      <c r="E28" s="211"/>
      <c r="F28" s="211"/>
      <c r="G28" s="211"/>
      <c r="H28" s="211"/>
      <c r="I28" s="211"/>
      <c r="J28" s="211"/>
      <c r="K28" s="211"/>
      <c r="L28" s="211"/>
      <c r="M28" s="212" t="s">
        <v>344</v>
      </c>
      <c r="N28" s="212"/>
      <c r="O28" s="212" t="s">
        <v>48</v>
      </c>
      <c r="P28" s="212"/>
      <c r="Q28" s="213" t="s">
        <v>49</v>
      </c>
      <c r="R28" s="213"/>
      <c r="S28" s="34" t="s">
        <v>53</v>
      </c>
      <c r="T28" s="34" t="s">
        <v>352</v>
      </c>
      <c r="U28" s="34" t="s">
        <v>352</v>
      </c>
      <c r="V28" s="34">
        <f t="shared" si="0"/>
        <v>100</v>
      </c>
      <c r="W28" s="35">
        <f t="shared" si="1"/>
        <v>2.5</v>
      </c>
    </row>
    <row r="29" spans="2:27" ht="56.25" customHeight="1" thickBot="1" x14ac:dyDescent="0.25">
      <c r="B29" s="210" t="s">
        <v>353</v>
      </c>
      <c r="C29" s="211"/>
      <c r="D29" s="211"/>
      <c r="E29" s="211"/>
      <c r="F29" s="211"/>
      <c r="G29" s="211"/>
      <c r="H29" s="211"/>
      <c r="I29" s="211"/>
      <c r="J29" s="211"/>
      <c r="K29" s="211"/>
      <c r="L29" s="211"/>
      <c r="M29" s="212" t="s">
        <v>344</v>
      </c>
      <c r="N29" s="212"/>
      <c r="O29" s="212" t="s">
        <v>48</v>
      </c>
      <c r="P29" s="212"/>
      <c r="Q29" s="213" t="s">
        <v>49</v>
      </c>
      <c r="R29" s="213"/>
      <c r="S29" s="34" t="s">
        <v>53</v>
      </c>
      <c r="T29" s="34" t="s">
        <v>354</v>
      </c>
      <c r="U29" s="34" t="s">
        <v>354</v>
      </c>
      <c r="V29" s="34">
        <f t="shared" si="0"/>
        <v>100</v>
      </c>
      <c r="W29" s="35">
        <f t="shared" si="1"/>
        <v>1.67</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3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39" t="s">
        <v>63</v>
      </c>
      <c r="S32" s="39" t="s">
        <v>63</v>
      </c>
      <c r="T32" s="39" t="s">
        <v>48</v>
      </c>
      <c r="U32" s="39" t="s">
        <v>63</v>
      </c>
      <c r="V32" s="39" t="s">
        <v>64</v>
      </c>
      <c r="W32" s="32" t="s">
        <v>65</v>
      </c>
      <c r="Y32" s="36"/>
    </row>
    <row r="33" spans="2:23" ht="23.25" customHeight="1" thickBot="1" x14ac:dyDescent="0.25">
      <c r="B33" s="226" t="s">
        <v>66</v>
      </c>
      <c r="C33" s="227"/>
      <c r="D33" s="227"/>
      <c r="E33" s="40" t="s">
        <v>355</v>
      </c>
      <c r="F33" s="40"/>
      <c r="G33" s="40"/>
      <c r="H33" s="41"/>
      <c r="I33" s="41"/>
      <c r="J33" s="41"/>
      <c r="K33" s="41"/>
      <c r="L33" s="41"/>
      <c r="M33" s="41"/>
      <c r="N33" s="41"/>
      <c r="O33" s="41"/>
      <c r="P33" s="42"/>
      <c r="Q33" s="42"/>
      <c r="R33" s="43" t="s">
        <v>356</v>
      </c>
      <c r="S33" s="44" t="s">
        <v>12</v>
      </c>
      <c r="T33" s="42"/>
      <c r="U33" s="44" t="s">
        <v>54</v>
      </c>
      <c r="V33" s="42"/>
      <c r="W33" s="45">
        <f t="shared" ref="W33:W40" si="2">+IF(ISERR(U33/R33*100),"N/A",ROUND(U33/R33*100,2))</f>
        <v>0</v>
      </c>
    </row>
    <row r="34" spans="2:23" ht="26.25" customHeight="1" x14ac:dyDescent="0.2">
      <c r="B34" s="228" t="s">
        <v>70</v>
      </c>
      <c r="C34" s="229"/>
      <c r="D34" s="229"/>
      <c r="E34" s="46" t="s">
        <v>355</v>
      </c>
      <c r="F34" s="46"/>
      <c r="G34" s="46"/>
      <c r="H34" s="47"/>
      <c r="I34" s="47"/>
      <c r="J34" s="47"/>
      <c r="K34" s="47"/>
      <c r="L34" s="47"/>
      <c r="M34" s="47"/>
      <c r="N34" s="47"/>
      <c r="O34" s="47"/>
      <c r="P34" s="48"/>
      <c r="Q34" s="48"/>
      <c r="R34" s="49" t="s">
        <v>356</v>
      </c>
      <c r="S34" s="50" t="s">
        <v>54</v>
      </c>
      <c r="T34" s="51">
        <f>+IF(ISERR(S34/R34*100),"N/A",ROUND(S34/R34*100,2))</f>
        <v>0</v>
      </c>
      <c r="U34" s="50" t="s">
        <v>54</v>
      </c>
      <c r="V34" s="51" t="str">
        <f>+IF(ISERR(U34/S34*100),"N/A",ROUND(U34/S34*100,2))</f>
        <v>N/A</v>
      </c>
      <c r="W34" s="52">
        <f t="shared" si="2"/>
        <v>0</v>
      </c>
    </row>
    <row r="35" spans="2:23" ht="23.25" customHeight="1" thickBot="1" x14ac:dyDescent="0.25">
      <c r="B35" s="226" t="s">
        <v>66</v>
      </c>
      <c r="C35" s="227"/>
      <c r="D35" s="227"/>
      <c r="E35" s="40" t="s">
        <v>357</v>
      </c>
      <c r="F35" s="40"/>
      <c r="G35" s="40"/>
      <c r="H35" s="41"/>
      <c r="I35" s="41"/>
      <c r="J35" s="41"/>
      <c r="K35" s="41"/>
      <c r="L35" s="41"/>
      <c r="M35" s="41"/>
      <c r="N35" s="41"/>
      <c r="O35" s="41"/>
      <c r="P35" s="42"/>
      <c r="Q35" s="42"/>
      <c r="R35" s="43" t="s">
        <v>358</v>
      </c>
      <c r="S35" s="44" t="s">
        <v>12</v>
      </c>
      <c r="T35" s="42"/>
      <c r="U35" s="44" t="s">
        <v>54</v>
      </c>
      <c r="V35" s="42"/>
      <c r="W35" s="45">
        <f t="shared" si="2"/>
        <v>0</v>
      </c>
    </row>
    <row r="36" spans="2:23" ht="26.25" customHeight="1" x14ac:dyDescent="0.2">
      <c r="B36" s="228" t="s">
        <v>70</v>
      </c>
      <c r="C36" s="229"/>
      <c r="D36" s="229"/>
      <c r="E36" s="46" t="s">
        <v>357</v>
      </c>
      <c r="F36" s="46"/>
      <c r="G36" s="46"/>
      <c r="H36" s="47"/>
      <c r="I36" s="47"/>
      <c r="J36" s="47"/>
      <c r="K36" s="47"/>
      <c r="L36" s="47"/>
      <c r="M36" s="47"/>
      <c r="N36" s="47"/>
      <c r="O36" s="47"/>
      <c r="P36" s="48"/>
      <c r="Q36" s="48"/>
      <c r="R36" s="49" t="s">
        <v>358</v>
      </c>
      <c r="S36" s="50" t="s">
        <v>54</v>
      </c>
      <c r="T36" s="51">
        <f>+IF(ISERR(S36/R36*100),"N/A",ROUND(S36/R36*100,2))</f>
        <v>0</v>
      </c>
      <c r="U36" s="50" t="s">
        <v>54</v>
      </c>
      <c r="V36" s="51" t="str">
        <f>+IF(ISERR(U36/S36*100),"N/A",ROUND(U36/S36*100,2))</f>
        <v>N/A</v>
      </c>
      <c r="W36" s="52">
        <f t="shared" si="2"/>
        <v>0</v>
      </c>
    </row>
    <row r="37" spans="2:23" ht="23.25" customHeight="1" thickBot="1" x14ac:dyDescent="0.25">
      <c r="B37" s="226" t="s">
        <v>66</v>
      </c>
      <c r="C37" s="227"/>
      <c r="D37" s="227"/>
      <c r="E37" s="40" t="s">
        <v>359</v>
      </c>
      <c r="F37" s="40"/>
      <c r="G37" s="40"/>
      <c r="H37" s="41"/>
      <c r="I37" s="41"/>
      <c r="J37" s="41"/>
      <c r="K37" s="41"/>
      <c r="L37" s="41"/>
      <c r="M37" s="41"/>
      <c r="N37" s="41"/>
      <c r="O37" s="41"/>
      <c r="P37" s="42"/>
      <c r="Q37" s="42"/>
      <c r="R37" s="43" t="s">
        <v>360</v>
      </c>
      <c r="S37" s="44" t="s">
        <v>12</v>
      </c>
      <c r="T37" s="42"/>
      <c r="U37" s="44" t="s">
        <v>54</v>
      </c>
      <c r="V37" s="42"/>
      <c r="W37" s="45">
        <f t="shared" si="2"/>
        <v>0</v>
      </c>
    </row>
    <row r="38" spans="2:23" ht="26.25" customHeight="1" x14ac:dyDescent="0.2">
      <c r="B38" s="228" t="s">
        <v>70</v>
      </c>
      <c r="C38" s="229"/>
      <c r="D38" s="229"/>
      <c r="E38" s="46" t="s">
        <v>359</v>
      </c>
      <c r="F38" s="46"/>
      <c r="G38" s="46"/>
      <c r="H38" s="47"/>
      <c r="I38" s="47"/>
      <c r="J38" s="47"/>
      <c r="K38" s="47"/>
      <c r="L38" s="47"/>
      <c r="M38" s="47"/>
      <c r="N38" s="47"/>
      <c r="O38" s="47"/>
      <c r="P38" s="48"/>
      <c r="Q38" s="48"/>
      <c r="R38" s="49" t="s">
        <v>360</v>
      </c>
      <c r="S38" s="50" t="s">
        <v>54</v>
      </c>
      <c r="T38" s="51">
        <f>+IF(ISERR(S38/R38*100),"N/A",ROUND(S38/R38*100,2))</f>
        <v>0</v>
      </c>
      <c r="U38" s="50" t="s">
        <v>54</v>
      </c>
      <c r="V38" s="51" t="str">
        <f>+IF(ISERR(U38/S38*100),"N/A",ROUND(U38/S38*100,2))</f>
        <v>N/A</v>
      </c>
      <c r="W38" s="52">
        <f t="shared" si="2"/>
        <v>0</v>
      </c>
    </row>
    <row r="39" spans="2:23" ht="23.25" customHeight="1" thickBot="1" x14ac:dyDescent="0.25">
      <c r="B39" s="226" t="s">
        <v>66</v>
      </c>
      <c r="C39" s="227"/>
      <c r="D39" s="227"/>
      <c r="E39" s="40" t="s">
        <v>361</v>
      </c>
      <c r="F39" s="40"/>
      <c r="G39" s="40"/>
      <c r="H39" s="41"/>
      <c r="I39" s="41"/>
      <c r="J39" s="41"/>
      <c r="K39" s="41"/>
      <c r="L39" s="41"/>
      <c r="M39" s="41"/>
      <c r="N39" s="41"/>
      <c r="O39" s="41"/>
      <c r="P39" s="42"/>
      <c r="Q39" s="42"/>
      <c r="R39" s="43" t="s">
        <v>362</v>
      </c>
      <c r="S39" s="44" t="s">
        <v>12</v>
      </c>
      <c r="T39" s="42"/>
      <c r="U39" s="44" t="s">
        <v>54</v>
      </c>
      <c r="V39" s="42"/>
      <c r="W39" s="45">
        <f t="shared" si="2"/>
        <v>0</v>
      </c>
    </row>
    <row r="40" spans="2:23" ht="26.25" customHeight="1" thickBot="1" x14ac:dyDescent="0.25">
      <c r="B40" s="228" t="s">
        <v>70</v>
      </c>
      <c r="C40" s="229"/>
      <c r="D40" s="229"/>
      <c r="E40" s="46" t="s">
        <v>361</v>
      </c>
      <c r="F40" s="46"/>
      <c r="G40" s="46"/>
      <c r="H40" s="47"/>
      <c r="I40" s="47"/>
      <c r="J40" s="47"/>
      <c r="K40" s="47"/>
      <c r="L40" s="47"/>
      <c r="M40" s="47"/>
      <c r="N40" s="47"/>
      <c r="O40" s="47"/>
      <c r="P40" s="48"/>
      <c r="Q40" s="48"/>
      <c r="R40" s="49" t="s">
        <v>362</v>
      </c>
      <c r="S40" s="50" t="s">
        <v>54</v>
      </c>
      <c r="T40" s="51">
        <f>+IF(ISERR(S40/R40*100),"N/A",ROUND(S40/R40*100,2))</f>
        <v>0</v>
      </c>
      <c r="U40" s="50" t="s">
        <v>54</v>
      </c>
      <c r="V40" s="51" t="str">
        <f>+IF(ISERR(U40/S40*100),"N/A",ROUND(U40/S40*100,2))</f>
        <v>N/A</v>
      </c>
      <c r="W40" s="52">
        <f t="shared" si="2"/>
        <v>0</v>
      </c>
    </row>
    <row r="41" spans="2:23" ht="22.5" customHeight="1" thickTop="1" thickBot="1" x14ac:dyDescent="0.25">
      <c r="B41" s="11" t="s">
        <v>73</v>
      </c>
      <c r="C41" s="12"/>
      <c r="D41" s="12"/>
      <c r="E41" s="12"/>
      <c r="F41" s="12"/>
      <c r="G41" s="12"/>
      <c r="H41" s="13"/>
      <c r="I41" s="13"/>
      <c r="J41" s="13"/>
      <c r="K41" s="13"/>
      <c r="L41" s="13"/>
      <c r="M41" s="13"/>
      <c r="N41" s="13"/>
      <c r="O41" s="13"/>
      <c r="P41" s="13"/>
      <c r="Q41" s="13"/>
      <c r="R41" s="13"/>
      <c r="S41" s="13"/>
      <c r="T41" s="13"/>
      <c r="U41" s="13"/>
      <c r="V41" s="13"/>
      <c r="W41" s="14"/>
    </row>
    <row r="42" spans="2:23" ht="37.5" customHeight="1" thickTop="1" x14ac:dyDescent="0.2">
      <c r="B42" s="214" t="s">
        <v>199</v>
      </c>
      <c r="C42" s="215"/>
      <c r="D42" s="215"/>
      <c r="E42" s="215"/>
      <c r="F42" s="215"/>
      <c r="G42" s="215"/>
      <c r="H42" s="215"/>
      <c r="I42" s="215"/>
      <c r="J42" s="215"/>
      <c r="K42" s="215"/>
      <c r="L42" s="215"/>
      <c r="M42" s="215"/>
      <c r="N42" s="215"/>
      <c r="O42" s="215"/>
      <c r="P42" s="215"/>
      <c r="Q42" s="215"/>
      <c r="R42" s="215"/>
      <c r="S42" s="215"/>
      <c r="T42" s="215"/>
      <c r="U42" s="215"/>
      <c r="V42" s="215"/>
      <c r="W42" s="216"/>
    </row>
    <row r="43" spans="2:23" ht="15" customHeight="1" thickBot="1" x14ac:dyDescent="0.25">
      <c r="B43" s="230"/>
      <c r="C43" s="231"/>
      <c r="D43" s="231"/>
      <c r="E43" s="231"/>
      <c r="F43" s="231"/>
      <c r="G43" s="231"/>
      <c r="H43" s="231"/>
      <c r="I43" s="231"/>
      <c r="J43" s="231"/>
      <c r="K43" s="231"/>
      <c r="L43" s="231"/>
      <c r="M43" s="231"/>
      <c r="N43" s="231"/>
      <c r="O43" s="231"/>
      <c r="P43" s="231"/>
      <c r="Q43" s="231"/>
      <c r="R43" s="231"/>
      <c r="S43" s="231"/>
      <c r="T43" s="231"/>
      <c r="U43" s="231"/>
      <c r="V43" s="231"/>
      <c r="W43" s="232"/>
    </row>
    <row r="44" spans="2:23" ht="37.5" customHeight="1" thickTop="1" x14ac:dyDescent="0.2">
      <c r="B44" s="214" t="s">
        <v>200</v>
      </c>
      <c r="C44" s="215"/>
      <c r="D44" s="215"/>
      <c r="E44" s="215"/>
      <c r="F44" s="215"/>
      <c r="G44" s="215"/>
      <c r="H44" s="215"/>
      <c r="I44" s="215"/>
      <c r="J44" s="215"/>
      <c r="K44" s="215"/>
      <c r="L44" s="215"/>
      <c r="M44" s="215"/>
      <c r="N44" s="215"/>
      <c r="O44" s="215"/>
      <c r="P44" s="215"/>
      <c r="Q44" s="215"/>
      <c r="R44" s="215"/>
      <c r="S44" s="215"/>
      <c r="T44" s="215"/>
      <c r="U44" s="215"/>
      <c r="V44" s="215"/>
      <c r="W44" s="216"/>
    </row>
    <row r="45" spans="2:23" ht="15" customHeight="1" thickBot="1" x14ac:dyDescent="0.25">
      <c r="B45" s="230"/>
      <c r="C45" s="231"/>
      <c r="D45" s="231"/>
      <c r="E45" s="231"/>
      <c r="F45" s="231"/>
      <c r="G45" s="231"/>
      <c r="H45" s="231"/>
      <c r="I45" s="231"/>
      <c r="J45" s="231"/>
      <c r="K45" s="231"/>
      <c r="L45" s="231"/>
      <c r="M45" s="231"/>
      <c r="N45" s="231"/>
      <c r="O45" s="231"/>
      <c r="P45" s="231"/>
      <c r="Q45" s="231"/>
      <c r="R45" s="231"/>
      <c r="S45" s="231"/>
      <c r="T45" s="231"/>
      <c r="U45" s="231"/>
      <c r="V45" s="231"/>
      <c r="W45" s="232"/>
    </row>
    <row r="46" spans="2:23" ht="37.5" customHeight="1" thickTop="1" x14ac:dyDescent="0.2">
      <c r="B46" s="214" t="s">
        <v>201</v>
      </c>
      <c r="C46" s="215"/>
      <c r="D46" s="215"/>
      <c r="E46" s="215"/>
      <c r="F46" s="215"/>
      <c r="G46" s="215"/>
      <c r="H46" s="215"/>
      <c r="I46" s="215"/>
      <c r="J46" s="215"/>
      <c r="K46" s="215"/>
      <c r="L46" s="215"/>
      <c r="M46" s="215"/>
      <c r="N46" s="215"/>
      <c r="O46" s="215"/>
      <c r="P46" s="215"/>
      <c r="Q46" s="215"/>
      <c r="R46" s="215"/>
      <c r="S46" s="215"/>
      <c r="T46" s="215"/>
      <c r="U46" s="215"/>
      <c r="V46" s="215"/>
      <c r="W46" s="216"/>
    </row>
    <row r="47" spans="2:23" ht="13.5" customHeight="1" thickBot="1" x14ac:dyDescent="0.25">
      <c r="B47" s="217"/>
      <c r="C47" s="218"/>
      <c r="D47" s="218"/>
      <c r="E47" s="218"/>
      <c r="F47" s="218"/>
      <c r="G47" s="218"/>
      <c r="H47" s="218"/>
      <c r="I47" s="218"/>
      <c r="J47" s="218"/>
      <c r="K47" s="218"/>
      <c r="L47" s="218"/>
      <c r="M47" s="218"/>
      <c r="N47" s="218"/>
      <c r="O47" s="218"/>
      <c r="P47" s="218"/>
      <c r="Q47" s="218"/>
      <c r="R47" s="218"/>
      <c r="S47" s="218"/>
      <c r="T47" s="218"/>
      <c r="U47" s="218"/>
      <c r="V47" s="218"/>
      <c r="W47" s="219"/>
    </row>
  </sheetData>
  <mergeCells count="87">
    <mergeCell ref="A1:P1"/>
    <mergeCell ref="B2:W2"/>
    <mergeCell ref="D4:H4"/>
    <mergeCell ref="J4:K4"/>
    <mergeCell ref="M4:Q4"/>
    <mergeCell ref="S4:U4"/>
    <mergeCell ref="V4:W4"/>
    <mergeCell ref="C11:W11"/>
    <mergeCell ref="C5:W5"/>
    <mergeCell ref="D6:H6"/>
    <mergeCell ref="J6:K6"/>
    <mergeCell ref="L6:M6"/>
    <mergeCell ref="N6:W6"/>
    <mergeCell ref="D7:H7"/>
    <mergeCell ref="O7:W7"/>
    <mergeCell ref="D8:H8"/>
    <mergeCell ref="P8:W8"/>
    <mergeCell ref="D9:H9"/>
    <mergeCell ref="I9:W9"/>
    <mergeCell ref="C10:W10"/>
    <mergeCell ref="B14:I14"/>
    <mergeCell ref="K14:Q14"/>
    <mergeCell ref="S14:W14"/>
    <mergeCell ref="C15:I15"/>
    <mergeCell ref="L15:Q15"/>
    <mergeCell ref="T15:W15"/>
    <mergeCell ref="C16:I16"/>
    <mergeCell ref="L16:Q16"/>
    <mergeCell ref="T16:W16"/>
    <mergeCell ref="C17:W17"/>
    <mergeCell ref="B19:T19"/>
    <mergeCell ref="U19:W19"/>
    <mergeCell ref="U20:U21"/>
    <mergeCell ref="V20:V21"/>
    <mergeCell ref="W20:W21"/>
    <mergeCell ref="B22:L22"/>
    <mergeCell ref="M22:N22"/>
    <mergeCell ref="O22:P22"/>
    <mergeCell ref="Q22:R22"/>
    <mergeCell ref="B20:L21"/>
    <mergeCell ref="M20:N21"/>
    <mergeCell ref="O20:P21"/>
    <mergeCell ref="Q20:R21"/>
    <mergeCell ref="S20:S21"/>
    <mergeCell ref="T20:T21"/>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1:Q32"/>
    <mergeCell ref="B46:W47"/>
    <mergeCell ref="V31:W31"/>
    <mergeCell ref="B33:D33"/>
    <mergeCell ref="B34:D34"/>
    <mergeCell ref="B35:D35"/>
    <mergeCell ref="B36:D36"/>
    <mergeCell ref="B37:D37"/>
    <mergeCell ref="S31:T31"/>
    <mergeCell ref="B38:D38"/>
    <mergeCell ref="B39:D39"/>
    <mergeCell ref="B40:D40"/>
    <mergeCell ref="B42:W43"/>
    <mergeCell ref="B44:W4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7" min="1" max="22" man="1"/>
    <brk id="29" min="1"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363</v>
      </c>
      <c r="D4" s="176" t="s">
        <v>364</v>
      </c>
      <c r="E4" s="176"/>
      <c r="F4" s="176"/>
      <c r="G4" s="176"/>
      <c r="H4" s="177"/>
      <c r="I4" s="18"/>
      <c r="J4" s="178" t="s">
        <v>7</v>
      </c>
      <c r="K4" s="176"/>
      <c r="L4" s="17" t="s">
        <v>365</v>
      </c>
      <c r="M4" s="179" t="s">
        <v>366</v>
      </c>
      <c r="N4" s="179"/>
      <c r="O4" s="179"/>
      <c r="P4" s="179"/>
      <c r="Q4" s="180"/>
      <c r="R4" s="19"/>
      <c r="S4" s="181" t="s">
        <v>10</v>
      </c>
      <c r="T4" s="182"/>
      <c r="U4" s="182"/>
      <c r="V4" s="183" t="s">
        <v>367</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368</v>
      </c>
      <c r="D6" s="185" t="s">
        <v>369</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29.75" customHeight="1" thickTop="1" thickBot="1" x14ac:dyDescent="0.25">
      <c r="B10" s="27" t="s">
        <v>21</v>
      </c>
      <c r="C10" s="183" t="s">
        <v>370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371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372</v>
      </c>
      <c r="C21" s="211"/>
      <c r="D21" s="211"/>
      <c r="E21" s="211"/>
      <c r="F21" s="211"/>
      <c r="G21" s="211"/>
      <c r="H21" s="211"/>
      <c r="I21" s="211"/>
      <c r="J21" s="211"/>
      <c r="K21" s="211"/>
      <c r="L21" s="211"/>
      <c r="M21" s="212" t="s">
        <v>368</v>
      </c>
      <c r="N21" s="212"/>
      <c r="O21" s="212" t="s">
        <v>48</v>
      </c>
      <c r="P21" s="212"/>
      <c r="Q21" s="213" t="s">
        <v>49</v>
      </c>
      <c r="R21" s="213"/>
      <c r="S21" s="34" t="s">
        <v>53</v>
      </c>
      <c r="T21" s="34" t="s">
        <v>373</v>
      </c>
      <c r="U21" s="34" t="s">
        <v>373</v>
      </c>
      <c r="V21" s="34">
        <f>+IF(ISERR(U21/T21*100),"N/A",ROUND(U21/T21*100,2))</f>
        <v>100</v>
      </c>
      <c r="W21" s="35">
        <f>+IF(ISERR(U21/S21*100),"N/A",ROUND(U21/S21*100,2))</f>
        <v>17</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374</v>
      </c>
      <c r="F25" s="40"/>
      <c r="G25" s="40"/>
      <c r="H25" s="41"/>
      <c r="I25" s="41"/>
      <c r="J25" s="41"/>
      <c r="K25" s="41"/>
      <c r="L25" s="41"/>
      <c r="M25" s="41"/>
      <c r="N25" s="41"/>
      <c r="O25" s="41"/>
      <c r="P25" s="42"/>
      <c r="Q25" s="42"/>
      <c r="R25" s="43" t="s">
        <v>375</v>
      </c>
      <c r="S25" s="44" t="s">
        <v>12</v>
      </c>
      <c r="T25" s="42"/>
      <c r="U25" s="44" t="s">
        <v>376</v>
      </c>
      <c r="V25" s="42"/>
      <c r="W25" s="45">
        <f>+IF(ISERR(U25/R25*100),"N/A",ROUND(U25/R25*100,2))</f>
        <v>19.309999999999999</v>
      </c>
    </row>
    <row r="26" spans="2:27" ht="26.25" customHeight="1" thickBot="1" x14ac:dyDescent="0.25">
      <c r="B26" s="228" t="s">
        <v>70</v>
      </c>
      <c r="C26" s="229"/>
      <c r="D26" s="229"/>
      <c r="E26" s="46" t="s">
        <v>374</v>
      </c>
      <c r="F26" s="46"/>
      <c r="G26" s="46"/>
      <c r="H26" s="47"/>
      <c r="I26" s="47"/>
      <c r="J26" s="47"/>
      <c r="K26" s="47"/>
      <c r="L26" s="47"/>
      <c r="M26" s="47"/>
      <c r="N26" s="47"/>
      <c r="O26" s="47"/>
      <c r="P26" s="48"/>
      <c r="Q26" s="48"/>
      <c r="R26" s="49" t="s">
        <v>377</v>
      </c>
      <c r="S26" s="50" t="s">
        <v>378</v>
      </c>
      <c r="T26" s="51">
        <f>+IF(ISERR(S26/R26*100),"N/A",ROUND(S26/R26*100,2))</f>
        <v>19.68</v>
      </c>
      <c r="U26" s="50" t="s">
        <v>376</v>
      </c>
      <c r="V26" s="51">
        <f>+IF(ISERR(U26/S26*100),"N/A",ROUND(U26/S26*100,2))</f>
        <v>98.82</v>
      </c>
      <c r="W26" s="52">
        <f>+IF(ISERR(U26/R26*100),"N/A",ROUND(U26/R26*100,2))</f>
        <v>19.440000000000001</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379</v>
      </c>
      <c r="C28" s="215"/>
      <c r="D28" s="215"/>
      <c r="E28" s="215"/>
      <c r="F28" s="215"/>
      <c r="G28" s="215"/>
      <c r="H28" s="215"/>
      <c r="I28" s="215"/>
      <c r="J28" s="215"/>
      <c r="K28" s="215"/>
      <c r="L28" s="215"/>
      <c r="M28" s="215"/>
      <c r="N28" s="215"/>
      <c r="O28" s="215"/>
      <c r="P28" s="215"/>
      <c r="Q28" s="215"/>
      <c r="R28" s="215"/>
      <c r="S28" s="215"/>
      <c r="T28" s="215"/>
      <c r="U28" s="215"/>
      <c r="V28" s="215"/>
      <c r="W28" s="216"/>
    </row>
    <row r="29" spans="2:27" ht="30"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380</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381</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363</v>
      </c>
      <c r="D4" s="176" t="s">
        <v>364</v>
      </c>
      <c r="E4" s="176"/>
      <c r="F4" s="176"/>
      <c r="G4" s="176"/>
      <c r="H4" s="177"/>
      <c r="I4" s="18"/>
      <c r="J4" s="178" t="s">
        <v>7</v>
      </c>
      <c r="K4" s="176"/>
      <c r="L4" s="17" t="s">
        <v>382</v>
      </c>
      <c r="M4" s="179" t="s">
        <v>383</v>
      </c>
      <c r="N4" s="179"/>
      <c r="O4" s="179"/>
      <c r="P4" s="179"/>
      <c r="Q4" s="180"/>
      <c r="R4" s="19"/>
      <c r="S4" s="181" t="s">
        <v>10</v>
      </c>
      <c r="T4" s="182"/>
      <c r="U4" s="182"/>
      <c r="V4" s="183" t="s">
        <v>54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368</v>
      </c>
      <c r="D6" s="185" t="s">
        <v>369</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371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384</v>
      </c>
      <c r="C21" s="211"/>
      <c r="D21" s="211"/>
      <c r="E21" s="211"/>
      <c r="F21" s="211"/>
      <c r="G21" s="211"/>
      <c r="H21" s="211"/>
      <c r="I21" s="211"/>
      <c r="J21" s="211"/>
      <c r="K21" s="211"/>
      <c r="L21" s="211"/>
      <c r="M21" s="212" t="s">
        <v>368</v>
      </c>
      <c r="N21" s="212"/>
      <c r="O21" s="212" t="s">
        <v>48</v>
      </c>
      <c r="P21" s="212"/>
      <c r="Q21" s="213" t="s">
        <v>113</v>
      </c>
      <c r="R21" s="213"/>
      <c r="S21" s="34" t="s">
        <v>385</v>
      </c>
      <c r="T21" s="34" t="s">
        <v>102</v>
      </c>
      <c r="U21" s="34" t="s">
        <v>102</v>
      </c>
      <c r="V21" s="34" t="str">
        <f>+IF(ISERR(U21/T21*100),"N/A",ROUND(U21/T21*100,2))</f>
        <v>N/A</v>
      </c>
      <c r="W21" s="35" t="str">
        <f>+IF(ISERR(U21/S21*100),"N/A",ROUND(U21/S21*100,2))</f>
        <v>N/A</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374</v>
      </c>
      <c r="F25" s="40"/>
      <c r="G25" s="40"/>
      <c r="H25" s="41"/>
      <c r="I25" s="41"/>
      <c r="J25" s="41"/>
      <c r="K25" s="41"/>
      <c r="L25" s="41"/>
      <c r="M25" s="41"/>
      <c r="N25" s="41"/>
      <c r="O25" s="41"/>
      <c r="P25" s="42"/>
      <c r="Q25" s="42"/>
      <c r="R25" s="43" t="s">
        <v>54</v>
      </c>
      <c r="S25" s="44" t="s">
        <v>12</v>
      </c>
      <c r="T25" s="42"/>
      <c r="U25" s="44" t="s">
        <v>54</v>
      </c>
      <c r="V25" s="42"/>
      <c r="W25" s="45" t="str">
        <f>+IF(ISERR(U25/R25*100),"N/A",ROUND(U25/R25*100,2))</f>
        <v>N/A</v>
      </c>
    </row>
    <row r="26" spans="2:27" ht="26.25" customHeight="1" thickBot="1" x14ac:dyDescent="0.25">
      <c r="B26" s="228" t="s">
        <v>70</v>
      </c>
      <c r="C26" s="229"/>
      <c r="D26" s="229"/>
      <c r="E26" s="46" t="s">
        <v>374</v>
      </c>
      <c r="F26" s="46"/>
      <c r="G26" s="46"/>
      <c r="H26" s="47"/>
      <c r="I26" s="47"/>
      <c r="J26" s="47"/>
      <c r="K26" s="47"/>
      <c r="L26" s="47"/>
      <c r="M26" s="47"/>
      <c r="N26" s="47"/>
      <c r="O26" s="47"/>
      <c r="P26" s="48"/>
      <c r="Q26" s="48"/>
      <c r="R26" s="49">
        <v>1092.6099999999999</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199</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200</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201</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363</v>
      </c>
      <c r="D4" s="176" t="s">
        <v>364</v>
      </c>
      <c r="E4" s="176"/>
      <c r="F4" s="176"/>
      <c r="G4" s="176"/>
      <c r="H4" s="177"/>
      <c r="I4" s="18"/>
      <c r="J4" s="178" t="s">
        <v>7</v>
      </c>
      <c r="K4" s="176"/>
      <c r="L4" s="17" t="s">
        <v>386</v>
      </c>
      <c r="M4" s="179" t="s">
        <v>387</v>
      </c>
      <c r="N4" s="179"/>
      <c r="O4" s="179"/>
      <c r="P4" s="179"/>
      <c r="Q4" s="180"/>
      <c r="R4" s="19"/>
      <c r="S4" s="181" t="s">
        <v>10</v>
      </c>
      <c r="T4" s="182"/>
      <c r="U4" s="182"/>
      <c r="V4" s="183" t="s">
        <v>54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368</v>
      </c>
      <c r="D6" s="185" t="s">
        <v>369</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371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388</v>
      </c>
      <c r="C21" s="211"/>
      <c r="D21" s="211"/>
      <c r="E21" s="211"/>
      <c r="F21" s="211"/>
      <c r="G21" s="211"/>
      <c r="H21" s="211"/>
      <c r="I21" s="211"/>
      <c r="J21" s="211"/>
      <c r="K21" s="211"/>
      <c r="L21" s="211"/>
      <c r="M21" s="212" t="s">
        <v>368</v>
      </c>
      <c r="N21" s="212"/>
      <c r="O21" s="212" t="s">
        <v>48</v>
      </c>
      <c r="P21" s="212"/>
      <c r="Q21" s="213" t="s">
        <v>113</v>
      </c>
      <c r="R21" s="213"/>
      <c r="S21" s="34" t="s">
        <v>389</v>
      </c>
      <c r="T21" s="34" t="s">
        <v>102</v>
      </c>
      <c r="U21" s="34" t="s">
        <v>102</v>
      </c>
      <c r="V21" s="34" t="str">
        <f>+IF(ISERR(U21/T21*100),"N/A",ROUND(U21/T21*100,2))</f>
        <v>N/A</v>
      </c>
      <c r="W21" s="35" t="str">
        <f>+IF(ISERR(U21/S21*100),"N/A",ROUND(U21/S21*100,2))</f>
        <v>N/A</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374</v>
      </c>
      <c r="F25" s="40"/>
      <c r="G25" s="40"/>
      <c r="H25" s="41"/>
      <c r="I25" s="41"/>
      <c r="J25" s="41"/>
      <c r="K25" s="41"/>
      <c r="L25" s="41"/>
      <c r="M25" s="41"/>
      <c r="N25" s="41"/>
      <c r="O25" s="41"/>
      <c r="P25" s="42"/>
      <c r="Q25" s="42"/>
      <c r="R25" s="43" t="s">
        <v>54</v>
      </c>
      <c r="S25" s="44" t="s">
        <v>12</v>
      </c>
      <c r="T25" s="42"/>
      <c r="U25" s="44" t="s">
        <v>54</v>
      </c>
      <c r="V25" s="42"/>
      <c r="W25" s="45" t="str">
        <f>+IF(ISERR(U25/R25*100),"N/A",ROUND(U25/R25*100,2))</f>
        <v>N/A</v>
      </c>
    </row>
    <row r="26" spans="2:27" ht="26.25" customHeight="1" thickBot="1" x14ac:dyDescent="0.25">
      <c r="B26" s="228" t="s">
        <v>70</v>
      </c>
      <c r="C26" s="229"/>
      <c r="D26" s="229"/>
      <c r="E26" s="46" t="s">
        <v>374</v>
      </c>
      <c r="F26" s="46"/>
      <c r="G26" s="46"/>
      <c r="H26" s="47"/>
      <c r="I26" s="47"/>
      <c r="J26" s="47"/>
      <c r="K26" s="47"/>
      <c r="L26" s="47"/>
      <c r="M26" s="47"/>
      <c r="N26" s="47"/>
      <c r="O26" s="47"/>
      <c r="P26" s="48"/>
      <c r="Q26" s="48"/>
      <c r="R26" s="49" t="s">
        <v>390</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391</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380</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392</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abSelected="1" view="pageBreakPreview" zoomScale="44" zoomScaleNormal="100"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363</v>
      </c>
      <c r="D4" s="176" t="s">
        <v>364</v>
      </c>
      <c r="E4" s="176"/>
      <c r="F4" s="176"/>
      <c r="G4" s="176"/>
      <c r="H4" s="177"/>
      <c r="I4" s="18"/>
      <c r="J4" s="178" t="s">
        <v>7</v>
      </c>
      <c r="K4" s="176"/>
      <c r="L4" s="17" t="s">
        <v>393</v>
      </c>
      <c r="M4" s="179" t="s">
        <v>394</v>
      </c>
      <c r="N4" s="179"/>
      <c r="O4" s="179"/>
      <c r="P4" s="179"/>
      <c r="Q4" s="180"/>
      <c r="R4" s="19"/>
      <c r="S4" s="181" t="s">
        <v>10</v>
      </c>
      <c r="T4" s="182"/>
      <c r="U4" s="182"/>
      <c r="V4" s="183" t="s">
        <v>395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396</v>
      </c>
      <c r="D6" s="185" t="s">
        <v>397</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398</v>
      </c>
      <c r="D7" s="172" t="s">
        <v>399</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400</v>
      </c>
      <c r="D8" s="172" t="s">
        <v>401</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371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402</v>
      </c>
      <c r="C21" s="211"/>
      <c r="D21" s="211"/>
      <c r="E21" s="211"/>
      <c r="F21" s="211"/>
      <c r="G21" s="211"/>
      <c r="H21" s="211"/>
      <c r="I21" s="211"/>
      <c r="J21" s="211"/>
      <c r="K21" s="211"/>
      <c r="L21" s="211"/>
      <c r="M21" s="212" t="s">
        <v>396</v>
      </c>
      <c r="N21" s="212"/>
      <c r="O21" s="212" t="s">
        <v>48</v>
      </c>
      <c r="P21" s="212"/>
      <c r="Q21" s="213" t="s">
        <v>65</v>
      </c>
      <c r="R21" s="213"/>
      <c r="S21" s="34" t="s">
        <v>403</v>
      </c>
      <c r="T21" s="34" t="s">
        <v>102</v>
      </c>
      <c r="U21" s="34" t="s">
        <v>102</v>
      </c>
      <c r="V21" s="34" t="str">
        <f>+IF(ISERR(U21/T21*100),"N/A",ROUND(U21/T21*100,2))</f>
        <v>N/A</v>
      </c>
      <c r="W21" s="35" t="str">
        <f>+IF(ISERR(U21/S21*100),"N/A",ROUND(U21/S21*100,2))</f>
        <v>N/A</v>
      </c>
    </row>
    <row r="22" spans="2:27" ht="56.25" customHeight="1" x14ac:dyDescent="0.2">
      <c r="B22" s="210" t="s">
        <v>404</v>
      </c>
      <c r="C22" s="211"/>
      <c r="D22" s="211"/>
      <c r="E22" s="211"/>
      <c r="F22" s="211"/>
      <c r="G22" s="211"/>
      <c r="H22" s="211"/>
      <c r="I22" s="211"/>
      <c r="J22" s="211"/>
      <c r="K22" s="211"/>
      <c r="L22" s="211"/>
      <c r="M22" s="212" t="s">
        <v>398</v>
      </c>
      <c r="N22" s="212"/>
      <c r="O22" s="212" t="s">
        <v>48</v>
      </c>
      <c r="P22" s="212"/>
      <c r="Q22" s="213" t="s">
        <v>65</v>
      </c>
      <c r="R22" s="213"/>
      <c r="S22" s="34" t="s">
        <v>405</v>
      </c>
      <c r="T22" s="34" t="s">
        <v>102</v>
      </c>
      <c r="U22" s="34" t="s">
        <v>102</v>
      </c>
      <c r="V22" s="34" t="str">
        <f>+IF(ISERR(U22/T22*100),"N/A",ROUND(U22/T22*100,2))</f>
        <v>N/A</v>
      </c>
      <c r="W22" s="35" t="str">
        <f>+IF(ISERR(U22/S22*100),"N/A",ROUND(U22/S22*100,2))</f>
        <v>N/A</v>
      </c>
    </row>
    <row r="23" spans="2:27" ht="56.25" customHeight="1" thickBot="1" x14ac:dyDescent="0.25">
      <c r="B23" s="210" t="s">
        <v>406</v>
      </c>
      <c r="C23" s="211"/>
      <c r="D23" s="211"/>
      <c r="E23" s="211"/>
      <c r="F23" s="211"/>
      <c r="G23" s="211"/>
      <c r="H23" s="211"/>
      <c r="I23" s="211"/>
      <c r="J23" s="211"/>
      <c r="K23" s="211"/>
      <c r="L23" s="211"/>
      <c r="M23" s="212" t="s">
        <v>400</v>
      </c>
      <c r="N23" s="212"/>
      <c r="O23" s="212" t="s">
        <v>48</v>
      </c>
      <c r="P23" s="212"/>
      <c r="Q23" s="213" t="s">
        <v>65</v>
      </c>
      <c r="R23" s="213"/>
      <c r="S23" s="34" t="s">
        <v>98</v>
      </c>
      <c r="T23" s="34" t="s">
        <v>102</v>
      </c>
      <c r="U23" s="34" t="s">
        <v>102</v>
      </c>
      <c r="V23" s="34" t="str">
        <f>+IF(ISERR(U23/T23*100),"N/A",ROUND(U23/T23*100,2))</f>
        <v>N/A</v>
      </c>
      <c r="W23" s="35" t="str">
        <f>+IF(ISERR(U23/S23*100),"N/A",ROUND(U23/S23*100,2))</f>
        <v>N/A</v>
      </c>
    </row>
    <row r="24" spans="2:27" ht="21.75" customHeight="1" thickTop="1" thickBot="1" x14ac:dyDescent="0.25">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20" t="s">
        <v>60</v>
      </c>
      <c r="C25" s="221"/>
      <c r="D25" s="221"/>
      <c r="E25" s="221"/>
      <c r="F25" s="221"/>
      <c r="G25" s="221"/>
      <c r="H25" s="221"/>
      <c r="I25" s="221"/>
      <c r="J25" s="221"/>
      <c r="K25" s="221"/>
      <c r="L25" s="221"/>
      <c r="M25" s="221"/>
      <c r="N25" s="221"/>
      <c r="O25" s="221"/>
      <c r="P25" s="221"/>
      <c r="Q25" s="222"/>
      <c r="R25" s="37" t="s">
        <v>41</v>
      </c>
      <c r="S25" s="197" t="s">
        <v>42</v>
      </c>
      <c r="T25" s="197"/>
      <c r="U25" s="38" t="s">
        <v>61</v>
      </c>
      <c r="V25" s="196" t="s">
        <v>62</v>
      </c>
      <c r="W25" s="198"/>
    </row>
    <row r="26" spans="2:27" ht="30.75" customHeight="1" thickBot="1" x14ac:dyDescent="0.25">
      <c r="B26" s="223"/>
      <c r="C26" s="224"/>
      <c r="D26" s="224"/>
      <c r="E26" s="224"/>
      <c r="F26" s="224"/>
      <c r="G26" s="224"/>
      <c r="H26" s="224"/>
      <c r="I26" s="224"/>
      <c r="J26" s="224"/>
      <c r="K26" s="224"/>
      <c r="L26" s="224"/>
      <c r="M26" s="224"/>
      <c r="N26" s="224"/>
      <c r="O26" s="224"/>
      <c r="P26" s="224"/>
      <c r="Q26" s="225"/>
      <c r="R26" s="39" t="s">
        <v>63</v>
      </c>
      <c r="S26" s="39" t="s">
        <v>63</v>
      </c>
      <c r="T26" s="39" t="s">
        <v>48</v>
      </c>
      <c r="U26" s="39" t="s">
        <v>63</v>
      </c>
      <c r="V26" s="39" t="s">
        <v>64</v>
      </c>
      <c r="W26" s="32" t="s">
        <v>65</v>
      </c>
      <c r="Y26" s="36"/>
    </row>
    <row r="27" spans="2:27" ht="23.25" customHeight="1" thickBot="1" x14ac:dyDescent="0.25">
      <c r="B27" s="226" t="s">
        <v>66</v>
      </c>
      <c r="C27" s="227"/>
      <c r="D27" s="227"/>
      <c r="E27" s="40" t="s">
        <v>407</v>
      </c>
      <c r="F27" s="40"/>
      <c r="G27" s="40"/>
      <c r="H27" s="41"/>
      <c r="I27" s="41"/>
      <c r="J27" s="41"/>
      <c r="K27" s="41"/>
      <c r="L27" s="41"/>
      <c r="M27" s="41"/>
      <c r="N27" s="41"/>
      <c r="O27" s="41"/>
      <c r="P27" s="42"/>
      <c r="Q27" s="42"/>
      <c r="R27" s="43" t="s">
        <v>408</v>
      </c>
      <c r="S27" s="44" t="s">
        <v>12</v>
      </c>
      <c r="T27" s="42"/>
      <c r="U27" s="44" t="s">
        <v>409</v>
      </c>
      <c r="V27" s="42"/>
      <c r="W27" s="45">
        <f t="shared" ref="W27:W32" si="0">+IF(ISERR(U27/R27*100),"N/A",ROUND(U27/R27*100,2))</f>
        <v>19.12</v>
      </c>
    </row>
    <row r="28" spans="2:27" ht="26.25" customHeight="1" x14ac:dyDescent="0.2">
      <c r="B28" s="228" t="s">
        <v>70</v>
      </c>
      <c r="C28" s="229"/>
      <c r="D28" s="229"/>
      <c r="E28" s="46" t="s">
        <v>407</v>
      </c>
      <c r="F28" s="46"/>
      <c r="G28" s="46"/>
      <c r="H28" s="47"/>
      <c r="I28" s="47"/>
      <c r="J28" s="47"/>
      <c r="K28" s="47"/>
      <c r="L28" s="47"/>
      <c r="M28" s="47"/>
      <c r="N28" s="47"/>
      <c r="O28" s="47"/>
      <c r="P28" s="48"/>
      <c r="Q28" s="48"/>
      <c r="R28" s="49" t="s">
        <v>410</v>
      </c>
      <c r="S28" s="50" t="s">
        <v>411</v>
      </c>
      <c r="T28" s="51">
        <f>+IF(ISERR(S28/R28*100),"N/A",ROUND(S28/R28*100,2))</f>
        <v>25.42</v>
      </c>
      <c r="U28" s="50" t="s">
        <v>409</v>
      </c>
      <c r="V28" s="51">
        <f>+IF(ISERR(U28/S28*100),"N/A",ROUND(U28/S28*100,2))</f>
        <v>75.930000000000007</v>
      </c>
      <c r="W28" s="52">
        <f t="shared" si="0"/>
        <v>19.3</v>
      </c>
    </row>
    <row r="29" spans="2:27" ht="23.25" customHeight="1" thickBot="1" x14ac:dyDescent="0.25">
      <c r="B29" s="226" t="s">
        <v>66</v>
      </c>
      <c r="C29" s="227"/>
      <c r="D29" s="227"/>
      <c r="E29" s="40" t="s">
        <v>412</v>
      </c>
      <c r="F29" s="40"/>
      <c r="G29" s="40"/>
      <c r="H29" s="41"/>
      <c r="I29" s="41"/>
      <c r="J29" s="41"/>
      <c r="K29" s="41"/>
      <c r="L29" s="41"/>
      <c r="M29" s="41"/>
      <c r="N29" s="41"/>
      <c r="O29" s="41"/>
      <c r="P29" s="42"/>
      <c r="Q29" s="42"/>
      <c r="R29" s="43" t="s">
        <v>413</v>
      </c>
      <c r="S29" s="44" t="s">
        <v>12</v>
      </c>
      <c r="T29" s="42"/>
      <c r="U29" s="44" t="s">
        <v>54</v>
      </c>
      <c r="V29" s="42"/>
      <c r="W29" s="45">
        <f t="shared" si="0"/>
        <v>0</v>
      </c>
    </row>
    <row r="30" spans="2:27" ht="26.25" customHeight="1" x14ac:dyDescent="0.2">
      <c r="B30" s="228" t="s">
        <v>70</v>
      </c>
      <c r="C30" s="229"/>
      <c r="D30" s="229"/>
      <c r="E30" s="46" t="s">
        <v>412</v>
      </c>
      <c r="F30" s="46"/>
      <c r="G30" s="46"/>
      <c r="H30" s="47"/>
      <c r="I30" s="47"/>
      <c r="J30" s="47"/>
      <c r="K30" s="47"/>
      <c r="L30" s="47"/>
      <c r="M30" s="47"/>
      <c r="N30" s="47"/>
      <c r="O30" s="47"/>
      <c r="P30" s="48"/>
      <c r="Q30" s="48"/>
      <c r="R30" s="49" t="s">
        <v>414</v>
      </c>
      <c r="S30" s="50" t="s">
        <v>415</v>
      </c>
      <c r="T30" s="51">
        <f>+IF(ISERR(S30/R30*100),"N/A",ROUND(S30/R30*100,2))</f>
        <v>0.6</v>
      </c>
      <c r="U30" s="50" t="s">
        <v>54</v>
      </c>
      <c r="V30" s="51">
        <f>+IF(ISERR(U30/S30*100),"N/A",ROUND(U30/S30*100,2))</f>
        <v>0</v>
      </c>
      <c r="W30" s="52">
        <f t="shared" si="0"/>
        <v>0</v>
      </c>
    </row>
    <row r="31" spans="2:27" ht="23.25" customHeight="1" thickBot="1" x14ac:dyDescent="0.25">
      <c r="B31" s="226" t="s">
        <v>66</v>
      </c>
      <c r="C31" s="227"/>
      <c r="D31" s="227"/>
      <c r="E31" s="40" t="s">
        <v>416</v>
      </c>
      <c r="F31" s="40"/>
      <c r="G31" s="40"/>
      <c r="H31" s="41"/>
      <c r="I31" s="41"/>
      <c r="J31" s="41"/>
      <c r="K31" s="41"/>
      <c r="L31" s="41"/>
      <c r="M31" s="41"/>
      <c r="N31" s="41"/>
      <c r="O31" s="41"/>
      <c r="P31" s="42"/>
      <c r="Q31" s="42"/>
      <c r="R31" s="43" t="s">
        <v>417</v>
      </c>
      <c r="S31" s="44" t="s">
        <v>12</v>
      </c>
      <c r="T31" s="42"/>
      <c r="U31" s="44" t="s">
        <v>418</v>
      </c>
      <c r="V31" s="42"/>
      <c r="W31" s="45">
        <f t="shared" si="0"/>
        <v>92.93</v>
      </c>
    </row>
    <row r="32" spans="2:27" ht="26.25" customHeight="1" thickBot="1" x14ac:dyDescent="0.25">
      <c r="B32" s="228" t="s">
        <v>70</v>
      </c>
      <c r="C32" s="229"/>
      <c r="D32" s="229"/>
      <c r="E32" s="46" t="s">
        <v>416</v>
      </c>
      <c r="F32" s="46"/>
      <c r="G32" s="46"/>
      <c r="H32" s="47"/>
      <c r="I32" s="47"/>
      <c r="J32" s="47"/>
      <c r="K32" s="47"/>
      <c r="L32" s="47"/>
      <c r="M32" s="47"/>
      <c r="N32" s="47"/>
      <c r="O32" s="47"/>
      <c r="P32" s="48"/>
      <c r="Q32" s="48"/>
      <c r="R32" s="49" t="s">
        <v>419</v>
      </c>
      <c r="S32" s="50" t="s">
        <v>418</v>
      </c>
      <c r="T32" s="51">
        <f>+IF(ISERR(S32/R32*100),"N/A",ROUND(S32/R32*100,2))</f>
        <v>93.56</v>
      </c>
      <c r="U32" s="50" t="s">
        <v>418</v>
      </c>
      <c r="V32" s="51">
        <f>+IF(ISERR(U32/S32*100),"N/A",ROUND(U32/S32*100,2))</f>
        <v>100</v>
      </c>
      <c r="W32" s="52">
        <f t="shared" si="0"/>
        <v>93.56</v>
      </c>
    </row>
    <row r="33" spans="2:23" ht="22.5" customHeight="1" thickTop="1" thickBot="1" x14ac:dyDescent="0.25">
      <c r="B33" s="11" t="s">
        <v>73</v>
      </c>
      <c r="C33" s="12"/>
      <c r="D33" s="12"/>
      <c r="E33" s="12"/>
      <c r="F33" s="12"/>
      <c r="G33" s="12"/>
      <c r="H33" s="13"/>
      <c r="I33" s="13"/>
      <c r="J33" s="13"/>
      <c r="K33" s="13"/>
      <c r="L33" s="13"/>
      <c r="M33" s="13"/>
      <c r="N33" s="13"/>
      <c r="O33" s="13"/>
      <c r="P33" s="13"/>
      <c r="Q33" s="13"/>
      <c r="R33" s="13"/>
      <c r="S33" s="13"/>
      <c r="T33" s="13"/>
      <c r="U33" s="13"/>
      <c r="V33" s="13"/>
      <c r="W33" s="14"/>
    </row>
    <row r="34" spans="2:23" ht="37.5" customHeight="1" thickTop="1" x14ac:dyDescent="0.2">
      <c r="B34" s="214" t="s">
        <v>199</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5" customHeight="1" thickBot="1" x14ac:dyDescent="0.25">
      <c r="B35" s="230"/>
      <c r="C35" s="231"/>
      <c r="D35" s="231"/>
      <c r="E35" s="231"/>
      <c r="F35" s="231"/>
      <c r="G35" s="231"/>
      <c r="H35" s="231"/>
      <c r="I35" s="231"/>
      <c r="J35" s="231"/>
      <c r="K35" s="231"/>
      <c r="L35" s="231"/>
      <c r="M35" s="231"/>
      <c r="N35" s="231"/>
      <c r="O35" s="231"/>
      <c r="P35" s="231"/>
      <c r="Q35" s="231"/>
      <c r="R35" s="231"/>
      <c r="S35" s="231"/>
      <c r="T35" s="231"/>
      <c r="U35" s="231"/>
      <c r="V35" s="231"/>
      <c r="W35" s="232"/>
    </row>
    <row r="36" spans="2:23" ht="37.5" customHeight="1" thickTop="1" x14ac:dyDescent="0.2">
      <c r="B36" s="214" t="s">
        <v>200</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201</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3.5" customHeight="1" thickBot="1" x14ac:dyDescent="0.25">
      <c r="B39" s="217"/>
      <c r="C39" s="218"/>
      <c r="D39" s="218"/>
      <c r="E39" s="218"/>
      <c r="F39" s="218"/>
      <c r="G39" s="218"/>
      <c r="H39" s="218"/>
      <c r="I39" s="218"/>
      <c r="J39" s="218"/>
      <c r="K39" s="218"/>
      <c r="L39" s="218"/>
      <c r="M39" s="218"/>
      <c r="N39" s="218"/>
      <c r="O39" s="218"/>
      <c r="P39" s="218"/>
      <c r="Q39" s="218"/>
      <c r="R39" s="218"/>
      <c r="S39" s="218"/>
      <c r="T39" s="218"/>
      <c r="U39" s="218"/>
      <c r="V39" s="218"/>
      <c r="W39" s="219"/>
    </row>
  </sheetData>
  <mergeCells count="6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8:W39"/>
    <mergeCell ref="B25:Q26"/>
    <mergeCell ref="S25:T25"/>
    <mergeCell ref="V25:W25"/>
    <mergeCell ref="B27:D27"/>
    <mergeCell ref="B28:D28"/>
    <mergeCell ref="B29:D29"/>
    <mergeCell ref="B30:D30"/>
    <mergeCell ref="B31:D31"/>
    <mergeCell ref="B32:D32"/>
    <mergeCell ref="B34:W35"/>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tabSelected="1" view="pageBreakPreview" topLeftCell="A11" zoomScale="44" zoomScaleNormal="100" zoomScaleSheetLayoutView="44" workbookViewId="0">
      <selection activeCell="AA29" sqref="AA29"/>
    </sheetView>
  </sheetViews>
  <sheetFormatPr baseColWidth="10" defaultColWidth="11.375" defaultRowHeight="14.25" x14ac:dyDescent="0.2"/>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420</v>
      </c>
      <c r="D4" s="176" t="s">
        <v>421</v>
      </c>
      <c r="E4" s="176"/>
      <c r="F4" s="176"/>
      <c r="G4" s="176"/>
      <c r="H4" s="177"/>
      <c r="I4" s="18"/>
      <c r="J4" s="178" t="s">
        <v>7</v>
      </c>
      <c r="K4" s="176"/>
      <c r="L4" s="17" t="s">
        <v>365</v>
      </c>
      <c r="M4" s="179" t="s">
        <v>422</v>
      </c>
      <c r="N4" s="179"/>
      <c r="O4" s="179"/>
      <c r="P4" s="179"/>
      <c r="Q4" s="180"/>
      <c r="R4" s="19"/>
      <c r="S4" s="181" t="s">
        <v>10</v>
      </c>
      <c r="T4" s="182"/>
      <c r="U4" s="182"/>
      <c r="V4" s="183" t="s">
        <v>423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424</v>
      </c>
      <c r="D6" s="185" t="s">
        <v>425</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426</v>
      </c>
      <c r="K8" s="26" t="s">
        <v>426</v>
      </c>
      <c r="L8" s="26" t="s">
        <v>209</v>
      </c>
      <c r="M8" s="26" t="s">
        <v>427</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03.5" customHeight="1" thickTop="1" thickBot="1" x14ac:dyDescent="0.25">
      <c r="B10" s="27" t="s">
        <v>21</v>
      </c>
      <c r="C10" s="183" t="s">
        <v>1873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27.75"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428</v>
      </c>
      <c r="U14" s="190"/>
      <c r="V14" s="190"/>
      <c r="W14" s="190"/>
    </row>
    <row r="15" spans="1:29" ht="27.7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2.7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45.75" customHeight="1" x14ac:dyDescent="0.2">
      <c r="B21" s="210" t="s">
        <v>429</v>
      </c>
      <c r="C21" s="211"/>
      <c r="D21" s="211"/>
      <c r="E21" s="211"/>
      <c r="F21" s="211"/>
      <c r="G21" s="211"/>
      <c r="H21" s="211"/>
      <c r="I21" s="211"/>
      <c r="J21" s="211"/>
      <c r="K21" s="211"/>
      <c r="L21" s="211"/>
      <c r="M21" s="212" t="s">
        <v>424</v>
      </c>
      <c r="N21" s="212"/>
      <c r="O21" s="212" t="s">
        <v>48</v>
      </c>
      <c r="P21" s="212"/>
      <c r="Q21" s="213" t="s">
        <v>49</v>
      </c>
      <c r="R21" s="213"/>
      <c r="S21" s="34" t="s">
        <v>53</v>
      </c>
      <c r="T21" s="34" t="s">
        <v>98</v>
      </c>
      <c r="U21" s="34" t="s">
        <v>430</v>
      </c>
      <c r="V21" s="34">
        <f>+IF(ISERR(U21/T21*100),"N/A",ROUND(U21/T21*100,2))</f>
        <v>174</v>
      </c>
      <c r="W21" s="35">
        <f>+IF(ISERR(U21/S21*100),"N/A",ROUND(U21/S21*100,2))</f>
        <v>43.5</v>
      </c>
    </row>
    <row r="22" spans="2:27" ht="45.75" customHeight="1" x14ac:dyDescent="0.2">
      <c r="B22" s="210" t="s">
        <v>431</v>
      </c>
      <c r="C22" s="211"/>
      <c r="D22" s="211"/>
      <c r="E22" s="211"/>
      <c r="F22" s="211"/>
      <c r="G22" s="211"/>
      <c r="H22" s="211"/>
      <c r="I22" s="211"/>
      <c r="J22" s="211"/>
      <c r="K22" s="211"/>
      <c r="L22" s="211"/>
      <c r="M22" s="212" t="s">
        <v>424</v>
      </c>
      <c r="N22" s="212"/>
      <c r="O22" s="212" t="s">
        <v>48</v>
      </c>
      <c r="P22" s="212"/>
      <c r="Q22" s="213" t="s">
        <v>49</v>
      </c>
      <c r="R22" s="213"/>
      <c r="S22" s="34" t="s">
        <v>53</v>
      </c>
      <c r="T22" s="34" t="s">
        <v>98</v>
      </c>
      <c r="U22" s="34" t="s">
        <v>98</v>
      </c>
      <c r="V22" s="34">
        <f>+IF(ISERR(U22/T22*100),"N/A",ROUND(U22/T22*100,2))</f>
        <v>100</v>
      </c>
      <c r="W22" s="35">
        <f>+IF(ISERR(U22/S22*100),"N/A",ROUND(U22/S22*100,2))</f>
        <v>25</v>
      </c>
    </row>
    <row r="23" spans="2:27" ht="45.75" customHeight="1" x14ac:dyDescent="0.2">
      <c r="B23" s="210" t="s">
        <v>432</v>
      </c>
      <c r="C23" s="211"/>
      <c r="D23" s="211"/>
      <c r="E23" s="211"/>
      <c r="F23" s="211"/>
      <c r="G23" s="211"/>
      <c r="H23" s="211"/>
      <c r="I23" s="211"/>
      <c r="J23" s="211"/>
      <c r="K23" s="211"/>
      <c r="L23" s="211"/>
      <c r="M23" s="212" t="s">
        <v>424</v>
      </c>
      <c r="N23" s="212"/>
      <c r="O23" s="212" t="s">
        <v>48</v>
      </c>
      <c r="P23" s="212"/>
      <c r="Q23" s="213" t="s">
        <v>49</v>
      </c>
      <c r="R23" s="213"/>
      <c r="S23" s="34" t="s">
        <v>53</v>
      </c>
      <c r="T23" s="34" t="s">
        <v>98</v>
      </c>
      <c r="U23" s="34" t="s">
        <v>98</v>
      </c>
      <c r="V23" s="34">
        <f>+IF(ISERR(U23/T23*100),"N/A",ROUND(U23/T23*100,2))</f>
        <v>100</v>
      </c>
      <c r="W23" s="35">
        <f>+IF(ISERR(U23/S23*100),"N/A",ROUND(U23/S23*100,2))</f>
        <v>25</v>
      </c>
    </row>
    <row r="24" spans="2:27" ht="45.75" customHeight="1" thickBot="1" x14ac:dyDescent="0.25">
      <c r="B24" s="210" t="s">
        <v>433</v>
      </c>
      <c r="C24" s="211"/>
      <c r="D24" s="211"/>
      <c r="E24" s="211"/>
      <c r="F24" s="211"/>
      <c r="G24" s="211"/>
      <c r="H24" s="211"/>
      <c r="I24" s="211"/>
      <c r="J24" s="211"/>
      <c r="K24" s="211"/>
      <c r="L24" s="211"/>
      <c r="M24" s="212" t="s">
        <v>424</v>
      </c>
      <c r="N24" s="212"/>
      <c r="O24" s="212" t="s">
        <v>48</v>
      </c>
      <c r="P24" s="212"/>
      <c r="Q24" s="213" t="s">
        <v>49</v>
      </c>
      <c r="R24" s="213"/>
      <c r="S24" s="34" t="s">
        <v>53</v>
      </c>
      <c r="T24" s="34" t="s">
        <v>54</v>
      </c>
      <c r="U24" s="34" t="s">
        <v>54</v>
      </c>
      <c r="V24" s="34" t="str">
        <f>+IF(ISERR(U24/T24*100),"N/A",ROUND(U24/T24*100,2))</f>
        <v>N/A</v>
      </c>
      <c r="W24" s="35">
        <f>+IF(ISERR(U24/S24*100),"N/A",ROUND(U24/S24*100,2))</f>
        <v>0</v>
      </c>
    </row>
    <row r="25" spans="2:27" ht="21.75" customHeight="1" thickTop="1" thickBot="1" x14ac:dyDescent="0.25">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20" t="s">
        <v>60</v>
      </c>
      <c r="C26" s="221"/>
      <c r="D26" s="221"/>
      <c r="E26" s="221"/>
      <c r="F26" s="221"/>
      <c r="G26" s="221"/>
      <c r="H26" s="221"/>
      <c r="I26" s="221"/>
      <c r="J26" s="221"/>
      <c r="K26" s="221"/>
      <c r="L26" s="221"/>
      <c r="M26" s="221"/>
      <c r="N26" s="221"/>
      <c r="O26" s="221"/>
      <c r="P26" s="221"/>
      <c r="Q26" s="222"/>
      <c r="R26" s="37" t="s">
        <v>41</v>
      </c>
      <c r="S26" s="197" t="s">
        <v>42</v>
      </c>
      <c r="T26" s="197"/>
      <c r="U26" s="38" t="s">
        <v>61</v>
      </c>
      <c r="V26" s="196" t="s">
        <v>62</v>
      </c>
      <c r="W26" s="198"/>
    </row>
    <row r="27" spans="2:27" ht="30.75" customHeight="1" thickBot="1" x14ac:dyDescent="0.25">
      <c r="B27" s="223"/>
      <c r="C27" s="224"/>
      <c r="D27" s="224"/>
      <c r="E27" s="224"/>
      <c r="F27" s="224"/>
      <c r="G27" s="224"/>
      <c r="H27" s="224"/>
      <c r="I27" s="224"/>
      <c r="J27" s="224"/>
      <c r="K27" s="224"/>
      <c r="L27" s="224"/>
      <c r="M27" s="224"/>
      <c r="N27" s="224"/>
      <c r="O27" s="224"/>
      <c r="P27" s="224"/>
      <c r="Q27" s="225"/>
      <c r="R27" s="39" t="s">
        <v>63</v>
      </c>
      <c r="S27" s="39" t="s">
        <v>63</v>
      </c>
      <c r="T27" s="39" t="s">
        <v>48</v>
      </c>
      <c r="U27" s="39" t="s">
        <v>63</v>
      </c>
      <c r="V27" s="39" t="s">
        <v>64</v>
      </c>
      <c r="W27" s="32" t="s">
        <v>65</v>
      </c>
      <c r="Y27" s="36"/>
    </row>
    <row r="28" spans="2:27" ht="23.25" customHeight="1" thickBot="1" x14ac:dyDescent="0.25">
      <c r="B28" s="226" t="s">
        <v>66</v>
      </c>
      <c r="C28" s="227"/>
      <c r="D28" s="227"/>
      <c r="E28" s="40" t="s">
        <v>434</v>
      </c>
      <c r="F28" s="40"/>
      <c r="G28" s="40"/>
      <c r="H28" s="41"/>
      <c r="I28" s="41"/>
      <c r="J28" s="41"/>
      <c r="K28" s="41"/>
      <c r="L28" s="41"/>
      <c r="M28" s="41"/>
      <c r="N28" s="41"/>
      <c r="O28" s="41"/>
      <c r="P28" s="42"/>
      <c r="Q28" s="42"/>
      <c r="R28" s="43" t="s">
        <v>423</v>
      </c>
      <c r="S28" s="44" t="s">
        <v>12</v>
      </c>
      <c r="T28" s="42"/>
      <c r="U28" s="44" t="s">
        <v>435</v>
      </c>
      <c r="V28" s="42"/>
      <c r="W28" s="45">
        <f>+IF(ISERR(U28/R28*100),"N/A",ROUND(U28/R28*100,2))</f>
        <v>13.18</v>
      </c>
    </row>
    <row r="29" spans="2:27" ht="26.25" customHeight="1" thickBot="1" x14ac:dyDescent="0.25">
      <c r="B29" s="228" t="s">
        <v>70</v>
      </c>
      <c r="C29" s="229"/>
      <c r="D29" s="229"/>
      <c r="E29" s="46" t="s">
        <v>434</v>
      </c>
      <c r="F29" s="46"/>
      <c r="G29" s="46"/>
      <c r="H29" s="47"/>
      <c r="I29" s="47"/>
      <c r="J29" s="47"/>
      <c r="K29" s="47"/>
      <c r="L29" s="47"/>
      <c r="M29" s="47"/>
      <c r="N29" s="47"/>
      <c r="O29" s="47"/>
      <c r="P29" s="48"/>
      <c r="Q29" s="48"/>
      <c r="R29" s="49" t="s">
        <v>436</v>
      </c>
      <c r="S29" s="50" t="s">
        <v>435</v>
      </c>
      <c r="T29" s="51">
        <f>+IF(ISERR(S29/R29*100),"N/A",ROUND(S29/R29*100,2))</f>
        <v>13.11</v>
      </c>
      <c r="U29" s="50" t="s">
        <v>435</v>
      </c>
      <c r="V29" s="51">
        <f>+IF(ISERR(U29/S29*100),"N/A",ROUND(U29/S29*100,2))</f>
        <v>100</v>
      </c>
      <c r="W29" s="52">
        <f>+IF(ISERR(U29/R29*100),"N/A",ROUND(U29/R29*100,2))</f>
        <v>13.11</v>
      </c>
    </row>
    <row r="30" spans="2:27" ht="22.5" customHeight="1" thickTop="1" thickBot="1" x14ac:dyDescent="0.25">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14" t="s">
        <v>437</v>
      </c>
      <c r="C31" s="215"/>
      <c r="D31" s="215"/>
      <c r="E31" s="215"/>
      <c r="F31" s="215"/>
      <c r="G31" s="215"/>
      <c r="H31" s="215"/>
      <c r="I31" s="215"/>
      <c r="J31" s="215"/>
      <c r="K31" s="215"/>
      <c r="L31" s="215"/>
      <c r="M31" s="215"/>
      <c r="N31" s="215"/>
      <c r="O31" s="215"/>
      <c r="P31" s="215"/>
      <c r="Q31" s="215"/>
      <c r="R31" s="215"/>
      <c r="S31" s="215"/>
      <c r="T31" s="215"/>
      <c r="U31" s="215"/>
      <c r="V31" s="215"/>
      <c r="W31" s="216"/>
    </row>
    <row r="32" spans="2:27" ht="83.2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438</v>
      </c>
      <c r="C33" s="215"/>
      <c r="D33" s="215"/>
      <c r="E33" s="215"/>
      <c r="F33" s="215"/>
      <c r="G33" s="215"/>
      <c r="H33" s="215"/>
      <c r="I33" s="215"/>
      <c r="J33" s="215"/>
      <c r="K33" s="215"/>
      <c r="L33" s="215"/>
      <c r="M33" s="215"/>
      <c r="N33" s="215"/>
      <c r="O33" s="215"/>
      <c r="P33" s="215"/>
      <c r="Q33" s="215"/>
      <c r="R33" s="215"/>
      <c r="S33" s="215"/>
      <c r="T33" s="215"/>
      <c r="U33" s="215"/>
      <c r="V33" s="215"/>
      <c r="W33" s="216"/>
    </row>
    <row r="34" spans="2:23" ht="45.75" customHeight="1" thickBot="1" x14ac:dyDescent="0.25">
      <c r="B34" s="230"/>
      <c r="C34" s="231"/>
      <c r="D34" s="231"/>
      <c r="E34" s="231"/>
      <c r="F34" s="231"/>
      <c r="G34" s="231"/>
      <c r="H34" s="231"/>
      <c r="I34" s="231"/>
      <c r="J34" s="231"/>
      <c r="K34" s="231"/>
      <c r="L34" s="231"/>
      <c r="M34" s="231"/>
      <c r="N34" s="231"/>
      <c r="O34" s="231"/>
      <c r="P34" s="231"/>
      <c r="Q34" s="231"/>
      <c r="R34" s="231"/>
      <c r="S34" s="231"/>
      <c r="T34" s="231"/>
      <c r="U34" s="231"/>
      <c r="V34" s="231"/>
      <c r="W34" s="232"/>
    </row>
    <row r="35" spans="2:23" ht="37.5" customHeight="1" thickTop="1" x14ac:dyDescent="0.2">
      <c r="B35" s="214" t="s">
        <v>439</v>
      </c>
      <c r="C35" s="215"/>
      <c r="D35" s="215"/>
      <c r="E35" s="215"/>
      <c r="F35" s="215"/>
      <c r="G35" s="215"/>
      <c r="H35" s="215"/>
      <c r="I35" s="215"/>
      <c r="J35" s="215"/>
      <c r="K35" s="215"/>
      <c r="L35" s="215"/>
      <c r="M35" s="215"/>
      <c r="N35" s="215"/>
      <c r="O35" s="215"/>
      <c r="P35" s="215"/>
      <c r="Q35" s="215"/>
      <c r="R35" s="215"/>
      <c r="S35" s="215"/>
      <c r="T35" s="215"/>
      <c r="U35" s="215"/>
      <c r="V35" s="215"/>
      <c r="W35" s="216"/>
    </row>
    <row r="36" spans="2:23" ht="42.75" customHeight="1" thickBot="1" x14ac:dyDescent="0.25">
      <c r="B36" s="217"/>
      <c r="C36" s="218"/>
      <c r="D36" s="218"/>
      <c r="E36" s="218"/>
      <c r="F36" s="218"/>
      <c r="G36" s="218"/>
      <c r="H36" s="218"/>
      <c r="I36" s="218"/>
      <c r="J36" s="218"/>
      <c r="K36" s="218"/>
      <c r="L36" s="218"/>
      <c r="M36" s="218"/>
      <c r="N36" s="218"/>
      <c r="O36" s="218"/>
      <c r="P36" s="218"/>
      <c r="Q36" s="218"/>
      <c r="R36" s="218"/>
      <c r="S36" s="218"/>
      <c r="T36" s="218"/>
      <c r="U36" s="218"/>
      <c r="V36" s="218"/>
      <c r="W36" s="219"/>
    </row>
  </sheetData>
  <mergeCells count="6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4" min="1"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abSelected="1" view="pageBreakPreview" zoomScale="40" zoomScaleNormal="100" zoomScaleSheetLayoutView="40"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440</v>
      </c>
      <c r="D4" s="176" t="s">
        <v>441</v>
      </c>
      <c r="E4" s="176"/>
      <c r="F4" s="176"/>
      <c r="G4" s="176"/>
      <c r="H4" s="177"/>
      <c r="I4" s="18"/>
      <c r="J4" s="178" t="s">
        <v>7</v>
      </c>
      <c r="K4" s="176"/>
      <c r="L4" s="17" t="s">
        <v>442</v>
      </c>
      <c r="M4" s="179" t="s">
        <v>443</v>
      </c>
      <c r="N4" s="179"/>
      <c r="O4" s="179"/>
      <c r="P4" s="179"/>
      <c r="Q4" s="180"/>
      <c r="R4" s="19"/>
      <c r="S4" s="181" t="s">
        <v>10</v>
      </c>
      <c r="T4" s="182"/>
      <c r="U4" s="182"/>
      <c r="V4" s="183" t="s">
        <v>444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50.25" customHeight="1" thickBot="1" x14ac:dyDescent="0.25">
      <c r="B6" s="20" t="s">
        <v>13</v>
      </c>
      <c r="C6" s="21" t="s">
        <v>445</v>
      </c>
      <c r="D6" s="185" t="s">
        <v>446</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v>777502</v>
      </c>
      <c r="K8" s="26" t="s">
        <v>20</v>
      </c>
      <c r="L8" s="26">
        <v>87830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447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448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449</v>
      </c>
      <c r="C21" s="211"/>
      <c r="D21" s="211"/>
      <c r="E21" s="211"/>
      <c r="F21" s="211"/>
      <c r="G21" s="211"/>
      <c r="H21" s="211"/>
      <c r="I21" s="211"/>
      <c r="J21" s="211"/>
      <c r="K21" s="211"/>
      <c r="L21" s="211"/>
      <c r="M21" s="212" t="s">
        <v>445</v>
      </c>
      <c r="N21" s="212"/>
      <c r="O21" s="212" t="s">
        <v>48</v>
      </c>
      <c r="P21" s="212"/>
      <c r="Q21" s="213" t="s">
        <v>49</v>
      </c>
      <c r="R21" s="213"/>
      <c r="S21" s="34" t="s">
        <v>53</v>
      </c>
      <c r="T21" s="34" t="s">
        <v>53</v>
      </c>
      <c r="U21" s="34" t="s">
        <v>450</v>
      </c>
      <c r="V21" s="34">
        <f>+IF(ISERR(U21/T21*100),"N/A",ROUND(U21/T21*100,2))</f>
        <v>97.8</v>
      </c>
      <c r="W21" s="35">
        <f>+IF(ISERR(U21/S21*100),"N/A",ROUND(U21/S21*100,2))</f>
        <v>97.8</v>
      </c>
    </row>
    <row r="22" spans="2:27" ht="56.25" customHeight="1" x14ac:dyDescent="0.2">
      <c r="B22" s="210" t="s">
        <v>451</v>
      </c>
      <c r="C22" s="211"/>
      <c r="D22" s="211"/>
      <c r="E22" s="211"/>
      <c r="F22" s="211"/>
      <c r="G22" s="211"/>
      <c r="H22" s="211"/>
      <c r="I22" s="211"/>
      <c r="J22" s="211"/>
      <c r="K22" s="211"/>
      <c r="L22" s="211"/>
      <c r="M22" s="212" t="s">
        <v>445</v>
      </c>
      <c r="N22" s="212"/>
      <c r="O22" s="212" t="s">
        <v>48</v>
      </c>
      <c r="P22" s="212"/>
      <c r="Q22" s="213" t="s">
        <v>49</v>
      </c>
      <c r="R22" s="213"/>
      <c r="S22" s="34" t="s">
        <v>53</v>
      </c>
      <c r="T22" s="34" t="s">
        <v>53</v>
      </c>
      <c r="U22" s="34" t="s">
        <v>452</v>
      </c>
      <c r="V22" s="34">
        <f>+IF(ISERR(U22/T22*100),"N/A",ROUND(U22/T22*100,2))</f>
        <v>114.07</v>
      </c>
      <c r="W22" s="35">
        <f>+IF(ISERR(U22/S22*100),"N/A",ROUND(U22/S22*100,2))</f>
        <v>114.07</v>
      </c>
    </row>
    <row r="23" spans="2:27" ht="56.25" customHeight="1" thickBot="1" x14ac:dyDescent="0.25">
      <c r="B23" s="210" t="s">
        <v>453</v>
      </c>
      <c r="C23" s="211"/>
      <c r="D23" s="211"/>
      <c r="E23" s="211"/>
      <c r="F23" s="211"/>
      <c r="G23" s="211"/>
      <c r="H23" s="211"/>
      <c r="I23" s="211"/>
      <c r="J23" s="211"/>
      <c r="K23" s="211"/>
      <c r="L23" s="211"/>
      <c r="M23" s="212" t="s">
        <v>445</v>
      </c>
      <c r="N23" s="212"/>
      <c r="O23" s="212" t="s">
        <v>48</v>
      </c>
      <c r="P23" s="212"/>
      <c r="Q23" s="213" t="s">
        <v>49</v>
      </c>
      <c r="R23" s="213"/>
      <c r="S23" s="34" t="s">
        <v>53</v>
      </c>
      <c r="T23" s="34" t="s">
        <v>53</v>
      </c>
      <c r="U23" s="34" t="s">
        <v>54</v>
      </c>
      <c r="V23" s="34">
        <f>+IF(ISERR(U23/T23*100),"N/A",ROUND(U23/T23*100,2))</f>
        <v>0</v>
      </c>
      <c r="W23" s="35">
        <f>+IF(ISERR(U23/S23*100),"N/A",ROUND(U23/S23*100,2))</f>
        <v>0</v>
      </c>
    </row>
    <row r="24" spans="2:27" ht="21.75" customHeight="1" thickTop="1" thickBot="1" x14ac:dyDescent="0.25">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20" t="s">
        <v>60</v>
      </c>
      <c r="C25" s="221"/>
      <c r="D25" s="221"/>
      <c r="E25" s="221"/>
      <c r="F25" s="221"/>
      <c r="G25" s="221"/>
      <c r="H25" s="221"/>
      <c r="I25" s="221"/>
      <c r="J25" s="221"/>
      <c r="K25" s="221"/>
      <c r="L25" s="221"/>
      <c r="M25" s="221"/>
      <c r="N25" s="221"/>
      <c r="O25" s="221"/>
      <c r="P25" s="221"/>
      <c r="Q25" s="222"/>
      <c r="R25" s="37" t="s">
        <v>41</v>
      </c>
      <c r="S25" s="197" t="s">
        <v>42</v>
      </c>
      <c r="T25" s="197"/>
      <c r="U25" s="38" t="s">
        <v>61</v>
      </c>
      <c r="V25" s="196" t="s">
        <v>62</v>
      </c>
      <c r="W25" s="198"/>
    </row>
    <row r="26" spans="2:27" ht="30.75" customHeight="1" thickBot="1" x14ac:dyDescent="0.25">
      <c r="B26" s="223"/>
      <c r="C26" s="224"/>
      <c r="D26" s="224"/>
      <c r="E26" s="224"/>
      <c r="F26" s="224"/>
      <c r="G26" s="224"/>
      <c r="H26" s="224"/>
      <c r="I26" s="224"/>
      <c r="J26" s="224"/>
      <c r="K26" s="224"/>
      <c r="L26" s="224"/>
      <c r="M26" s="224"/>
      <c r="N26" s="224"/>
      <c r="O26" s="224"/>
      <c r="P26" s="224"/>
      <c r="Q26" s="225"/>
      <c r="R26" s="39" t="s">
        <v>63</v>
      </c>
      <c r="S26" s="39" t="s">
        <v>63</v>
      </c>
      <c r="T26" s="39" t="s">
        <v>48</v>
      </c>
      <c r="U26" s="39" t="s">
        <v>63</v>
      </c>
      <c r="V26" s="39" t="s">
        <v>64</v>
      </c>
      <c r="W26" s="32" t="s">
        <v>65</v>
      </c>
      <c r="Y26" s="36"/>
    </row>
    <row r="27" spans="2:27" ht="23.25" customHeight="1" thickBot="1" x14ac:dyDescent="0.25">
      <c r="B27" s="226" t="s">
        <v>66</v>
      </c>
      <c r="C27" s="227"/>
      <c r="D27" s="227"/>
      <c r="E27" s="40" t="s">
        <v>454</v>
      </c>
      <c r="F27" s="40"/>
      <c r="G27" s="40"/>
      <c r="H27" s="41"/>
      <c r="I27" s="41"/>
      <c r="J27" s="41"/>
      <c r="K27" s="41"/>
      <c r="L27" s="41"/>
      <c r="M27" s="41"/>
      <c r="N27" s="41"/>
      <c r="O27" s="41"/>
      <c r="P27" s="42"/>
      <c r="Q27" s="42"/>
      <c r="R27" s="43" t="s">
        <v>455</v>
      </c>
      <c r="S27" s="44" t="s">
        <v>12</v>
      </c>
      <c r="T27" s="42"/>
      <c r="U27" s="44" t="s">
        <v>456</v>
      </c>
      <c r="V27" s="42"/>
      <c r="W27" s="45">
        <f>+IF(ISERR(U27/R27*100),"N/A",ROUND(U27/R27*100,2))</f>
        <v>0.56999999999999995</v>
      </c>
    </row>
    <row r="28" spans="2:27" ht="26.25" customHeight="1" thickBot="1" x14ac:dyDescent="0.25">
      <c r="B28" s="228" t="s">
        <v>70</v>
      </c>
      <c r="C28" s="229"/>
      <c r="D28" s="229"/>
      <c r="E28" s="46" t="s">
        <v>454</v>
      </c>
      <c r="F28" s="46"/>
      <c r="G28" s="46"/>
      <c r="H28" s="47"/>
      <c r="I28" s="47"/>
      <c r="J28" s="47"/>
      <c r="K28" s="47"/>
      <c r="L28" s="47"/>
      <c r="M28" s="47"/>
      <c r="N28" s="47"/>
      <c r="O28" s="47"/>
      <c r="P28" s="48"/>
      <c r="Q28" s="48"/>
      <c r="R28" s="49" t="s">
        <v>455</v>
      </c>
      <c r="S28" s="50" t="s">
        <v>456</v>
      </c>
      <c r="T28" s="51">
        <f>+IF(ISERR(S28/R28*100),"N/A",ROUND(S28/R28*100,2))</f>
        <v>0.56999999999999995</v>
      </c>
      <c r="U28" s="50" t="s">
        <v>456</v>
      </c>
      <c r="V28" s="51">
        <f>+IF(ISERR(U28/S28*100),"N/A",ROUND(U28/S28*100,2))</f>
        <v>100</v>
      </c>
      <c r="W28" s="52">
        <f>+IF(ISERR(U28/R28*100),"N/A",ROUND(U28/R28*100,2))</f>
        <v>0.56999999999999995</v>
      </c>
    </row>
    <row r="29" spans="2:27" ht="22.5" customHeight="1" thickTop="1" thickBot="1" x14ac:dyDescent="0.25">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14" t="s">
        <v>457</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8"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70.5" customHeight="1" thickTop="1" x14ac:dyDescent="0.2">
      <c r="B32" s="214" t="s">
        <v>458</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75.75" customHeight="1" thickTop="1" x14ac:dyDescent="0.2">
      <c r="B34" s="214" t="s">
        <v>459</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3.5" customHeight="1" thickBot="1" x14ac:dyDescent="0.25">
      <c r="B35" s="217"/>
      <c r="C35" s="218"/>
      <c r="D35" s="218"/>
      <c r="E35" s="218"/>
      <c r="F35" s="218"/>
      <c r="G35" s="218"/>
      <c r="H35" s="218"/>
      <c r="I35" s="218"/>
      <c r="J35" s="218"/>
      <c r="K35" s="218"/>
      <c r="L35" s="218"/>
      <c r="M35" s="218"/>
      <c r="N35" s="218"/>
      <c r="O35" s="218"/>
      <c r="P35" s="218"/>
      <c r="Q35" s="218"/>
      <c r="R35" s="218"/>
      <c r="S35" s="218"/>
      <c r="T35" s="218"/>
      <c r="U35" s="218"/>
      <c r="V35" s="218"/>
      <c r="W35" s="219"/>
    </row>
  </sheetData>
  <mergeCells count="59">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440</v>
      </c>
      <c r="D4" s="176" t="s">
        <v>441</v>
      </c>
      <c r="E4" s="176"/>
      <c r="F4" s="176"/>
      <c r="G4" s="176"/>
      <c r="H4" s="177"/>
      <c r="I4" s="18"/>
      <c r="J4" s="178" t="s">
        <v>7</v>
      </c>
      <c r="K4" s="176"/>
      <c r="L4" s="17" t="s">
        <v>460</v>
      </c>
      <c r="M4" s="179" t="s">
        <v>461</v>
      </c>
      <c r="N4" s="179"/>
      <c r="O4" s="179"/>
      <c r="P4" s="179"/>
      <c r="Q4" s="180"/>
      <c r="R4" s="19"/>
      <c r="S4" s="181" t="s">
        <v>10</v>
      </c>
      <c r="T4" s="182"/>
      <c r="U4" s="182"/>
      <c r="V4" s="183" t="s">
        <v>462</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463</v>
      </c>
      <c r="D6" s="185" t="s">
        <v>464</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250</v>
      </c>
      <c r="M8" s="26" t="s">
        <v>465</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466</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467</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468</v>
      </c>
      <c r="C21" s="211"/>
      <c r="D21" s="211"/>
      <c r="E21" s="211"/>
      <c r="F21" s="211"/>
      <c r="G21" s="211"/>
      <c r="H21" s="211"/>
      <c r="I21" s="211"/>
      <c r="J21" s="211"/>
      <c r="K21" s="211"/>
      <c r="L21" s="211"/>
      <c r="M21" s="212" t="s">
        <v>463</v>
      </c>
      <c r="N21" s="212"/>
      <c r="O21" s="212" t="s">
        <v>48</v>
      </c>
      <c r="P21" s="212"/>
      <c r="Q21" s="213" t="s">
        <v>49</v>
      </c>
      <c r="R21" s="213"/>
      <c r="S21" s="34" t="s">
        <v>53</v>
      </c>
      <c r="T21" s="34" t="s">
        <v>469</v>
      </c>
      <c r="U21" s="34" t="s">
        <v>470</v>
      </c>
      <c r="V21" s="34">
        <f>+IF(ISERR(U21/T21*100),"N/A",ROUND(U21/T21*100,2))</f>
        <v>144.44</v>
      </c>
      <c r="W21" s="35">
        <f>+IF(ISERR(U21/S21*100),"N/A",ROUND(U21/S21*100,2))</f>
        <v>7.8</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471</v>
      </c>
      <c r="F25" s="40"/>
      <c r="G25" s="40"/>
      <c r="H25" s="41"/>
      <c r="I25" s="41"/>
      <c r="J25" s="41"/>
      <c r="K25" s="41"/>
      <c r="L25" s="41"/>
      <c r="M25" s="41"/>
      <c r="N25" s="41"/>
      <c r="O25" s="41"/>
      <c r="P25" s="42"/>
      <c r="Q25" s="42"/>
      <c r="R25" s="43" t="s">
        <v>462</v>
      </c>
      <c r="S25" s="44" t="s">
        <v>12</v>
      </c>
      <c r="T25" s="42"/>
      <c r="U25" s="44" t="s">
        <v>54</v>
      </c>
      <c r="V25" s="42"/>
      <c r="W25" s="45">
        <f>+IF(ISERR(U25/R25*100),"N/A",ROUND(U25/R25*100,2))</f>
        <v>0</v>
      </c>
    </row>
    <row r="26" spans="2:27" ht="26.25" customHeight="1" thickBot="1" x14ac:dyDescent="0.25">
      <c r="B26" s="228" t="s">
        <v>70</v>
      </c>
      <c r="C26" s="229"/>
      <c r="D26" s="229"/>
      <c r="E26" s="46" t="s">
        <v>471</v>
      </c>
      <c r="F26" s="46"/>
      <c r="G26" s="46"/>
      <c r="H26" s="47"/>
      <c r="I26" s="47"/>
      <c r="J26" s="47"/>
      <c r="K26" s="47"/>
      <c r="L26" s="47"/>
      <c r="M26" s="47"/>
      <c r="N26" s="47"/>
      <c r="O26" s="47"/>
      <c r="P26" s="48"/>
      <c r="Q26" s="48"/>
      <c r="R26" s="49" t="s">
        <v>462</v>
      </c>
      <c r="S26" s="50" t="s">
        <v>472</v>
      </c>
      <c r="T26" s="51">
        <f>+IF(ISERR(S26/R26*100),"N/A",ROUND(S26/R26*100,2))</f>
        <v>5.45</v>
      </c>
      <c r="U26" s="50" t="s">
        <v>54</v>
      </c>
      <c r="V26" s="51">
        <f>+IF(ISERR(U26/S26*100),"N/A",ROUND(U26/S26*100,2))</f>
        <v>0</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473</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474</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475</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440</v>
      </c>
      <c r="D4" s="176" t="s">
        <v>441</v>
      </c>
      <c r="E4" s="176"/>
      <c r="F4" s="176"/>
      <c r="G4" s="176"/>
      <c r="H4" s="177"/>
      <c r="I4" s="18"/>
      <c r="J4" s="178" t="s">
        <v>7</v>
      </c>
      <c r="K4" s="176"/>
      <c r="L4" s="17" t="s">
        <v>476</v>
      </c>
      <c r="M4" s="179" t="s">
        <v>477</v>
      </c>
      <c r="N4" s="179"/>
      <c r="O4" s="179"/>
      <c r="P4" s="179"/>
      <c r="Q4" s="180"/>
      <c r="R4" s="19"/>
      <c r="S4" s="181" t="s">
        <v>10</v>
      </c>
      <c r="T4" s="182"/>
      <c r="U4" s="182"/>
      <c r="V4" s="183" t="s">
        <v>478</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479</v>
      </c>
      <c r="D6" s="185" t="s">
        <v>480</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v>960000</v>
      </c>
      <c r="K8" s="26">
        <v>1440000</v>
      </c>
      <c r="L8" s="26">
        <v>122073</v>
      </c>
      <c r="M8" s="26">
        <v>184260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84" customHeight="1" thickTop="1" thickBot="1" x14ac:dyDescent="0.25">
      <c r="B10" s="27" t="s">
        <v>21</v>
      </c>
      <c r="C10" s="183" t="s">
        <v>481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482</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483</v>
      </c>
      <c r="C21" s="211"/>
      <c r="D21" s="211"/>
      <c r="E21" s="211"/>
      <c r="F21" s="211"/>
      <c r="G21" s="211"/>
      <c r="H21" s="211"/>
      <c r="I21" s="211"/>
      <c r="J21" s="211"/>
      <c r="K21" s="211"/>
      <c r="L21" s="211"/>
      <c r="M21" s="212" t="s">
        <v>479</v>
      </c>
      <c r="N21" s="212"/>
      <c r="O21" s="212" t="s">
        <v>48</v>
      </c>
      <c r="P21" s="212"/>
      <c r="Q21" s="213" t="s">
        <v>49</v>
      </c>
      <c r="R21" s="213"/>
      <c r="S21" s="34" t="s">
        <v>195</v>
      </c>
      <c r="T21" s="34" t="s">
        <v>195</v>
      </c>
      <c r="U21" s="34" t="s">
        <v>195</v>
      </c>
      <c r="V21" s="34">
        <f>+IF(ISERR(U21/T21*100),"N/A",ROUND(U21/T21*100,2))</f>
        <v>100</v>
      </c>
      <c r="W21" s="35">
        <f>+IF(ISERR(U21/S21*100),"N/A",ROUND(U21/S21*100,2))</f>
        <v>100</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484</v>
      </c>
      <c r="F25" s="40"/>
      <c r="G25" s="40"/>
      <c r="H25" s="41"/>
      <c r="I25" s="41"/>
      <c r="J25" s="41"/>
      <c r="K25" s="41"/>
      <c r="L25" s="41"/>
      <c r="M25" s="41"/>
      <c r="N25" s="41"/>
      <c r="O25" s="41"/>
      <c r="P25" s="42"/>
      <c r="Q25" s="42"/>
      <c r="R25" s="43" t="s">
        <v>478</v>
      </c>
      <c r="S25" s="44" t="s">
        <v>12</v>
      </c>
      <c r="T25" s="42"/>
      <c r="U25" s="44" t="s">
        <v>54</v>
      </c>
      <c r="V25" s="42"/>
      <c r="W25" s="45">
        <f>+IF(ISERR(U25/R25*100),"N/A",ROUND(U25/R25*100,2))</f>
        <v>0</v>
      </c>
    </row>
    <row r="26" spans="2:27" ht="26.25" customHeight="1" thickBot="1" x14ac:dyDescent="0.25">
      <c r="B26" s="228" t="s">
        <v>70</v>
      </c>
      <c r="C26" s="229"/>
      <c r="D26" s="229"/>
      <c r="E26" s="46" t="s">
        <v>484</v>
      </c>
      <c r="F26" s="46"/>
      <c r="G26" s="46"/>
      <c r="H26" s="47"/>
      <c r="I26" s="47"/>
      <c r="J26" s="47"/>
      <c r="K26" s="47"/>
      <c r="L26" s="47"/>
      <c r="M26" s="47"/>
      <c r="N26" s="47"/>
      <c r="O26" s="47"/>
      <c r="P26" s="48"/>
      <c r="Q26" s="48"/>
      <c r="R26" s="49" t="s">
        <v>478</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485</v>
      </c>
      <c r="C28" s="215"/>
      <c r="D28" s="215"/>
      <c r="E28" s="215"/>
      <c r="F28" s="215"/>
      <c r="G28" s="215"/>
      <c r="H28" s="215"/>
      <c r="I28" s="215"/>
      <c r="J28" s="215"/>
      <c r="K28" s="215"/>
      <c r="L28" s="215"/>
      <c r="M28" s="215"/>
      <c r="N28" s="215"/>
      <c r="O28" s="215"/>
      <c r="P28" s="215"/>
      <c r="Q28" s="215"/>
      <c r="R28" s="215"/>
      <c r="S28" s="215"/>
      <c r="T28" s="215"/>
      <c r="U28" s="215"/>
      <c r="V28" s="215"/>
      <c r="W28" s="216"/>
    </row>
    <row r="29" spans="2:27" ht="85.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486</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487</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176" t="s">
        <v>6</v>
      </c>
      <c r="E4" s="176"/>
      <c r="F4" s="176"/>
      <c r="G4" s="176"/>
      <c r="H4" s="177"/>
      <c r="I4" s="18"/>
      <c r="J4" s="178" t="s">
        <v>7</v>
      </c>
      <c r="K4" s="176"/>
      <c r="L4" s="17" t="s">
        <v>8</v>
      </c>
      <c r="M4" s="179" t="s">
        <v>9</v>
      </c>
      <c r="N4" s="179"/>
      <c r="O4" s="179"/>
      <c r="P4" s="179"/>
      <c r="Q4" s="180"/>
      <c r="R4" s="19"/>
      <c r="S4" s="181" t="s">
        <v>10</v>
      </c>
      <c r="T4" s="182"/>
      <c r="U4" s="182"/>
      <c r="V4" s="183" t="s">
        <v>11</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14</v>
      </c>
      <c r="D6" s="185" t="s">
        <v>15</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v>30000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22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30</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47</v>
      </c>
      <c r="C21" s="211"/>
      <c r="D21" s="211"/>
      <c r="E21" s="211"/>
      <c r="F21" s="211"/>
      <c r="G21" s="211"/>
      <c r="H21" s="211"/>
      <c r="I21" s="211"/>
      <c r="J21" s="211"/>
      <c r="K21" s="211"/>
      <c r="L21" s="211"/>
      <c r="M21" s="212" t="s">
        <v>14</v>
      </c>
      <c r="N21" s="212"/>
      <c r="O21" s="212" t="s">
        <v>48</v>
      </c>
      <c r="P21" s="212"/>
      <c r="Q21" s="213" t="s">
        <v>49</v>
      </c>
      <c r="R21" s="213"/>
      <c r="S21" s="34" t="s">
        <v>50</v>
      </c>
      <c r="T21" s="34" t="s">
        <v>50</v>
      </c>
      <c r="U21" s="34" t="s">
        <v>51</v>
      </c>
      <c r="V21" s="34">
        <f>+IF(ISERR(U21/T21*100),"N/A",ROUND(U21/T21*100,2))</f>
        <v>380</v>
      </c>
      <c r="W21" s="35">
        <f>+IF(ISERR(U21/S21*100),"N/A",ROUND(U21/S21*100,2))</f>
        <v>380</v>
      </c>
    </row>
    <row r="22" spans="2:27" ht="56.25" customHeight="1" x14ac:dyDescent="0.2">
      <c r="B22" s="210" t="s">
        <v>52</v>
      </c>
      <c r="C22" s="211"/>
      <c r="D22" s="211"/>
      <c r="E22" s="211"/>
      <c r="F22" s="211"/>
      <c r="G22" s="211"/>
      <c r="H22" s="211"/>
      <c r="I22" s="211"/>
      <c r="J22" s="211"/>
      <c r="K22" s="211"/>
      <c r="L22" s="211"/>
      <c r="M22" s="212" t="s">
        <v>14</v>
      </c>
      <c r="N22" s="212"/>
      <c r="O22" s="212" t="s">
        <v>48</v>
      </c>
      <c r="P22" s="212"/>
      <c r="Q22" s="213" t="s">
        <v>49</v>
      </c>
      <c r="R22" s="213"/>
      <c r="S22" s="34" t="s">
        <v>53</v>
      </c>
      <c r="T22" s="34" t="s">
        <v>54</v>
      </c>
      <c r="U22" s="34" t="s">
        <v>54</v>
      </c>
      <c r="V22" s="34" t="str">
        <f>+IF(ISERR(U22/T22*100),"N/A",ROUND(U22/T22*100,2))</f>
        <v>N/A</v>
      </c>
      <c r="W22" s="35">
        <f>+IF(ISERR(U22/S22*100),"N/A",ROUND(U22/S22*100,2))</f>
        <v>0</v>
      </c>
    </row>
    <row r="23" spans="2:27" ht="56.25" customHeight="1" x14ac:dyDescent="0.2">
      <c r="B23" s="210" t="s">
        <v>55</v>
      </c>
      <c r="C23" s="211"/>
      <c r="D23" s="211"/>
      <c r="E23" s="211"/>
      <c r="F23" s="211"/>
      <c r="G23" s="211"/>
      <c r="H23" s="211"/>
      <c r="I23" s="211"/>
      <c r="J23" s="211"/>
      <c r="K23" s="211"/>
      <c r="L23" s="211"/>
      <c r="M23" s="212" t="s">
        <v>14</v>
      </c>
      <c r="N23" s="212"/>
      <c r="O23" s="212" t="s">
        <v>48</v>
      </c>
      <c r="P23" s="212"/>
      <c r="Q23" s="213" t="s">
        <v>49</v>
      </c>
      <c r="R23" s="213"/>
      <c r="S23" s="34" t="s">
        <v>56</v>
      </c>
      <c r="T23" s="34" t="s">
        <v>54</v>
      </c>
      <c r="U23" s="34" t="s">
        <v>54</v>
      </c>
      <c r="V23" s="34" t="str">
        <f>+IF(ISERR(U23/T23*100),"N/A",ROUND(U23/T23*100,2))</f>
        <v>N/A</v>
      </c>
      <c r="W23" s="35">
        <f>+IF(ISERR(U23/S23*100),"N/A",ROUND(U23/S23*100,2))</f>
        <v>0</v>
      </c>
    </row>
    <row r="24" spans="2:27" ht="56.25" customHeight="1" thickBot="1" x14ac:dyDescent="0.25">
      <c r="B24" s="210" t="s">
        <v>57</v>
      </c>
      <c r="C24" s="211"/>
      <c r="D24" s="211"/>
      <c r="E24" s="211"/>
      <c r="F24" s="211"/>
      <c r="G24" s="211"/>
      <c r="H24" s="211"/>
      <c r="I24" s="211"/>
      <c r="J24" s="211"/>
      <c r="K24" s="211"/>
      <c r="L24" s="211"/>
      <c r="M24" s="212" t="s">
        <v>14</v>
      </c>
      <c r="N24" s="212"/>
      <c r="O24" s="212" t="s">
        <v>48</v>
      </c>
      <c r="P24" s="212"/>
      <c r="Q24" s="213" t="s">
        <v>49</v>
      </c>
      <c r="R24" s="213"/>
      <c r="S24" s="34" t="s">
        <v>53</v>
      </c>
      <c r="T24" s="34" t="s">
        <v>58</v>
      </c>
      <c r="U24" s="34" t="s">
        <v>58</v>
      </c>
      <c r="V24" s="34">
        <f>+IF(ISERR(U24/T24*100),"N/A",ROUND(U24/T24*100,2))</f>
        <v>100</v>
      </c>
      <c r="W24" s="35">
        <f>+IF(ISERR(U24/S24*100),"N/A",ROUND(U24/S24*100,2))</f>
        <v>8.3000000000000007</v>
      </c>
    </row>
    <row r="25" spans="2:27" ht="21.75" customHeight="1" thickTop="1" thickBot="1" x14ac:dyDescent="0.25">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20" t="s">
        <v>60</v>
      </c>
      <c r="C26" s="221"/>
      <c r="D26" s="221"/>
      <c r="E26" s="221"/>
      <c r="F26" s="221"/>
      <c r="G26" s="221"/>
      <c r="H26" s="221"/>
      <c r="I26" s="221"/>
      <c r="J26" s="221"/>
      <c r="K26" s="221"/>
      <c r="L26" s="221"/>
      <c r="M26" s="221"/>
      <c r="N26" s="221"/>
      <c r="O26" s="221"/>
      <c r="P26" s="221"/>
      <c r="Q26" s="222"/>
      <c r="R26" s="37" t="s">
        <v>41</v>
      </c>
      <c r="S26" s="197" t="s">
        <v>42</v>
      </c>
      <c r="T26" s="197"/>
      <c r="U26" s="38" t="s">
        <v>61</v>
      </c>
      <c r="V26" s="196" t="s">
        <v>62</v>
      </c>
      <c r="W26" s="198"/>
    </row>
    <row r="27" spans="2:27" ht="30.75" customHeight="1" thickBot="1" x14ac:dyDescent="0.25">
      <c r="B27" s="223"/>
      <c r="C27" s="224"/>
      <c r="D27" s="224"/>
      <c r="E27" s="224"/>
      <c r="F27" s="224"/>
      <c r="G27" s="224"/>
      <c r="H27" s="224"/>
      <c r="I27" s="224"/>
      <c r="J27" s="224"/>
      <c r="K27" s="224"/>
      <c r="L27" s="224"/>
      <c r="M27" s="224"/>
      <c r="N27" s="224"/>
      <c r="O27" s="224"/>
      <c r="P27" s="224"/>
      <c r="Q27" s="225"/>
      <c r="R27" s="39" t="s">
        <v>63</v>
      </c>
      <c r="S27" s="39" t="s">
        <v>63</v>
      </c>
      <c r="T27" s="39" t="s">
        <v>48</v>
      </c>
      <c r="U27" s="39" t="s">
        <v>63</v>
      </c>
      <c r="V27" s="39" t="s">
        <v>64</v>
      </c>
      <c r="W27" s="32" t="s">
        <v>65</v>
      </c>
      <c r="Y27" s="36"/>
    </row>
    <row r="28" spans="2:27" ht="23.25" customHeight="1" thickBot="1" x14ac:dyDescent="0.25">
      <c r="B28" s="226" t="s">
        <v>66</v>
      </c>
      <c r="C28" s="227"/>
      <c r="D28" s="227"/>
      <c r="E28" s="40" t="s">
        <v>67</v>
      </c>
      <c r="F28" s="40"/>
      <c r="G28" s="40"/>
      <c r="H28" s="41"/>
      <c r="I28" s="41"/>
      <c r="J28" s="41"/>
      <c r="K28" s="41"/>
      <c r="L28" s="41"/>
      <c r="M28" s="41"/>
      <c r="N28" s="41"/>
      <c r="O28" s="41"/>
      <c r="P28" s="42"/>
      <c r="Q28" s="42"/>
      <c r="R28" s="43" t="s">
        <v>68</v>
      </c>
      <c r="S28" s="44" t="s">
        <v>12</v>
      </c>
      <c r="T28" s="42"/>
      <c r="U28" s="44" t="s">
        <v>69</v>
      </c>
      <c r="V28" s="42"/>
      <c r="W28" s="45">
        <f>+IF(ISERR(U28/R28*100),"N/A",ROUND(U28/R28*100,2))</f>
        <v>3.54</v>
      </c>
    </row>
    <row r="29" spans="2:27" ht="26.25" customHeight="1" thickBot="1" x14ac:dyDescent="0.25">
      <c r="B29" s="228" t="s">
        <v>70</v>
      </c>
      <c r="C29" s="229"/>
      <c r="D29" s="229"/>
      <c r="E29" s="46" t="s">
        <v>67</v>
      </c>
      <c r="F29" s="46"/>
      <c r="G29" s="46"/>
      <c r="H29" s="47"/>
      <c r="I29" s="47"/>
      <c r="J29" s="47"/>
      <c r="K29" s="47"/>
      <c r="L29" s="47"/>
      <c r="M29" s="47"/>
      <c r="N29" s="47"/>
      <c r="O29" s="47"/>
      <c r="P29" s="48"/>
      <c r="Q29" s="48"/>
      <c r="R29" s="49" t="s">
        <v>71</v>
      </c>
      <c r="S29" s="50" t="s">
        <v>72</v>
      </c>
      <c r="T29" s="51">
        <f>+IF(ISERR(S29/R29*100),"N/A",ROUND(S29/R29*100,2))</f>
        <v>3.57</v>
      </c>
      <c r="U29" s="50" t="s">
        <v>69</v>
      </c>
      <c r="V29" s="51">
        <f>+IF(ISERR(U29/S29*100),"N/A",ROUND(U29/S29*100,2))</f>
        <v>98.83</v>
      </c>
      <c r="W29" s="52">
        <f>+IF(ISERR(U29/R29*100),"N/A",ROUND(U29/R29*100,2))</f>
        <v>3.53</v>
      </c>
    </row>
    <row r="30" spans="2:27" ht="22.5" customHeight="1" thickTop="1" thickBot="1" x14ac:dyDescent="0.25">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14" t="s">
        <v>74</v>
      </c>
      <c r="C31" s="215"/>
      <c r="D31" s="215"/>
      <c r="E31" s="215"/>
      <c r="F31" s="215"/>
      <c r="G31" s="215"/>
      <c r="H31" s="215"/>
      <c r="I31" s="215"/>
      <c r="J31" s="215"/>
      <c r="K31" s="215"/>
      <c r="L31" s="215"/>
      <c r="M31" s="215"/>
      <c r="N31" s="215"/>
      <c r="O31" s="215"/>
      <c r="P31" s="215"/>
      <c r="Q31" s="215"/>
      <c r="R31" s="215"/>
      <c r="S31" s="215"/>
      <c r="T31" s="215"/>
      <c r="U31" s="215"/>
      <c r="V31" s="215"/>
      <c r="W31" s="216"/>
    </row>
    <row r="32" spans="2:27" ht="102.7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75</v>
      </c>
      <c r="C33" s="215"/>
      <c r="D33" s="215"/>
      <c r="E33" s="215"/>
      <c r="F33" s="215"/>
      <c r="G33" s="215"/>
      <c r="H33" s="215"/>
      <c r="I33" s="215"/>
      <c r="J33" s="215"/>
      <c r="K33" s="215"/>
      <c r="L33" s="215"/>
      <c r="M33" s="215"/>
      <c r="N33" s="215"/>
      <c r="O33" s="215"/>
      <c r="P33" s="215"/>
      <c r="Q33" s="215"/>
      <c r="R33" s="215"/>
      <c r="S33" s="215"/>
      <c r="T33" s="215"/>
      <c r="U33" s="215"/>
      <c r="V33" s="215"/>
      <c r="W33" s="216"/>
    </row>
    <row r="34" spans="2:23" ht="80.25" customHeight="1" thickBot="1" x14ac:dyDescent="0.25">
      <c r="B34" s="230"/>
      <c r="C34" s="231"/>
      <c r="D34" s="231"/>
      <c r="E34" s="231"/>
      <c r="F34" s="231"/>
      <c r="G34" s="231"/>
      <c r="H34" s="231"/>
      <c r="I34" s="231"/>
      <c r="J34" s="231"/>
      <c r="K34" s="231"/>
      <c r="L34" s="231"/>
      <c r="M34" s="231"/>
      <c r="N34" s="231"/>
      <c r="O34" s="231"/>
      <c r="P34" s="231"/>
      <c r="Q34" s="231"/>
      <c r="R34" s="231"/>
      <c r="S34" s="231"/>
      <c r="T34" s="231"/>
      <c r="U34" s="231"/>
      <c r="V34" s="231"/>
      <c r="W34" s="232"/>
    </row>
    <row r="35" spans="2:23" ht="37.5" customHeight="1" thickTop="1" x14ac:dyDescent="0.2">
      <c r="B35" s="214" t="s">
        <v>76</v>
      </c>
      <c r="C35" s="215"/>
      <c r="D35" s="215"/>
      <c r="E35" s="215"/>
      <c r="F35" s="215"/>
      <c r="G35" s="215"/>
      <c r="H35" s="215"/>
      <c r="I35" s="215"/>
      <c r="J35" s="215"/>
      <c r="K35" s="215"/>
      <c r="L35" s="215"/>
      <c r="M35" s="215"/>
      <c r="N35" s="215"/>
      <c r="O35" s="215"/>
      <c r="P35" s="215"/>
      <c r="Q35" s="215"/>
      <c r="R35" s="215"/>
      <c r="S35" s="215"/>
      <c r="T35" s="215"/>
      <c r="U35" s="215"/>
      <c r="V35" s="215"/>
      <c r="W35" s="216"/>
    </row>
    <row r="36" spans="2:23" ht="13.5" customHeight="1" thickBot="1" x14ac:dyDescent="0.25">
      <c r="B36" s="217"/>
      <c r="C36" s="218"/>
      <c r="D36" s="218"/>
      <c r="E36" s="218"/>
      <c r="F36" s="218"/>
      <c r="G36" s="218"/>
      <c r="H36" s="218"/>
      <c r="I36" s="218"/>
      <c r="J36" s="218"/>
      <c r="K36" s="218"/>
      <c r="L36" s="218"/>
      <c r="M36" s="218"/>
      <c r="N36" s="218"/>
      <c r="O36" s="218"/>
      <c r="P36" s="218"/>
      <c r="Q36" s="218"/>
      <c r="R36" s="218"/>
      <c r="S36" s="218"/>
      <c r="T36" s="218"/>
      <c r="U36" s="218"/>
      <c r="V36" s="218"/>
      <c r="W36" s="21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440</v>
      </c>
      <c r="D4" s="176" t="s">
        <v>441</v>
      </c>
      <c r="E4" s="176"/>
      <c r="F4" s="176"/>
      <c r="G4" s="176"/>
      <c r="H4" s="177"/>
      <c r="I4" s="18"/>
      <c r="J4" s="178" t="s">
        <v>7</v>
      </c>
      <c r="K4" s="176"/>
      <c r="L4" s="17" t="s">
        <v>488</v>
      </c>
      <c r="M4" s="179" t="s">
        <v>489</v>
      </c>
      <c r="N4" s="179"/>
      <c r="O4" s="179"/>
      <c r="P4" s="179"/>
      <c r="Q4" s="180"/>
      <c r="R4" s="19"/>
      <c r="S4" s="181" t="s">
        <v>10</v>
      </c>
      <c r="T4" s="182"/>
      <c r="U4" s="182"/>
      <c r="V4" s="183" t="s">
        <v>490</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45" customHeight="1" thickBot="1" x14ac:dyDescent="0.25">
      <c r="B6" s="20" t="s">
        <v>13</v>
      </c>
      <c r="C6" s="21" t="s">
        <v>445</v>
      </c>
      <c r="D6" s="185" t="s">
        <v>446</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v>971894</v>
      </c>
      <c r="K8" s="26">
        <v>242973</v>
      </c>
      <c r="L8" s="26">
        <v>185760</v>
      </c>
      <c r="M8" s="26">
        <v>32268</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491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448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492</v>
      </c>
      <c r="C21" s="211"/>
      <c r="D21" s="211"/>
      <c r="E21" s="211"/>
      <c r="F21" s="211"/>
      <c r="G21" s="211"/>
      <c r="H21" s="211"/>
      <c r="I21" s="211"/>
      <c r="J21" s="211"/>
      <c r="K21" s="211"/>
      <c r="L21" s="211"/>
      <c r="M21" s="212" t="s">
        <v>445</v>
      </c>
      <c r="N21" s="212"/>
      <c r="O21" s="212" t="s">
        <v>48</v>
      </c>
      <c r="P21" s="212"/>
      <c r="Q21" s="213" t="s">
        <v>49</v>
      </c>
      <c r="R21" s="213"/>
      <c r="S21" s="34" t="s">
        <v>493</v>
      </c>
      <c r="T21" s="34" t="s">
        <v>493</v>
      </c>
      <c r="U21" s="34" t="s">
        <v>494</v>
      </c>
      <c r="V21" s="34">
        <f>+IF(ISERR(U21/T21*100),"N/A",ROUND(U21/T21*100,2))</f>
        <v>110.46</v>
      </c>
      <c r="W21" s="35">
        <f>+IF(ISERR(U21/S21*100),"N/A",ROUND(U21/S21*100,2))</f>
        <v>110.46</v>
      </c>
    </row>
    <row r="22" spans="2:27" ht="56.25" customHeight="1" x14ac:dyDescent="0.2">
      <c r="B22" s="210" t="s">
        <v>495</v>
      </c>
      <c r="C22" s="211"/>
      <c r="D22" s="211"/>
      <c r="E22" s="211"/>
      <c r="F22" s="211"/>
      <c r="G22" s="211"/>
      <c r="H22" s="211"/>
      <c r="I22" s="211"/>
      <c r="J22" s="211"/>
      <c r="K22" s="211"/>
      <c r="L22" s="211"/>
      <c r="M22" s="212" t="s">
        <v>445</v>
      </c>
      <c r="N22" s="212"/>
      <c r="O22" s="212" t="s">
        <v>48</v>
      </c>
      <c r="P22" s="212"/>
      <c r="Q22" s="213" t="s">
        <v>49</v>
      </c>
      <c r="R22" s="213"/>
      <c r="S22" s="34" t="s">
        <v>493</v>
      </c>
      <c r="T22" s="34" t="s">
        <v>493</v>
      </c>
      <c r="U22" s="34" t="s">
        <v>496</v>
      </c>
      <c r="V22" s="34">
        <f>+IF(ISERR(U22/T22*100),"N/A",ROUND(U22/T22*100,2))</f>
        <v>90.16</v>
      </c>
      <c r="W22" s="35">
        <f>+IF(ISERR(U22/S22*100),"N/A",ROUND(U22/S22*100,2))</f>
        <v>90.16</v>
      </c>
    </row>
    <row r="23" spans="2:27" ht="56.25" customHeight="1" thickBot="1" x14ac:dyDescent="0.25">
      <c r="B23" s="210" t="s">
        <v>497</v>
      </c>
      <c r="C23" s="211"/>
      <c r="D23" s="211"/>
      <c r="E23" s="211"/>
      <c r="F23" s="211"/>
      <c r="G23" s="211"/>
      <c r="H23" s="211"/>
      <c r="I23" s="211"/>
      <c r="J23" s="211"/>
      <c r="K23" s="211"/>
      <c r="L23" s="211"/>
      <c r="M23" s="212" t="s">
        <v>445</v>
      </c>
      <c r="N23" s="212"/>
      <c r="O23" s="212" t="s">
        <v>48</v>
      </c>
      <c r="P23" s="212"/>
      <c r="Q23" s="213" t="s">
        <v>49</v>
      </c>
      <c r="R23" s="213"/>
      <c r="S23" s="34" t="s">
        <v>260</v>
      </c>
      <c r="T23" s="34" t="s">
        <v>54</v>
      </c>
      <c r="U23" s="34" t="s">
        <v>260</v>
      </c>
      <c r="V23" s="34" t="str">
        <f>+IF(ISERR(U23/T23*100),"N/A",ROUND(U23/T23*100,2))</f>
        <v>N/A</v>
      </c>
      <c r="W23" s="35">
        <f>+IF(ISERR(U23/S23*100),"N/A",ROUND(U23/S23*100,2))</f>
        <v>100</v>
      </c>
    </row>
    <row r="24" spans="2:27" ht="21.75" customHeight="1" thickTop="1" thickBot="1" x14ac:dyDescent="0.25">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20" t="s">
        <v>60</v>
      </c>
      <c r="C25" s="221"/>
      <c r="D25" s="221"/>
      <c r="E25" s="221"/>
      <c r="F25" s="221"/>
      <c r="G25" s="221"/>
      <c r="H25" s="221"/>
      <c r="I25" s="221"/>
      <c r="J25" s="221"/>
      <c r="K25" s="221"/>
      <c r="L25" s="221"/>
      <c r="M25" s="221"/>
      <c r="N25" s="221"/>
      <c r="O25" s="221"/>
      <c r="P25" s="221"/>
      <c r="Q25" s="222"/>
      <c r="R25" s="37" t="s">
        <v>41</v>
      </c>
      <c r="S25" s="197" t="s">
        <v>42</v>
      </c>
      <c r="T25" s="197"/>
      <c r="U25" s="38" t="s">
        <v>61</v>
      </c>
      <c r="V25" s="196" t="s">
        <v>62</v>
      </c>
      <c r="W25" s="198"/>
    </row>
    <row r="26" spans="2:27" ht="30.75" customHeight="1" thickBot="1" x14ac:dyDescent="0.25">
      <c r="B26" s="223"/>
      <c r="C26" s="224"/>
      <c r="D26" s="224"/>
      <c r="E26" s="224"/>
      <c r="F26" s="224"/>
      <c r="G26" s="224"/>
      <c r="H26" s="224"/>
      <c r="I26" s="224"/>
      <c r="J26" s="224"/>
      <c r="K26" s="224"/>
      <c r="L26" s="224"/>
      <c r="M26" s="224"/>
      <c r="N26" s="224"/>
      <c r="O26" s="224"/>
      <c r="P26" s="224"/>
      <c r="Q26" s="225"/>
      <c r="R26" s="39" t="s">
        <v>63</v>
      </c>
      <c r="S26" s="39" t="s">
        <v>63</v>
      </c>
      <c r="T26" s="39" t="s">
        <v>48</v>
      </c>
      <c r="U26" s="39" t="s">
        <v>63</v>
      </c>
      <c r="V26" s="39" t="s">
        <v>64</v>
      </c>
      <c r="W26" s="32" t="s">
        <v>65</v>
      </c>
      <c r="Y26" s="36"/>
    </row>
    <row r="27" spans="2:27" ht="23.25" customHeight="1" thickBot="1" x14ac:dyDescent="0.25">
      <c r="B27" s="226" t="s">
        <v>66</v>
      </c>
      <c r="C27" s="227"/>
      <c r="D27" s="227"/>
      <c r="E27" s="40" t="s">
        <v>454</v>
      </c>
      <c r="F27" s="40"/>
      <c r="G27" s="40"/>
      <c r="H27" s="41"/>
      <c r="I27" s="41"/>
      <c r="J27" s="41"/>
      <c r="K27" s="41"/>
      <c r="L27" s="41"/>
      <c r="M27" s="41"/>
      <c r="N27" s="41"/>
      <c r="O27" s="41"/>
      <c r="P27" s="42"/>
      <c r="Q27" s="42"/>
      <c r="R27" s="43" t="s">
        <v>490</v>
      </c>
      <c r="S27" s="44" t="s">
        <v>12</v>
      </c>
      <c r="T27" s="42"/>
      <c r="U27" s="44" t="s">
        <v>54</v>
      </c>
      <c r="V27" s="42"/>
      <c r="W27" s="45">
        <f>+IF(ISERR(U27/R27*100),"N/A",ROUND(U27/R27*100,2))</f>
        <v>0</v>
      </c>
    </row>
    <row r="28" spans="2:27" ht="26.25" customHeight="1" thickBot="1" x14ac:dyDescent="0.25">
      <c r="B28" s="228" t="s">
        <v>70</v>
      </c>
      <c r="C28" s="229"/>
      <c r="D28" s="229"/>
      <c r="E28" s="46" t="s">
        <v>454</v>
      </c>
      <c r="F28" s="46"/>
      <c r="G28" s="46"/>
      <c r="H28" s="47"/>
      <c r="I28" s="47"/>
      <c r="J28" s="47"/>
      <c r="K28" s="47"/>
      <c r="L28" s="47"/>
      <c r="M28" s="47"/>
      <c r="N28" s="47"/>
      <c r="O28" s="47"/>
      <c r="P28" s="48"/>
      <c r="Q28" s="48"/>
      <c r="R28" s="49" t="s">
        <v>498</v>
      </c>
      <c r="S28" s="50" t="s">
        <v>54</v>
      </c>
      <c r="T28" s="51">
        <f>+IF(ISERR(S28/R28*100),"N/A",ROUND(S28/R28*100,2))</f>
        <v>0</v>
      </c>
      <c r="U28" s="50" t="s">
        <v>54</v>
      </c>
      <c r="V28" s="51" t="str">
        <f>+IF(ISERR(U28/S28*100),"N/A",ROUND(U28/S28*100,2))</f>
        <v>N/A</v>
      </c>
      <c r="W28" s="52">
        <f>+IF(ISERR(U28/R28*100),"N/A",ROUND(U28/R28*100,2))</f>
        <v>0</v>
      </c>
    </row>
    <row r="29" spans="2:27" ht="22.5" customHeight="1" thickTop="1" thickBot="1" x14ac:dyDescent="0.25">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14" t="s">
        <v>499</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500</v>
      </c>
      <c r="C32" s="215"/>
      <c r="D32" s="215"/>
      <c r="E32" s="215"/>
      <c r="F32" s="215"/>
      <c r="G32" s="215"/>
      <c r="H32" s="215"/>
      <c r="I32" s="215"/>
      <c r="J32" s="215"/>
      <c r="K32" s="215"/>
      <c r="L32" s="215"/>
      <c r="M32" s="215"/>
      <c r="N32" s="215"/>
      <c r="O32" s="215"/>
      <c r="P32" s="215"/>
      <c r="Q32" s="215"/>
      <c r="R32" s="215"/>
      <c r="S32" s="215"/>
      <c r="T32" s="215"/>
      <c r="U32" s="215"/>
      <c r="V32" s="215"/>
      <c r="W32" s="216"/>
    </row>
    <row r="33" spans="2:23" ht="35.2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37.5" customHeight="1" thickTop="1" x14ac:dyDescent="0.2">
      <c r="B34" s="214" t="s">
        <v>501</v>
      </c>
      <c r="C34" s="215"/>
      <c r="D34" s="215"/>
      <c r="E34" s="215"/>
      <c r="F34" s="215"/>
      <c r="G34" s="215"/>
      <c r="H34" s="215"/>
      <c r="I34" s="215"/>
      <c r="J34" s="215"/>
      <c r="K34" s="215"/>
      <c r="L34" s="215"/>
      <c r="M34" s="215"/>
      <c r="N34" s="215"/>
      <c r="O34" s="215"/>
      <c r="P34" s="215"/>
      <c r="Q34" s="215"/>
      <c r="R34" s="215"/>
      <c r="S34" s="215"/>
      <c r="T34" s="215"/>
      <c r="U34" s="215"/>
      <c r="V34" s="215"/>
      <c r="W34" s="216"/>
    </row>
    <row r="35" spans="2:23" ht="33.75" customHeight="1" thickBot="1" x14ac:dyDescent="0.25">
      <c r="B35" s="217"/>
      <c r="C35" s="218"/>
      <c r="D35" s="218"/>
      <c r="E35" s="218"/>
      <c r="F35" s="218"/>
      <c r="G35" s="218"/>
      <c r="H35" s="218"/>
      <c r="I35" s="218"/>
      <c r="J35" s="218"/>
      <c r="K35" s="218"/>
      <c r="L35" s="218"/>
      <c r="M35" s="218"/>
      <c r="N35" s="218"/>
      <c r="O35" s="218"/>
      <c r="P35" s="218"/>
      <c r="Q35" s="218"/>
      <c r="R35" s="218"/>
      <c r="S35" s="218"/>
      <c r="T35" s="218"/>
      <c r="U35" s="218"/>
      <c r="V35" s="218"/>
      <c r="W35" s="219"/>
    </row>
  </sheetData>
  <mergeCells count="59">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tabSelected="1" zoomScale="80" zoomScaleNormal="80" workbookViewId="0">
      <selection activeCell="AA29" sqref="AA29"/>
    </sheetView>
  </sheetViews>
  <sheetFormatPr baseColWidth="10" defaultRowHeight="12.75" x14ac:dyDescent="0.2"/>
  <cols>
    <col min="1" max="1" width="2" customWidth="1"/>
    <col min="2" max="2" width="16.5" customWidth="1"/>
    <col min="3" max="3" width="5.875" customWidth="1"/>
    <col min="4" max="4" width="8.625" customWidth="1"/>
    <col min="5" max="5" width="9.75" customWidth="1"/>
    <col min="6" max="6" width="3.375" customWidth="1"/>
    <col min="7" max="7" width="6.25" customWidth="1"/>
    <col min="8" max="8" width="6" customWidth="1"/>
    <col min="9" max="9" width="6.625" customWidth="1"/>
    <col min="14" max="14" width="8" customWidth="1"/>
    <col min="15" max="15" width="9" customWidth="1"/>
    <col min="16" max="16" width="8.25" customWidth="1"/>
    <col min="17" max="17" width="8.75" customWidth="1"/>
    <col min="18" max="18" width="11.875" customWidth="1"/>
    <col min="19" max="19" width="12.625" customWidth="1"/>
    <col min="20" max="21" width="11.125" customWidth="1"/>
    <col min="22" max="22" width="10.5" customWidth="1"/>
  </cols>
  <sheetData>
    <row r="1" spans="1:23" ht="21" customHeight="1" x14ac:dyDescent="0.25">
      <c r="A1" s="174" t="s">
        <v>0</v>
      </c>
      <c r="B1" s="174"/>
      <c r="C1" s="174"/>
      <c r="D1" s="174"/>
      <c r="E1" s="174"/>
      <c r="F1" s="174"/>
      <c r="G1" s="174"/>
      <c r="H1" s="174"/>
      <c r="I1" s="174"/>
      <c r="J1" s="174"/>
      <c r="K1" s="174"/>
      <c r="L1" s="174"/>
      <c r="M1" s="174"/>
      <c r="N1" s="174"/>
      <c r="O1" s="174"/>
      <c r="P1" s="174"/>
      <c r="Q1" s="5" t="s">
        <v>1</v>
      </c>
      <c r="R1" s="6"/>
      <c r="S1" s="6"/>
      <c r="T1" s="6"/>
      <c r="U1" s="4"/>
      <c r="V1" s="7"/>
      <c r="W1" s="8"/>
    </row>
    <row r="2" spans="1:23" ht="16.5" customHeight="1" thickBot="1" x14ac:dyDescent="0.25">
      <c r="A2" s="1"/>
      <c r="B2" s="175" t="s">
        <v>2</v>
      </c>
      <c r="C2" s="175"/>
      <c r="D2" s="175"/>
      <c r="E2" s="175"/>
      <c r="F2" s="175"/>
      <c r="G2" s="175"/>
      <c r="H2" s="175"/>
      <c r="I2" s="175"/>
      <c r="J2" s="175"/>
      <c r="K2" s="175"/>
      <c r="L2" s="175"/>
      <c r="M2" s="175"/>
      <c r="N2" s="175"/>
      <c r="O2" s="175"/>
      <c r="P2" s="175"/>
      <c r="Q2" s="175"/>
      <c r="R2" s="175"/>
      <c r="S2" s="175"/>
      <c r="T2" s="175"/>
      <c r="U2" s="175"/>
      <c r="V2" s="175"/>
      <c r="W2" s="175"/>
    </row>
    <row r="3" spans="1:23" ht="15.75" thickTop="1" thickBot="1" x14ac:dyDescent="0.25">
      <c r="A3" s="1"/>
      <c r="B3" s="11" t="s">
        <v>3</v>
      </c>
      <c r="C3" s="12"/>
      <c r="D3" s="12"/>
      <c r="E3" s="12"/>
      <c r="F3" s="12"/>
      <c r="G3" s="12"/>
      <c r="H3" s="13"/>
      <c r="I3" s="13"/>
      <c r="J3" s="13"/>
      <c r="K3" s="13"/>
      <c r="L3" s="13"/>
      <c r="M3" s="13"/>
      <c r="N3" s="13"/>
      <c r="O3" s="13"/>
      <c r="P3" s="13"/>
      <c r="Q3" s="13"/>
      <c r="R3" s="13"/>
      <c r="S3" s="13"/>
      <c r="T3" s="13"/>
      <c r="U3" s="13"/>
      <c r="V3" s="13"/>
      <c r="W3" s="14"/>
    </row>
    <row r="4" spans="1:23" ht="42.75" customHeight="1" thickTop="1" thickBot="1" x14ac:dyDescent="0.25">
      <c r="A4" s="15"/>
      <c r="B4" s="16" t="s">
        <v>4</v>
      </c>
      <c r="C4" s="17" t="s">
        <v>440</v>
      </c>
      <c r="D4" s="176" t="s">
        <v>441</v>
      </c>
      <c r="E4" s="176"/>
      <c r="F4" s="176"/>
      <c r="G4" s="176"/>
      <c r="H4" s="177"/>
      <c r="I4" s="18"/>
      <c r="J4" s="178" t="s">
        <v>7</v>
      </c>
      <c r="K4" s="176"/>
      <c r="L4" s="17" t="s">
        <v>77</v>
      </c>
      <c r="M4" s="179" t="s">
        <v>1879</v>
      </c>
      <c r="N4" s="179"/>
      <c r="O4" s="179"/>
      <c r="P4" s="179"/>
      <c r="Q4" s="180"/>
      <c r="R4" s="19"/>
      <c r="S4" s="181" t="s">
        <v>10</v>
      </c>
      <c r="T4" s="182"/>
      <c r="U4" s="182"/>
      <c r="V4" s="183">
        <v>3</v>
      </c>
      <c r="W4" s="184"/>
    </row>
    <row r="5" spans="1:23" ht="15" thickTop="1" x14ac:dyDescent="0.2">
      <c r="A5" s="1"/>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3" ht="29.25" customHeight="1" thickBot="1" x14ac:dyDescent="0.25">
      <c r="A6" s="1"/>
      <c r="B6" s="20" t="s">
        <v>13</v>
      </c>
      <c r="C6" s="21">
        <v>700</v>
      </c>
      <c r="D6" s="185" t="s">
        <v>1880</v>
      </c>
      <c r="E6" s="185"/>
      <c r="F6" s="185"/>
      <c r="G6" s="185"/>
      <c r="H6" s="185"/>
      <c r="I6" s="142"/>
      <c r="J6" s="186" t="s">
        <v>16</v>
      </c>
      <c r="K6" s="186"/>
      <c r="L6" s="186" t="s">
        <v>17</v>
      </c>
      <c r="M6" s="186"/>
      <c r="N6" s="173" t="s">
        <v>12</v>
      </c>
      <c r="O6" s="173"/>
      <c r="P6" s="173"/>
      <c r="Q6" s="173"/>
      <c r="R6" s="173"/>
      <c r="S6" s="173"/>
      <c r="T6" s="173"/>
      <c r="U6" s="173"/>
      <c r="V6" s="173"/>
      <c r="W6" s="173"/>
    </row>
    <row r="7" spans="1:23" ht="15" thickBot="1" x14ac:dyDescent="0.25">
      <c r="A7" s="1"/>
      <c r="B7" s="23"/>
      <c r="C7" s="21" t="s">
        <v>12</v>
      </c>
      <c r="D7" s="172" t="s">
        <v>12</v>
      </c>
      <c r="E7" s="172"/>
      <c r="F7" s="172"/>
      <c r="G7" s="172"/>
      <c r="H7" s="172"/>
      <c r="I7" s="142"/>
      <c r="J7" s="24" t="s">
        <v>18</v>
      </c>
      <c r="K7" s="24" t="s">
        <v>19</v>
      </c>
      <c r="L7" s="24" t="s">
        <v>18</v>
      </c>
      <c r="M7" s="24" t="s">
        <v>19</v>
      </c>
      <c r="N7" s="25"/>
      <c r="O7" s="173" t="s">
        <v>12</v>
      </c>
      <c r="P7" s="173"/>
      <c r="Q7" s="173"/>
      <c r="R7" s="173"/>
      <c r="S7" s="173"/>
      <c r="T7" s="173"/>
      <c r="U7" s="173"/>
      <c r="V7" s="173"/>
      <c r="W7" s="173"/>
    </row>
    <row r="8" spans="1:23" ht="15" thickBot="1" x14ac:dyDescent="0.25">
      <c r="A8" s="1"/>
      <c r="B8" s="23"/>
      <c r="C8" s="21" t="s">
        <v>12</v>
      </c>
      <c r="D8" s="172" t="s">
        <v>12</v>
      </c>
      <c r="E8" s="172"/>
      <c r="F8" s="172"/>
      <c r="G8" s="172"/>
      <c r="H8" s="172"/>
      <c r="I8" s="142"/>
      <c r="J8" s="26">
        <v>0</v>
      </c>
      <c r="K8" s="26" t="s">
        <v>20</v>
      </c>
      <c r="L8" s="26">
        <v>0</v>
      </c>
      <c r="M8" s="26" t="s">
        <v>20</v>
      </c>
      <c r="N8" s="25"/>
      <c r="O8" s="142"/>
      <c r="P8" s="173" t="s">
        <v>12</v>
      </c>
      <c r="Q8" s="173"/>
      <c r="R8" s="173"/>
      <c r="S8" s="173"/>
      <c r="T8" s="173"/>
      <c r="U8" s="173"/>
      <c r="V8" s="173"/>
      <c r="W8" s="173"/>
    </row>
    <row r="9" spans="1:23" ht="15" thickBot="1" x14ac:dyDescent="0.25">
      <c r="A9" s="1"/>
      <c r="B9" s="23"/>
      <c r="C9" s="172" t="s">
        <v>12</v>
      </c>
      <c r="D9" s="172"/>
      <c r="E9" s="172"/>
      <c r="F9" s="172"/>
      <c r="G9" s="172"/>
      <c r="H9" s="172"/>
      <c r="I9" s="172"/>
      <c r="J9" s="172"/>
      <c r="K9" s="172"/>
      <c r="L9" s="172"/>
      <c r="M9" s="172"/>
      <c r="N9" s="172"/>
      <c r="O9" s="172"/>
      <c r="P9" s="172"/>
      <c r="Q9" s="172"/>
      <c r="R9" s="172"/>
      <c r="S9" s="172"/>
      <c r="T9" s="172"/>
      <c r="U9" s="172"/>
      <c r="V9" s="172"/>
      <c r="W9" s="173"/>
    </row>
    <row r="10" spans="1:23" ht="58.5" customHeight="1" thickTop="1" thickBot="1" x14ac:dyDescent="0.25">
      <c r="A10" s="1"/>
      <c r="B10" s="27" t="s">
        <v>21</v>
      </c>
      <c r="C10" s="183"/>
      <c r="D10" s="183"/>
      <c r="E10" s="183"/>
      <c r="F10" s="183"/>
      <c r="G10" s="183"/>
      <c r="H10" s="183"/>
      <c r="I10" s="183"/>
      <c r="J10" s="183"/>
      <c r="K10" s="183"/>
      <c r="L10" s="183"/>
      <c r="M10" s="183"/>
      <c r="N10" s="183"/>
      <c r="O10" s="183"/>
      <c r="P10" s="183"/>
      <c r="Q10" s="183"/>
      <c r="R10" s="183"/>
      <c r="S10" s="183"/>
      <c r="T10" s="183"/>
      <c r="U10" s="183"/>
      <c r="V10" s="183"/>
      <c r="W10" s="184"/>
    </row>
    <row r="11" spans="1:23" ht="15.75" thickTop="1" thickBot="1" x14ac:dyDescent="0.25">
      <c r="A11" s="1"/>
      <c r="B11" s="2"/>
      <c r="C11" s="3"/>
      <c r="D11" s="3"/>
      <c r="E11" s="3"/>
      <c r="F11" s="3"/>
      <c r="G11" s="3"/>
      <c r="H11" s="1"/>
      <c r="I11" s="1"/>
      <c r="J11" s="1"/>
      <c r="K11" s="1"/>
      <c r="L11" s="1"/>
      <c r="M11" s="1"/>
      <c r="N11" s="1"/>
      <c r="O11" s="1"/>
      <c r="P11" s="1"/>
      <c r="Q11" s="1"/>
      <c r="R11" s="1"/>
      <c r="S11" s="1"/>
      <c r="T11" s="1"/>
      <c r="U11" s="1"/>
      <c r="V11" s="1"/>
      <c r="W11" s="1"/>
    </row>
    <row r="12" spans="1:23" ht="15.75" thickTop="1" thickBot="1" x14ac:dyDescent="0.25">
      <c r="A12" s="1"/>
      <c r="B12" s="11" t="s">
        <v>23</v>
      </c>
      <c r="C12" s="12"/>
      <c r="D12" s="12"/>
      <c r="E12" s="12"/>
      <c r="F12" s="12"/>
      <c r="G12" s="12"/>
      <c r="H12" s="13"/>
      <c r="I12" s="13"/>
      <c r="J12" s="13"/>
      <c r="K12" s="13"/>
      <c r="L12" s="13"/>
      <c r="M12" s="13"/>
      <c r="N12" s="13"/>
      <c r="O12" s="13"/>
      <c r="P12" s="13"/>
      <c r="Q12" s="13"/>
      <c r="R12" s="13"/>
      <c r="S12" s="13"/>
      <c r="T12" s="13"/>
      <c r="U12" s="13"/>
      <c r="V12" s="13"/>
      <c r="W12" s="14"/>
    </row>
    <row r="13" spans="1:23" ht="15" customHeight="1" thickTop="1" x14ac:dyDescent="0.2">
      <c r="A13" s="1"/>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3" ht="28.5" x14ac:dyDescent="0.2">
      <c r="A14" s="1"/>
      <c r="B14" s="20" t="s">
        <v>27</v>
      </c>
      <c r="C14" s="185" t="s">
        <v>12</v>
      </c>
      <c r="D14" s="185"/>
      <c r="E14" s="185"/>
      <c r="F14" s="185"/>
      <c r="G14" s="185"/>
      <c r="H14" s="185"/>
      <c r="I14" s="185"/>
      <c r="J14" s="30"/>
      <c r="K14" s="30" t="s">
        <v>28</v>
      </c>
      <c r="L14" s="185" t="s">
        <v>12</v>
      </c>
      <c r="M14" s="185"/>
      <c r="N14" s="185"/>
      <c r="O14" s="185"/>
      <c r="P14" s="185"/>
      <c r="Q14" s="185"/>
      <c r="R14" s="142"/>
      <c r="S14" s="30" t="s">
        <v>29</v>
      </c>
      <c r="T14" s="190" t="s">
        <v>448</v>
      </c>
      <c r="U14" s="190"/>
      <c r="V14" s="190"/>
      <c r="W14" s="190"/>
    </row>
    <row r="15" spans="1:23" ht="28.5" x14ac:dyDescent="0.2">
      <c r="A15" s="1"/>
      <c r="B15" s="20" t="s">
        <v>31</v>
      </c>
      <c r="C15" s="185" t="s">
        <v>12</v>
      </c>
      <c r="D15" s="185"/>
      <c r="E15" s="185"/>
      <c r="F15" s="185"/>
      <c r="G15" s="185"/>
      <c r="H15" s="185"/>
      <c r="I15" s="185"/>
      <c r="J15" s="30"/>
      <c r="K15" s="30" t="s">
        <v>31</v>
      </c>
      <c r="L15" s="185" t="s">
        <v>12</v>
      </c>
      <c r="M15" s="185"/>
      <c r="N15" s="185"/>
      <c r="O15" s="185"/>
      <c r="P15" s="185"/>
      <c r="Q15" s="185"/>
      <c r="R15" s="142"/>
      <c r="S15" s="30" t="s">
        <v>32</v>
      </c>
      <c r="T15" s="190" t="s">
        <v>12</v>
      </c>
      <c r="U15" s="190"/>
      <c r="V15" s="190"/>
      <c r="W15" s="190"/>
    </row>
    <row r="16" spans="1:23" ht="15" thickBot="1" x14ac:dyDescent="0.25">
      <c r="A16" s="1"/>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1:23" ht="15.75" thickTop="1" thickBot="1" x14ac:dyDescent="0.25">
      <c r="A17" s="1"/>
      <c r="B17" s="11" t="s">
        <v>34</v>
      </c>
      <c r="C17" s="12"/>
      <c r="D17" s="12"/>
      <c r="E17" s="12"/>
      <c r="F17" s="12"/>
      <c r="G17" s="12"/>
      <c r="H17" s="13"/>
      <c r="I17" s="13"/>
      <c r="J17" s="13"/>
      <c r="K17" s="13"/>
      <c r="L17" s="13"/>
      <c r="M17" s="13"/>
      <c r="N17" s="13"/>
      <c r="O17" s="13"/>
      <c r="P17" s="13"/>
      <c r="Q17" s="13"/>
      <c r="R17" s="13"/>
      <c r="S17" s="13"/>
      <c r="T17" s="13"/>
      <c r="U17" s="13"/>
      <c r="V17" s="13"/>
      <c r="W17" s="14"/>
    </row>
    <row r="18" spans="1:23" ht="15.75" thickTop="1" thickBot="1" x14ac:dyDescent="0.25">
      <c r="A18" s="1"/>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1:23" ht="12.75" customHeight="1" x14ac:dyDescent="0.2">
      <c r="A19" s="1"/>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1:23" ht="13.5" customHeight="1" thickBot="1" x14ac:dyDescent="0.25">
      <c r="A20" s="1"/>
      <c r="B20" s="201"/>
      <c r="C20" s="202"/>
      <c r="D20" s="202"/>
      <c r="E20" s="202"/>
      <c r="F20" s="202"/>
      <c r="G20" s="202"/>
      <c r="H20" s="202"/>
      <c r="I20" s="202"/>
      <c r="J20" s="202"/>
      <c r="K20" s="202"/>
      <c r="L20" s="202"/>
      <c r="M20" s="202"/>
      <c r="N20" s="202"/>
      <c r="O20" s="202"/>
      <c r="P20" s="202"/>
      <c r="Q20" s="202"/>
      <c r="R20" s="202"/>
      <c r="S20" s="202"/>
      <c r="T20" s="204"/>
      <c r="U20" s="206"/>
      <c r="V20" s="202"/>
      <c r="W20" s="209"/>
    </row>
    <row r="21" spans="1:23" ht="14.25" customHeight="1" x14ac:dyDescent="0.2">
      <c r="A21" s="1"/>
      <c r="B21" s="210"/>
      <c r="C21" s="211"/>
      <c r="D21" s="211"/>
      <c r="E21" s="211"/>
      <c r="F21" s="211"/>
      <c r="G21" s="211"/>
      <c r="H21" s="211"/>
      <c r="I21" s="211"/>
      <c r="J21" s="211"/>
      <c r="K21" s="211"/>
      <c r="L21" s="211"/>
      <c r="M21" s="212"/>
      <c r="N21" s="212"/>
      <c r="O21" s="212"/>
      <c r="P21" s="212"/>
      <c r="Q21" s="213"/>
      <c r="R21" s="213"/>
      <c r="S21" s="34"/>
      <c r="T21" s="34"/>
      <c r="U21" s="34"/>
      <c r="V21" s="34"/>
      <c r="W21" s="35"/>
    </row>
    <row r="22" spans="1:23" ht="14.25" customHeight="1" x14ac:dyDescent="0.2">
      <c r="A22" s="1"/>
      <c r="B22" s="210"/>
      <c r="C22" s="211"/>
      <c r="D22" s="211"/>
      <c r="E22" s="211"/>
      <c r="F22" s="211"/>
      <c r="G22" s="211"/>
      <c r="H22" s="211"/>
      <c r="I22" s="211"/>
      <c r="J22" s="211"/>
      <c r="K22" s="211"/>
      <c r="L22" s="211"/>
      <c r="M22" s="212"/>
      <c r="N22" s="212"/>
      <c r="O22" s="212"/>
      <c r="P22" s="212"/>
      <c r="Q22" s="213"/>
      <c r="R22" s="213"/>
      <c r="S22" s="34"/>
      <c r="T22" s="34"/>
      <c r="U22" s="34"/>
      <c r="V22" s="34"/>
      <c r="W22" s="35"/>
    </row>
    <row r="23" spans="1:23" ht="15" customHeight="1" thickBot="1" x14ac:dyDescent="0.25">
      <c r="A23" s="1"/>
      <c r="B23" s="210"/>
      <c r="C23" s="211"/>
      <c r="D23" s="211"/>
      <c r="E23" s="211"/>
      <c r="F23" s="211"/>
      <c r="G23" s="211"/>
      <c r="H23" s="211"/>
      <c r="I23" s="211"/>
      <c r="J23" s="211"/>
      <c r="K23" s="211"/>
      <c r="L23" s="211"/>
      <c r="M23" s="212"/>
      <c r="N23" s="212"/>
      <c r="O23" s="212"/>
      <c r="P23" s="212"/>
      <c r="Q23" s="213"/>
      <c r="R23" s="213"/>
      <c r="S23" s="34"/>
      <c r="T23" s="34"/>
      <c r="U23" s="34"/>
      <c r="V23" s="34"/>
      <c r="W23" s="35"/>
    </row>
    <row r="24" spans="1:23" ht="15.75" thickTop="1" thickBot="1" x14ac:dyDescent="0.25">
      <c r="A24" s="1"/>
      <c r="B24" s="11" t="s">
        <v>59</v>
      </c>
      <c r="C24" s="12"/>
      <c r="D24" s="12"/>
      <c r="E24" s="12"/>
      <c r="F24" s="12"/>
      <c r="G24" s="12"/>
      <c r="H24" s="13"/>
      <c r="I24" s="13"/>
      <c r="J24" s="13"/>
      <c r="K24" s="13"/>
      <c r="L24" s="13"/>
      <c r="M24" s="13"/>
      <c r="N24" s="13"/>
      <c r="O24" s="13"/>
      <c r="P24" s="13"/>
      <c r="Q24" s="13"/>
      <c r="R24" s="13"/>
      <c r="S24" s="13"/>
      <c r="T24" s="13"/>
      <c r="U24" s="13"/>
      <c r="V24" s="13"/>
      <c r="W24" s="14"/>
    </row>
    <row r="25" spans="1:23" ht="30" thickTop="1" thickBot="1" x14ac:dyDescent="0.25">
      <c r="A25" s="1"/>
      <c r="B25" s="220" t="s">
        <v>60</v>
      </c>
      <c r="C25" s="221"/>
      <c r="D25" s="221"/>
      <c r="E25" s="221"/>
      <c r="F25" s="221"/>
      <c r="G25" s="221"/>
      <c r="H25" s="221"/>
      <c r="I25" s="221"/>
      <c r="J25" s="221"/>
      <c r="K25" s="221"/>
      <c r="L25" s="221"/>
      <c r="M25" s="221"/>
      <c r="N25" s="221"/>
      <c r="O25" s="221"/>
      <c r="P25" s="221"/>
      <c r="Q25" s="222"/>
      <c r="R25" s="37" t="s">
        <v>41</v>
      </c>
      <c r="S25" s="197" t="s">
        <v>42</v>
      </c>
      <c r="T25" s="197"/>
      <c r="U25" s="138" t="s">
        <v>61</v>
      </c>
      <c r="V25" s="196" t="s">
        <v>62</v>
      </c>
      <c r="W25" s="198"/>
    </row>
    <row r="26" spans="1:23" ht="29.25" thickBot="1" x14ac:dyDescent="0.25">
      <c r="A26" s="1"/>
      <c r="B26" s="223"/>
      <c r="C26" s="224"/>
      <c r="D26" s="224"/>
      <c r="E26" s="224"/>
      <c r="F26" s="224"/>
      <c r="G26" s="224"/>
      <c r="H26" s="224"/>
      <c r="I26" s="224"/>
      <c r="J26" s="224"/>
      <c r="K26" s="224"/>
      <c r="L26" s="224"/>
      <c r="M26" s="224"/>
      <c r="N26" s="224"/>
      <c r="O26" s="224"/>
      <c r="P26" s="224"/>
      <c r="Q26" s="225"/>
      <c r="R26" s="141" t="s">
        <v>63</v>
      </c>
      <c r="S26" s="141" t="s">
        <v>63</v>
      </c>
      <c r="T26" s="141" t="s">
        <v>48</v>
      </c>
      <c r="U26" s="141" t="s">
        <v>63</v>
      </c>
      <c r="V26" s="141" t="s">
        <v>64</v>
      </c>
      <c r="W26" s="32" t="s">
        <v>65</v>
      </c>
    </row>
    <row r="27" spans="1:23" ht="15" customHeight="1" thickBot="1" x14ac:dyDescent="0.25">
      <c r="A27" s="1"/>
      <c r="B27" s="226" t="s">
        <v>66</v>
      </c>
      <c r="C27" s="227"/>
      <c r="D27" s="227"/>
      <c r="E27" s="139" t="s">
        <v>1881</v>
      </c>
      <c r="F27" s="139"/>
      <c r="G27" s="139"/>
      <c r="H27" s="41"/>
      <c r="I27" s="41"/>
      <c r="J27" s="41"/>
      <c r="K27" s="41"/>
      <c r="L27" s="41"/>
      <c r="M27" s="41"/>
      <c r="N27" s="41"/>
      <c r="O27" s="41"/>
      <c r="P27" s="42"/>
      <c r="Q27" s="42"/>
      <c r="R27" s="43"/>
      <c r="S27" s="44"/>
      <c r="T27" s="42"/>
      <c r="U27" s="44"/>
      <c r="V27" s="42"/>
      <c r="W27" s="45"/>
    </row>
    <row r="28" spans="1:23" ht="15" customHeight="1" thickBot="1" x14ac:dyDescent="0.25">
      <c r="A28" s="1"/>
      <c r="B28" s="228" t="s">
        <v>70</v>
      </c>
      <c r="C28" s="229"/>
      <c r="D28" s="229"/>
      <c r="E28" s="140" t="s">
        <v>1881</v>
      </c>
      <c r="F28" s="140"/>
      <c r="G28" s="140"/>
      <c r="H28" s="47"/>
      <c r="I28" s="47"/>
      <c r="J28" s="47"/>
      <c r="K28" s="47"/>
      <c r="L28" s="47"/>
      <c r="M28" s="47"/>
      <c r="N28" s="47"/>
      <c r="O28" s="47"/>
      <c r="P28" s="48"/>
      <c r="Q28" s="48"/>
      <c r="R28" s="49"/>
      <c r="S28" s="50"/>
      <c r="T28" s="51"/>
      <c r="U28" s="50"/>
      <c r="V28" s="51"/>
      <c r="W28" s="52"/>
    </row>
    <row r="29" spans="1:23" ht="15.75" thickTop="1" thickBot="1" x14ac:dyDescent="0.25">
      <c r="A29" s="1"/>
      <c r="B29" s="11" t="s">
        <v>73</v>
      </c>
      <c r="C29" s="12"/>
      <c r="D29" s="12"/>
      <c r="E29" s="12"/>
      <c r="F29" s="12"/>
      <c r="G29" s="12"/>
      <c r="H29" s="13"/>
      <c r="I29" s="13"/>
      <c r="J29" s="13"/>
      <c r="K29" s="13"/>
      <c r="L29" s="13"/>
      <c r="M29" s="13"/>
      <c r="N29" s="13"/>
      <c r="O29" s="13"/>
      <c r="P29" s="13"/>
      <c r="Q29" s="13"/>
      <c r="R29" s="13"/>
      <c r="S29" s="13"/>
      <c r="T29" s="13"/>
      <c r="U29" s="13"/>
      <c r="V29" s="13"/>
      <c r="W29" s="14"/>
    </row>
    <row r="30" spans="1:23" ht="13.5" customHeight="1" thickTop="1" x14ac:dyDescent="0.2">
      <c r="A30" s="1"/>
      <c r="B30" s="214" t="s">
        <v>1876</v>
      </c>
      <c r="C30" s="215"/>
      <c r="D30" s="215"/>
      <c r="E30" s="215"/>
      <c r="F30" s="215"/>
      <c r="G30" s="215"/>
      <c r="H30" s="215"/>
      <c r="I30" s="215"/>
      <c r="J30" s="215"/>
      <c r="K30" s="215"/>
      <c r="L30" s="215"/>
      <c r="M30" s="215"/>
      <c r="N30" s="215"/>
      <c r="O30" s="215"/>
      <c r="P30" s="215"/>
      <c r="Q30" s="215"/>
      <c r="R30" s="215"/>
      <c r="S30" s="215"/>
      <c r="T30" s="215"/>
      <c r="U30" s="215"/>
      <c r="V30" s="215"/>
      <c r="W30" s="216"/>
    </row>
    <row r="31" spans="1:23" ht="13.5" customHeight="1" thickBot="1" x14ac:dyDescent="0.25">
      <c r="A31" s="1"/>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1:23" ht="13.5" customHeight="1" thickTop="1" x14ac:dyDescent="0.2">
      <c r="A32" s="1"/>
      <c r="B32" s="214" t="s">
        <v>1877</v>
      </c>
      <c r="C32" s="215"/>
      <c r="D32" s="215"/>
      <c r="E32" s="215"/>
      <c r="F32" s="215"/>
      <c r="G32" s="215"/>
      <c r="H32" s="215"/>
      <c r="I32" s="215"/>
      <c r="J32" s="215"/>
      <c r="K32" s="215"/>
      <c r="L32" s="215"/>
      <c r="M32" s="215"/>
      <c r="N32" s="215"/>
      <c r="O32" s="215"/>
      <c r="P32" s="215"/>
      <c r="Q32" s="215"/>
      <c r="R32" s="215"/>
      <c r="S32" s="215"/>
      <c r="T32" s="215"/>
      <c r="U32" s="215"/>
      <c r="V32" s="215"/>
      <c r="W32" s="216"/>
    </row>
    <row r="33" spans="1:23" ht="13.5" customHeight="1" thickBot="1" x14ac:dyDescent="0.25">
      <c r="A33" s="1"/>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1:23" ht="13.5" customHeight="1" thickTop="1" x14ac:dyDescent="0.2">
      <c r="A34" s="1"/>
      <c r="B34" s="214" t="s">
        <v>1878</v>
      </c>
      <c r="C34" s="215"/>
      <c r="D34" s="215"/>
      <c r="E34" s="215"/>
      <c r="F34" s="215"/>
      <c r="G34" s="215"/>
      <c r="H34" s="215"/>
      <c r="I34" s="215"/>
      <c r="J34" s="215"/>
      <c r="K34" s="215"/>
      <c r="L34" s="215"/>
      <c r="M34" s="215"/>
      <c r="N34" s="215"/>
      <c r="O34" s="215"/>
      <c r="P34" s="215"/>
      <c r="Q34" s="215"/>
      <c r="R34" s="215"/>
      <c r="S34" s="215"/>
      <c r="T34" s="215"/>
      <c r="U34" s="215"/>
      <c r="V34" s="215"/>
      <c r="W34" s="216"/>
    </row>
    <row r="35" spans="1:23" ht="13.5" customHeight="1" thickBot="1" x14ac:dyDescent="0.25">
      <c r="A35" s="1"/>
      <c r="B35" s="217"/>
      <c r="C35" s="218"/>
      <c r="D35" s="218"/>
      <c r="E35" s="218"/>
      <c r="F35" s="218"/>
      <c r="G35" s="218"/>
      <c r="H35" s="218"/>
      <c r="I35" s="218"/>
      <c r="J35" s="218"/>
      <c r="K35" s="218"/>
      <c r="L35" s="218"/>
      <c r="M35" s="218"/>
      <c r="N35" s="218"/>
      <c r="O35" s="218"/>
      <c r="P35" s="218"/>
      <c r="Q35" s="218"/>
      <c r="R35" s="218"/>
      <c r="S35" s="218"/>
      <c r="T35" s="218"/>
      <c r="U35" s="218"/>
      <c r="V35" s="218"/>
      <c r="W35" s="21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C14:I14"/>
    <mergeCell ref="L14:Q14"/>
    <mergeCell ref="T14:W14"/>
    <mergeCell ref="C15:I15"/>
    <mergeCell ref="L15:Q15"/>
    <mergeCell ref="T15:W15"/>
    <mergeCell ref="D8:H8"/>
    <mergeCell ref="P8:W8"/>
    <mergeCell ref="C9:W9"/>
    <mergeCell ref="C10:W10"/>
    <mergeCell ref="B13:I13"/>
    <mergeCell ref="K13:Q13"/>
    <mergeCell ref="S13:W13"/>
    <mergeCell ref="C5:W5"/>
    <mergeCell ref="D6:H6"/>
    <mergeCell ref="J6:K6"/>
    <mergeCell ref="L6:M6"/>
    <mergeCell ref="N6:W6"/>
    <mergeCell ref="D7:H7"/>
    <mergeCell ref="O7:W7"/>
    <mergeCell ref="A1:P1"/>
    <mergeCell ref="B2:W2"/>
    <mergeCell ref="D4:H4"/>
    <mergeCell ref="J4:K4"/>
    <mergeCell ref="M4:Q4"/>
    <mergeCell ref="S4:U4"/>
    <mergeCell ref="V4:W4"/>
  </mergeCells>
  <pageMargins left="0.70866141732283472" right="0.70866141732283472" top="0.74803149606299213" bottom="0.74803149606299213" header="0.31496062992125984" footer="0.31496062992125984"/>
  <pageSetup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topLeftCell="A11"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502</v>
      </c>
      <c r="D4" s="176" t="s">
        <v>503</v>
      </c>
      <c r="E4" s="176"/>
      <c r="F4" s="176"/>
      <c r="G4" s="176"/>
      <c r="H4" s="177"/>
      <c r="I4" s="18"/>
      <c r="J4" s="178" t="s">
        <v>7</v>
      </c>
      <c r="K4" s="176"/>
      <c r="L4" s="17" t="s">
        <v>504</v>
      </c>
      <c r="M4" s="179" t="s">
        <v>505</v>
      </c>
      <c r="N4" s="179"/>
      <c r="O4" s="179"/>
      <c r="P4" s="179"/>
      <c r="Q4" s="180"/>
      <c r="R4" s="19"/>
      <c r="S4" s="181" t="s">
        <v>10</v>
      </c>
      <c r="T4" s="182"/>
      <c r="U4" s="182"/>
      <c r="V4" s="183" t="s">
        <v>506</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479</v>
      </c>
      <c r="D6" s="185" t="s">
        <v>507</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508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509</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510</v>
      </c>
      <c r="C21" s="211"/>
      <c r="D21" s="211"/>
      <c r="E21" s="211"/>
      <c r="F21" s="211"/>
      <c r="G21" s="211"/>
      <c r="H21" s="211"/>
      <c r="I21" s="211"/>
      <c r="J21" s="211"/>
      <c r="K21" s="211"/>
      <c r="L21" s="211"/>
      <c r="M21" s="212" t="s">
        <v>479</v>
      </c>
      <c r="N21" s="212"/>
      <c r="O21" s="212" t="s">
        <v>48</v>
      </c>
      <c r="P21" s="212"/>
      <c r="Q21" s="213" t="s">
        <v>49</v>
      </c>
      <c r="R21" s="213"/>
      <c r="S21" s="34" t="s">
        <v>511</v>
      </c>
      <c r="T21" s="34" t="s">
        <v>512</v>
      </c>
      <c r="U21" s="34" t="s">
        <v>513</v>
      </c>
      <c r="V21" s="34">
        <f>+IF(ISERR(U21/T21*100),"N/A",ROUND(U21/T21*100,2))</f>
        <v>62</v>
      </c>
      <c r="W21" s="35">
        <f>+IF(ISERR(U21/S21*100),"N/A",ROUND(U21/S21*100,2))</f>
        <v>0.09</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484</v>
      </c>
      <c r="F25" s="53"/>
      <c r="G25" s="53"/>
      <c r="H25" s="41"/>
      <c r="I25" s="41"/>
      <c r="J25" s="41"/>
      <c r="K25" s="41"/>
      <c r="L25" s="41"/>
      <c r="M25" s="41"/>
      <c r="N25" s="41"/>
      <c r="O25" s="41"/>
      <c r="P25" s="42"/>
      <c r="Q25" s="42"/>
      <c r="R25" s="43" t="s">
        <v>506</v>
      </c>
      <c r="S25" s="44" t="s">
        <v>12</v>
      </c>
      <c r="T25" s="42"/>
      <c r="U25" s="44" t="s">
        <v>54</v>
      </c>
      <c r="V25" s="42"/>
      <c r="W25" s="45">
        <f>+IF(ISERR(U25/R25*100),"N/A",ROUND(U25/R25*100,2))</f>
        <v>0</v>
      </c>
    </row>
    <row r="26" spans="2:27" ht="26.25" customHeight="1" thickBot="1" x14ac:dyDescent="0.25">
      <c r="B26" s="228" t="s">
        <v>70</v>
      </c>
      <c r="C26" s="229"/>
      <c r="D26" s="229"/>
      <c r="E26" s="54" t="s">
        <v>484</v>
      </c>
      <c r="F26" s="54"/>
      <c r="G26" s="54"/>
      <c r="H26" s="47"/>
      <c r="I26" s="47"/>
      <c r="J26" s="47"/>
      <c r="K26" s="47"/>
      <c r="L26" s="47"/>
      <c r="M26" s="47"/>
      <c r="N26" s="47"/>
      <c r="O26" s="47"/>
      <c r="P26" s="48"/>
      <c r="Q26" s="48"/>
      <c r="R26" s="49" t="s">
        <v>506</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514</v>
      </c>
      <c r="C28" s="215"/>
      <c r="D28" s="215"/>
      <c r="E28" s="215"/>
      <c r="F28" s="215"/>
      <c r="G28" s="215"/>
      <c r="H28" s="215"/>
      <c r="I28" s="215"/>
      <c r="J28" s="215"/>
      <c r="K28" s="215"/>
      <c r="L28" s="215"/>
      <c r="M28" s="215"/>
      <c r="N28" s="215"/>
      <c r="O28" s="215"/>
      <c r="P28" s="215"/>
      <c r="Q28" s="215"/>
      <c r="R28" s="215"/>
      <c r="S28" s="215"/>
      <c r="T28" s="215"/>
      <c r="U28" s="215"/>
      <c r="V28" s="215"/>
      <c r="W28" s="216"/>
    </row>
    <row r="29" spans="2:27" ht="98.2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60" customHeight="1" thickTop="1" x14ac:dyDescent="0.2">
      <c r="B30" s="214" t="s">
        <v>515</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516</v>
      </c>
      <c r="C32" s="215"/>
      <c r="D32" s="215"/>
      <c r="E32" s="215"/>
      <c r="F32" s="215"/>
      <c r="G32" s="215"/>
      <c r="H32" s="215"/>
      <c r="I32" s="215"/>
      <c r="J32" s="215"/>
      <c r="K32" s="215"/>
      <c r="L32" s="215"/>
      <c r="M32" s="215"/>
      <c r="N32" s="215"/>
      <c r="O32" s="215"/>
      <c r="P32" s="215"/>
      <c r="Q32" s="215"/>
      <c r="R32" s="215"/>
      <c r="S32" s="215"/>
      <c r="T32" s="215"/>
      <c r="U32" s="215"/>
      <c r="V32" s="215"/>
      <c r="W32" s="216"/>
    </row>
    <row r="33" spans="2:23" ht="21.7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topLeftCell="A15"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502</v>
      </c>
      <c r="D4" s="176" t="s">
        <v>503</v>
      </c>
      <c r="E4" s="176"/>
      <c r="F4" s="176"/>
      <c r="G4" s="176"/>
      <c r="H4" s="177"/>
      <c r="I4" s="18"/>
      <c r="J4" s="178" t="s">
        <v>7</v>
      </c>
      <c r="K4" s="176"/>
      <c r="L4" s="17" t="s">
        <v>517</v>
      </c>
      <c r="M4" s="179" t="s">
        <v>518</v>
      </c>
      <c r="N4" s="179"/>
      <c r="O4" s="179"/>
      <c r="P4" s="179"/>
      <c r="Q4" s="180"/>
      <c r="R4" s="19"/>
      <c r="S4" s="181" t="s">
        <v>10</v>
      </c>
      <c r="T4" s="182"/>
      <c r="U4" s="182"/>
      <c r="V4" s="183" t="s">
        <v>519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426</v>
      </c>
      <c r="D6" s="185" t="s">
        <v>520</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1811</v>
      </c>
      <c r="K8" s="26">
        <v>1304</v>
      </c>
      <c r="L8" s="26" t="s">
        <v>521</v>
      </c>
      <c r="M8" s="26" t="s">
        <v>5</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77.75" customHeight="1" thickTop="1" thickBot="1" x14ac:dyDescent="0.25">
      <c r="B10" s="27" t="s">
        <v>21</v>
      </c>
      <c r="C10" s="183" t="s">
        <v>522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523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524</v>
      </c>
      <c r="C21" s="211"/>
      <c r="D21" s="211"/>
      <c r="E21" s="211"/>
      <c r="F21" s="211"/>
      <c r="G21" s="211"/>
      <c r="H21" s="211"/>
      <c r="I21" s="211"/>
      <c r="J21" s="211"/>
      <c r="K21" s="211"/>
      <c r="L21" s="211"/>
      <c r="M21" s="212" t="s">
        <v>426</v>
      </c>
      <c r="N21" s="212"/>
      <c r="O21" s="212" t="s">
        <v>48</v>
      </c>
      <c r="P21" s="212"/>
      <c r="Q21" s="213" t="s">
        <v>49</v>
      </c>
      <c r="R21" s="213"/>
      <c r="S21" s="34" t="s">
        <v>53</v>
      </c>
      <c r="T21" s="34" t="s">
        <v>525</v>
      </c>
      <c r="U21" s="34" t="s">
        <v>525</v>
      </c>
      <c r="V21" s="34">
        <f>+IF(ISERR(U21/T21*100),"N/A",ROUND(U21/T21*100,2))</f>
        <v>100</v>
      </c>
      <c r="W21" s="35">
        <f>+IF(ISERR(U21/S21*100),"N/A",ROUND(U21/S21*100,2))</f>
        <v>2.1</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526</v>
      </c>
      <c r="F25" s="53"/>
      <c r="G25" s="53"/>
      <c r="H25" s="41"/>
      <c r="I25" s="41"/>
      <c r="J25" s="41"/>
      <c r="K25" s="41"/>
      <c r="L25" s="41"/>
      <c r="M25" s="41"/>
      <c r="N25" s="41"/>
      <c r="O25" s="41"/>
      <c r="P25" s="42"/>
      <c r="Q25" s="42"/>
      <c r="R25" s="43" t="s">
        <v>519</v>
      </c>
      <c r="S25" s="44" t="s">
        <v>12</v>
      </c>
      <c r="T25" s="42"/>
      <c r="U25" s="44" t="s">
        <v>54</v>
      </c>
      <c r="V25" s="42"/>
      <c r="W25" s="45">
        <f>+IF(ISERR(U25/R25*100),"N/A",ROUND(U25/R25*100,2))</f>
        <v>0</v>
      </c>
    </row>
    <row r="26" spans="2:27" ht="26.25" customHeight="1" thickBot="1" x14ac:dyDescent="0.25">
      <c r="B26" s="228" t="s">
        <v>70</v>
      </c>
      <c r="C26" s="229"/>
      <c r="D26" s="229"/>
      <c r="E26" s="54" t="s">
        <v>526</v>
      </c>
      <c r="F26" s="54"/>
      <c r="G26" s="54"/>
      <c r="H26" s="47"/>
      <c r="I26" s="47"/>
      <c r="J26" s="47"/>
      <c r="K26" s="47"/>
      <c r="L26" s="47"/>
      <c r="M26" s="47"/>
      <c r="N26" s="47"/>
      <c r="O26" s="47"/>
      <c r="P26" s="48"/>
      <c r="Q26" s="48"/>
      <c r="R26" s="49" t="s">
        <v>519</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527</v>
      </c>
      <c r="C28" s="215"/>
      <c r="D28" s="215"/>
      <c r="E28" s="215"/>
      <c r="F28" s="215"/>
      <c r="G28" s="215"/>
      <c r="H28" s="215"/>
      <c r="I28" s="215"/>
      <c r="J28" s="215"/>
      <c r="K28" s="215"/>
      <c r="L28" s="215"/>
      <c r="M28" s="215"/>
      <c r="N28" s="215"/>
      <c r="O28" s="215"/>
      <c r="P28" s="215"/>
      <c r="Q28" s="215"/>
      <c r="R28" s="215"/>
      <c r="S28" s="215"/>
      <c r="T28" s="215"/>
      <c r="U28" s="215"/>
      <c r="V28" s="215"/>
      <c r="W28" s="216"/>
    </row>
    <row r="29" spans="2:27" ht="84"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528</v>
      </c>
      <c r="C30" s="215"/>
      <c r="D30" s="215"/>
      <c r="E30" s="215"/>
      <c r="F30" s="215"/>
      <c r="G30" s="215"/>
      <c r="H30" s="215"/>
      <c r="I30" s="215"/>
      <c r="J30" s="215"/>
      <c r="K30" s="215"/>
      <c r="L30" s="215"/>
      <c r="M30" s="215"/>
      <c r="N30" s="215"/>
      <c r="O30" s="215"/>
      <c r="P30" s="215"/>
      <c r="Q30" s="215"/>
      <c r="R30" s="215"/>
      <c r="S30" s="215"/>
      <c r="T30" s="215"/>
      <c r="U30" s="215"/>
      <c r="V30" s="215"/>
      <c r="W30" s="216"/>
    </row>
    <row r="31" spans="2:27" ht="52.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529</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05.7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tabSelected="1" view="pageBreakPreview" topLeftCell="A34"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502</v>
      </c>
      <c r="D4" s="176" t="s">
        <v>503</v>
      </c>
      <c r="E4" s="176"/>
      <c r="F4" s="176"/>
      <c r="G4" s="176"/>
      <c r="H4" s="177"/>
      <c r="I4" s="18"/>
      <c r="J4" s="178" t="s">
        <v>7</v>
      </c>
      <c r="K4" s="176"/>
      <c r="L4" s="17" t="s">
        <v>530</v>
      </c>
      <c r="M4" s="179" t="s">
        <v>531</v>
      </c>
      <c r="N4" s="179"/>
      <c r="O4" s="179"/>
      <c r="P4" s="179"/>
      <c r="Q4" s="180"/>
      <c r="R4" s="19"/>
      <c r="S4" s="181" t="s">
        <v>10</v>
      </c>
      <c r="T4" s="182"/>
      <c r="U4" s="182"/>
      <c r="V4" s="183">
        <v>1975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479</v>
      </c>
      <c r="D6" s="185" t="s">
        <v>507</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532</v>
      </c>
      <c r="D7" s="172" t="s">
        <v>533</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534</v>
      </c>
      <c r="D8" s="172" t="s">
        <v>535</v>
      </c>
      <c r="E8" s="172"/>
      <c r="F8" s="172"/>
      <c r="G8" s="172"/>
      <c r="H8" s="172"/>
      <c r="I8" s="57"/>
      <c r="J8" s="26">
        <v>430055</v>
      </c>
      <c r="K8" s="26">
        <v>356582</v>
      </c>
      <c r="L8" s="26">
        <v>415439</v>
      </c>
      <c r="M8" s="26">
        <v>356582</v>
      </c>
      <c r="N8" s="25"/>
      <c r="O8" s="57"/>
      <c r="P8" s="173" t="s">
        <v>12</v>
      </c>
      <c r="Q8" s="173"/>
      <c r="R8" s="173"/>
      <c r="S8" s="173"/>
      <c r="T8" s="173"/>
      <c r="U8" s="173"/>
      <c r="V8" s="173"/>
      <c r="W8" s="173"/>
    </row>
    <row r="9" spans="1:29" ht="30" customHeight="1" x14ac:dyDescent="0.2">
      <c r="B9" s="23"/>
      <c r="C9" s="21" t="s">
        <v>536</v>
      </c>
      <c r="D9" s="172" t="s">
        <v>537</v>
      </c>
      <c r="E9" s="172"/>
      <c r="F9" s="172"/>
      <c r="G9" s="172"/>
      <c r="H9" s="172"/>
      <c r="I9" s="172" t="s">
        <v>12</v>
      </c>
      <c r="J9" s="172"/>
      <c r="K9" s="172"/>
      <c r="L9" s="172"/>
      <c r="M9" s="172"/>
      <c r="N9" s="172"/>
      <c r="O9" s="172"/>
      <c r="P9" s="172"/>
      <c r="Q9" s="172"/>
      <c r="R9" s="172"/>
      <c r="S9" s="172"/>
      <c r="T9" s="172"/>
      <c r="U9" s="172"/>
      <c r="V9" s="172"/>
      <c r="W9" s="173"/>
    </row>
    <row r="10" spans="1:29" ht="25.5" customHeight="1" thickBot="1" x14ac:dyDescent="0.25">
      <c r="B10" s="23"/>
      <c r="C10" s="173" t="s">
        <v>12</v>
      </c>
      <c r="D10" s="173"/>
      <c r="E10" s="173"/>
      <c r="F10" s="173"/>
      <c r="G10" s="173"/>
      <c r="H10" s="173"/>
      <c r="I10" s="173"/>
      <c r="J10" s="173"/>
      <c r="K10" s="173"/>
      <c r="L10" s="173"/>
      <c r="M10" s="173"/>
      <c r="N10" s="173"/>
      <c r="O10" s="173"/>
      <c r="P10" s="173"/>
      <c r="Q10" s="173"/>
      <c r="R10" s="173"/>
      <c r="S10" s="173"/>
      <c r="T10" s="173"/>
      <c r="U10" s="173"/>
      <c r="V10" s="173"/>
      <c r="W10" s="173"/>
    </row>
    <row r="11" spans="1:29" ht="358.5" customHeight="1" thickTop="1" thickBot="1" x14ac:dyDescent="0.25">
      <c r="B11" s="27" t="s">
        <v>21</v>
      </c>
      <c r="C11" s="183" t="s">
        <v>538</v>
      </c>
      <c r="D11" s="183"/>
      <c r="E11" s="183"/>
      <c r="F11" s="183"/>
      <c r="G11" s="183"/>
      <c r="H11" s="183"/>
      <c r="I11" s="183"/>
      <c r="J11" s="183"/>
      <c r="K11" s="183"/>
      <c r="L11" s="183"/>
      <c r="M11" s="183"/>
      <c r="N11" s="183"/>
      <c r="O11" s="183"/>
      <c r="P11" s="183"/>
      <c r="Q11" s="183"/>
      <c r="R11" s="183"/>
      <c r="S11" s="183"/>
      <c r="T11" s="183"/>
      <c r="U11" s="183"/>
      <c r="V11" s="183"/>
      <c r="W11" s="184"/>
    </row>
    <row r="12" spans="1:29" ht="9" customHeight="1" thickTop="1" thickBot="1" x14ac:dyDescent="0.25"/>
    <row r="13" spans="1:29" ht="21.75" customHeight="1" thickTop="1" thickBot="1" x14ac:dyDescent="0.25">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187" t="s">
        <v>24</v>
      </c>
      <c r="C14" s="188"/>
      <c r="D14" s="188"/>
      <c r="E14" s="188"/>
      <c r="F14" s="188"/>
      <c r="G14" s="188"/>
      <c r="H14" s="188"/>
      <c r="I14" s="188"/>
      <c r="J14" s="28"/>
      <c r="K14" s="188" t="s">
        <v>25</v>
      </c>
      <c r="L14" s="188"/>
      <c r="M14" s="188"/>
      <c r="N14" s="188"/>
      <c r="O14" s="188"/>
      <c r="P14" s="188"/>
      <c r="Q14" s="188"/>
      <c r="R14" s="29"/>
      <c r="S14" s="188" t="s">
        <v>26</v>
      </c>
      <c r="T14" s="188"/>
      <c r="U14" s="188"/>
      <c r="V14" s="188"/>
      <c r="W14" s="189"/>
    </row>
    <row r="15" spans="1:29" ht="26.25" customHeight="1" x14ac:dyDescent="0.2">
      <c r="B15" s="20" t="s">
        <v>27</v>
      </c>
      <c r="C15" s="185" t="s">
        <v>12</v>
      </c>
      <c r="D15" s="185"/>
      <c r="E15" s="185"/>
      <c r="F15" s="185"/>
      <c r="G15" s="185"/>
      <c r="H15" s="185"/>
      <c r="I15" s="185"/>
      <c r="J15" s="30"/>
      <c r="K15" s="30" t="s">
        <v>28</v>
      </c>
      <c r="L15" s="185" t="s">
        <v>12</v>
      </c>
      <c r="M15" s="185"/>
      <c r="N15" s="185"/>
      <c r="O15" s="185"/>
      <c r="P15" s="185"/>
      <c r="Q15" s="185"/>
      <c r="R15" s="57"/>
      <c r="S15" s="30" t="s">
        <v>29</v>
      </c>
      <c r="T15" s="190" t="s">
        <v>539</v>
      </c>
      <c r="U15" s="190"/>
      <c r="V15" s="190"/>
      <c r="W15" s="190"/>
    </row>
    <row r="16" spans="1:29" ht="26.25" customHeight="1" x14ac:dyDescent="0.2">
      <c r="B16" s="20" t="s">
        <v>31</v>
      </c>
      <c r="C16" s="185" t="s">
        <v>12</v>
      </c>
      <c r="D16" s="185"/>
      <c r="E16" s="185"/>
      <c r="F16" s="185"/>
      <c r="G16" s="185"/>
      <c r="H16" s="185"/>
      <c r="I16" s="185"/>
      <c r="J16" s="30"/>
      <c r="K16" s="30" t="s">
        <v>31</v>
      </c>
      <c r="L16" s="185" t="s">
        <v>12</v>
      </c>
      <c r="M16" s="185"/>
      <c r="N16" s="185"/>
      <c r="O16" s="185"/>
      <c r="P16" s="185"/>
      <c r="Q16" s="185"/>
      <c r="R16" s="57"/>
      <c r="S16" s="30" t="s">
        <v>32</v>
      </c>
      <c r="T16" s="190" t="s">
        <v>12</v>
      </c>
      <c r="U16" s="190"/>
      <c r="V16" s="190"/>
      <c r="W16" s="190"/>
    </row>
    <row r="17" spans="2:27" ht="25.5" customHeight="1" thickBot="1" x14ac:dyDescent="0.25">
      <c r="B17" s="31" t="s">
        <v>33</v>
      </c>
      <c r="C17" s="191" t="s">
        <v>12</v>
      </c>
      <c r="D17" s="191"/>
      <c r="E17" s="191"/>
      <c r="F17" s="191"/>
      <c r="G17" s="191"/>
      <c r="H17" s="191"/>
      <c r="I17" s="191"/>
      <c r="J17" s="191"/>
      <c r="K17" s="191"/>
      <c r="L17" s="191"/>
      <c r="M17" s="191"/>
      <c r="N17" s="191"/>
      <c r="O17" s="191"/>
      <c r="P17" s="191"/>
      <c r="Q17" s="191"/>
      <c r="R17" s="191"/>
      <c r="S17" s="191"/>
      <c r="T17" s="191"/>
      <c r="U17" s="191"/>
      <c r="V17" s="191"/>
      <c r="W17" s="192"/>
    </row>
    <row r="18" spans="2:27" ht="21.75" customHeight="1" thickTop="1" thickBot="1" x14ac:dyDescent="0.25">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193" t="s">
        <v>35</v>
      </c>
      <c r="C19" s="194"/>
      <c r="D19" s="194"/>
      <c r="E19" s="194"/>
      <c r="F19" s="194"/>
      <c r="G19" s="194"/>
      <c r="H19" s="194"/>
      <c r="I19" s="194"/>
      <c r="J19" s="194"/>
      <c r="K19" s="194"/>
      <c r="L19" s="194"/>
      <c r="M19" s="194"/>
      <c r="N19" s="194"/>
      <c r="O19" s="194"/>
      <c r="P19" s="194"/>
      <c r="Q19" s="194"/>
      <c r="R19" s="194"/>
      <c r="S19" s="194"/>
      <c r="T19" s="195"/>
      <c r="U19" s="196" t="s">
        <v>36</v>
      </c>
      <c r="V19" s="197"/>
      <c r="W19" s="198"/>
    </row>
    <row r="20" spans="2:27" ht="14.25" customHeight="1" x14ac:dyDescent="0.2">
      <c r="B20" s="199" t="s">
        <v>37</v>
      </c>
      <c r="C20" s="200"/>
      <c r="D20" s="200"/>
      <c r="E20" s="200"/>
      <c r="F20" s="200"/>
      <c r="G20" s="200"/>
      <c r="H20" s="200"/>
      <c r="I20" s="200"/>
      <c r="J20" s="200"/>
      <c r="K20" s="200"/>
      <c r="L20" s="200"/>
      <c r="M20" s="200" t="s">
        <v>38</v>
      </c>
      <c r="N20" s="200"/>
      <c r="O20" s="200" t="s">
        <v>39</v>
      </c>
      <c r="P20" s="200"/>
      <c r="Q20" s="200" t="s">
        <v>40</v>
      </c>
      <c r="R20" s="200"/>
      <c r="S20" s="200" t="s">
        <v>41</v>
      </c>
      <c r="T20" s="203" t="s">
        <v>42</v>
      </c>
      <c r="U20" s="205" t="s">
        <v>43</v>
      </c>
      <c r="V20" s="207" t="s">
        <v>44</v>
      </c>
      <c r="W20" s="208" t="s">
        <v>45</v>
      </c>
    </row>
    <row r="21" spans="2:27" ht="27" customHeight="1" thickBot="1" x14ac:dyDescent="0.25">
      <c r="B21" s="201"/>
      <c r="C21" s="202"/>
      <c r="D21" s="202"/>
      <c r="E21" s="202"/>
      <c r="F21" s="202"/>
      <c r="G21" s="202"/>
      <c r="H21" s="202"/>
      <c r="I21" s="202"/>
      <c r="J21" s="202"/>
      <c r="K21" s="202"/>
      <c r="L21" s="202"/>
      <c r="M21" s="202"/>
      <c r="N21" s="202"/>
      <c r="O21" s="202"/>
      <c r="P21" s="202"/>
      <c r="Q21" s="202"/>
      <c r="R21" s="202"/>
      <c r="S21" s="202"/>
      <c r="T21" s="204"/>
      <c r="U21" s="206"/>
      <c r="V21" s="202"/>
      <c r="W21" s="209"/>
      <c r="Z21" s="33" t="s">
        <v>12</v>
      </c>
      <c r="AA21" s="33" t="s">
        <v>46</v>
      </c>
    </row>
    <row r="22" spans="2:27" ht="56.25" customHeight="1" x14ac:dyDescent="0.2">
      <c r="B22" s="210" t="s">
        <v>540</v>
      </c>
      <c r="C22" s="211"/>
      <c r="D22" s="211"/>
      <c r="E22" s="211"/>
      <c r="F22" s="211"/>
      <c r="G22" s="211"/>
      <c r="H22" s="211"/>
      <c r="I22" s="211"/>
      <c r="J22" s="211"/>
      <c r="K22" s="211"/>
      <c r="L22" s="211"/>
      <c r="M22" s="212" t="s">
        <v>479</v>
      </c>
      <c r="N22" s="212"/>
      <c r="O22" s="212" t="s">
        <v>48</v>
      </c>
      <c r="P22" s="212"/>
      <c r="Q22" s="213" t="s">
        <v>49</v>
      </c>
      <c r="R22" s="213"/>
      <c r="S22" s="34" t="s">
        <v>541</v>
      </c>
      <c r="T22" s="34" t="s">
        <v>54</v>
      </c>
      <c r="U22" s="34" t="s">
        <v>54</v>
      </c>
      <c r="V22" s="34" t="str">
        <f>+IF(ISERR(U22/T22*100),"N/A",ROUND(U22/T22*100,2))</f>
        <v>N/A</v>
      </c>
      <c r="W22" s="35">
        <f>+IF(ISERR(U22/S22*100),"N/A",ROUND(U22/S22*100,2))</f>
        <v>0</v>
      </c>
    </row>
    <row r="23" spans="2:27" ht="56.25" customHeight="1" x14ac:dyDescent="0.2">
      <c r="B23" s="210" t="s">
        <v>542</v>
      </c>
      <c r="C23" s="211"/>
      <c r="D23" s="211"/>
      <c r="E23" s="211"/>
      <c r="F23" s="211"/>
      <c r="G23" s="211"/>
      <c r="H23" s="211"/>
      <c r="I23" s="211"/>
      <c r="J23" s="211"/>
      <c r="K23" s="211"/>
      <c r="L23" s="211"/>
      <c r="M23" s="212" t="s">
        <v>532</v>
      </c>
      <c r="N23" s="212"/>
      <c r="O23" s="212" t="s">
        <v>48</v>
      </c>
      <c r="P23" s="212"/>
      <c r="Q23" s="213" t="s">
        <v>49</v>
      </c>
      <c r="R23" s="213"/>
      <c r="S23" s="34" t="s">
        <v>543</v>
      </c>
      <c r="T23" s="34" t="s">
        <v>54</v>
      </c>
      <c r="U23" s="34" t="s">
        <v>54</v>
      </c>
      <c r="V23" s="34" t="str">
        <f>+IF(ISERR(U23/T23*100),"N/A",ROUND(U23/T23*100,2))</f>
        <v>N/A</v>
      </c>
      <c r="W23" s="35">
        <f>+IF(ISERR(U23/S23*100),"N/A",ROUND(U23/S23*100,2))</f>
        <v>0</v>
      </c>
    </row>
    <row r="24" spans="2:27" ht="56.25" customHeight="1" x14ac:dyDescent="0.2">
      <c r="B24" s="210" t="s">
        <v>544</v>
      </c>
      <c r="C24" s="211"/>
      <c r="D24" s="211"/>
      <c r="E24" s="211"/>
      <c r="F24" s="211"/>
      <c r="G24" s="211"/>
      <c r="H24" s="211"/>
      <c r="I24" s="211"/>
      <c r="J24" s="211"/>
      <c r="K24" s="211"/>
      <c r="L24" s="211"/>
      <c r="M24" s="212" t="s">
        <v>534</v>
      </c>
      <c r="N24" s="212"/>
      <c r="O24" s="212" t="s">
        <v>48</v>
      </c>
      <c r="P24" s="212"/>
      <c r="Q24" s="213" t="s">
        <v>65</v>
      </c>
      <c r="R24" s="213"/>
      <c r="S24" s="34" t="s">
        <v>98</v>
      </c>
      <c r="T24" s="34" t="s">
        <v>102</v>
      </c>
      <c r="U24" s="34" t="s">
        <v>102</v>
      </c>
      <c r="V24" s="34" t="str">
        <f>+IF(ISERR(U24/T24*100),"N/A",ROUND(U24/T24*100,2))</f>
        <v>N/A</v>
      </c>
      <c r="W24" s="35" t="str">
        <f>+IF(ISERR(U24/S24*100),"N/A",ROUND(U24/S24*100,2))</f>
        <v>N/A</v>
      </c>
    </row>
    <row r="25" spans="2:27" ht="56.25" customHeight="1" x14ac:dyDescent="0.2">
      <c r="B25" s="210" t="s">
        <v>545</v>
      </c>
      <c r="C25" s="211"/>
      <c r="D25" s="211"/>
      <c r="E25" s="211"/>
      <c r="F25" s="211"/>
      <c r="G25" s="211"/>
      <c r="H25" s="211"/>
      <c r="I25" s="211"/>
      <c r="J25" s="211"/>
      <c r="K25" s="211"/>
      <c r="L25" s="211"/>
      <c r="M25" s="212" t="s">
        <v>536</v>
      </c>
      <c r="N25" s="212"/>
      <c r="O25" s="212" t="s">
        <v>546</v>
      </c>
      <c r="P25" s="212"/>
      <c r="Q25" s="213" t="s">
        <v>49</v>
      </c>
      <c r="R25" s="213"/>
      <c r="S25" s="34" t="s">
        <v>547</v>
      </c>
      <c r="T25" s="34" t="s">
        <v>547</v>
      </c>
      <c r="U25" s="34" t="s">
        <v>548</v>
      </c>
      <c r="V25" s="34">
        <f>+IF(ISERR(U25/T25*100),"N/A",ROUND(U25/T25*100,2))</f>
        <v>105</v>
      </c>
      <c r="W25" s="35">
        <f>+IF(ISERR(U25/S25*100),"N/A",ROUND(U25/S25*100,2))</f>
        <v>105</v>
      </c>
    </row>
    <row r="26" spans="2:27" ht="56.25" customHeight="1" thickBot="1" x14ac:dyDescent="0.25">
      <c r="B26" s="210" t="s">
        <v>549</v>
      </c>
      <c r="C26" s="211"/>
      <c r="D26" s="211"/>
      <c r="E26" s="211"/>
      <c r="F26" s="211"/>
      <c r="G26" s="211"/>
      <c r="H26" s="211"/>
      <c r="I26" s="211"/>
      <c r="J26" s="211"/>
      <c r="K26" s="211"/>
      <c r="L26" s="211"/>
      <c r="M26" s="212" t="s">
        <v>536</v>
      </c>
      <c r="N26" s="212"/>
      <c r="O26" s="212" t="s">
        <v>48</v>
      </c>
      <c r="P26" s="212"/>
      <c r="Q26" s="213" t="s">
        <v>49</v>
      </c>
      <c r="R26" s="213"/>
      <c r="S26" s="34" t="s">
        <v>155</v>
      </c>
      <c r="T26" s="34" t="s">
        <v>403</v>
      </c>
      <c r="U26" s="34" t="s">
        <v>550</v>
      </c>
      <c r="V26" s="34">
        <f>+IF(ISERR(U26/T26*100),"N/A",ROUND(U26/T26*100,2))</f>
        <v>100.47</v>
      </c>
      <c r="W26" s="35">
        <f>+IF(ISERR(U26/S26*100),"N/A",ROUND(U26/S26*100,2))</f>
        <v>102.48</v>
      </c>
    </row>
    <row r="27" spans="2:27" ht="21.75" customHeight="1" thickTop="1" thickBot="1" x14ac:dyDescent="0.25">
      <c r="B27" s="11" t="s">
        <v>59</v>
      </c>
      <c r="C27" s="12"/>
      <c r="D27" s="12"/>
      <c r="E27" s="12"/>
      <c r="F27" s="12"/>
      <c r="G27" s="12"/>
      <c r="H27" s="13"/>
      <c r="I27" s="13"/>
      <c r="J27" s="13"/>
      <c r="K27" s="13"/>
      <c r="L27" s="13"/>
      <c r="M27" s="13"/>
      <c r="N27" s="13"/>
      <c r="O27" s="13"/>
      <c r="P27" s="13"/>
      <c r="Q27" s="13"/>
      <c r="R27" s="13"/>
      <c r="S27" s="13"/>
      <c r="T27" s="13"/>
      <c r="U27" s="13"/>
      <c r="V27" s="13"/>
      <c r="W27" s="14"/>
      <c r="X27" s="36"/>
    </row>
    <row r="28" spans="2:27" ht="29.25" customHeight="1" thickTop="1" thickBot="1" x14ac:dyDescent="0.25">
      <c r="B28" s="220" t="s">
        <v>60</v>
      </c>
      <c r="C28" s="221"/>
      <c r="D28" s="221"/>
      <c r="E28" s="221"/>
      <c r="F28" s="221"/>
      <c r="G28" s="221"/>
      <c r="H28" s="221"/>
      <c r="I28" s="221"/>
      <c r="J28" s="221"/>
      <c r="K28" s="221"/>
      <c r="L28" s="221"/>
      <c r="M28" s="221"/>
      <c r="N28" s="221"/>
      <c r="O28" s="221"/>
      <c r="P28" s="221"/>
      <c r="Q28" s="222"/>
      <c r="R28" s="37" t="s">
        <v>41</v>
      </c>
      <c r="S28" s="197" t="s">
        <v>42</v>
      </c>
      <c r="T28" s="197"/>
      <c r="U28" s="55" t="s">
        <v>61</v>
      </c>
      <c r="V28" s="196" t="s">
        <v>62</v>
      </c>
      <c r="W28" s="198"/>
    </row>
    <row r="29" spans="2:27" ht="30.75" customHeight="1" thickBot="1" x14ac:dyDescent="0.25">
      <c r="B29" s="223"/>
      <c r="C29" s="224"/>
      <c r="D29" s="224"/>
      <c r="E29" s="224"/>
      <c r="F29" s="224"/>
      <c r="G29" s="224"/>
      <c r="H29" s="224"/>
      <c r="I29" s="224"/>
      <c r="J29" s="224"/>
      <c r="K29" s="224"/>
      <c r="L29" s="224"/>
      <c r="M29" s="224"/>
      <c r="N29" s="224"/>
      <c r="O29" s="224"/>
      <c r="P29" s="224"/>
      <c r="Q29" s="225"/>
      <c r="R29" s="56" t="s">
        <v>63</v>
      </c>
      <c r="S29" s="56" t="s">
        <v>63</v>
      </c>
      <c r="T29" s="56" t="s">
        <v>48</v>
      </c>
      <c r="U29" s="56" t="s">
        <v>63</v>
      </c>
      <c r="V29" s="56" t="s">
        <v>64</v>
      </c>
      <c r="W29" s="32" t="s">
        <v>65</v>
      </c>
      <c r="Y29" s="36"/>
    </row>
    <row r="30" spans="2:27" ht="23.25" customHeight="1" thickBot="1" x14ac:dyDescent="0.25">
      <c r="B30" s="226" t="s">
        <v>66</v>
      </c>
      <c r="C30" s="227"/>
      <c r="D30" s="227"/>
      <c r="E30" s="53" t="s">
        <v>484</v>
      </c>
      <c r="F30" s="53"/>
      <c r="G30" s="53"/>
      <c r="H30" s="41"/>
      <c r="I30" s="41"/>
      <c r="J30" s="41"/>
      <c r="K30" s="41"/>
      <c r="L30" s="41"/>
      <c r="M30" s="41"/>
      <c r="N30" s="41"/>
      <c r="O30" s="41"/>
      <c r="P30" s="42"/>
      <c r="Q30" s="42"/>
      <c r="R30" s="43" t="s">
        <v>551</v>
      </c>
      <c r="S30" s="44" t="s">
        <v>12</v>
      </c>
      <c r="T30" s="42"/>
      <c r="U30" s="44" t="s">
        <v>54</v>
      </c>
      <c r="V30" s="42"/>
      <c r="W30" s="45">
        <f t="shared" ref="W30:W37" si="0">+IF(ISERR(U30/R30*100),"N/A",ROUND(U30/R30*100,2))</f>
        <v>0</v>
      </c>
    </row>
    <row r="31" spans="2:27" ht="26.25" customHeight="1" x14ac:dyDescent="0.2">
      <c r="B31" s="228" t="s">
        <v>70</v>
      </c>
      <c r="C31" s="229"/>
      <c r="D31" s="229"/>
      <c r="E31" s="54" t="s">
        <v>484</v>
      </c>
      <c r="F31" s="54"/>
      <c r="G31" s="54"/>
      <c r="H31" s="47"/>
      <c r="I31" s="47"/>
      <c r="J31" s="47"/>
      <c r="K31" s="47"/>
      <c r="L31" s="47"/>
      <c r="M31" s="47"/>
      <c r="N31" s="47"/>
      <c r="O31" s="47"/>
      <c r="P31" s="48"/>
      <c r="Q31" s="48"/>
      <c r="R31" s="49" t="s">
        <v>551</v>
      </c>
      <c r="S31" s="50" t="s">
        <v>54</v>
      </c>
      <c r="T31" s="51">
        <f>+IF(ISERR(S31/R31*100),"N/A",ROUND(S31/R31*100,2))</f>
        <v>0</v>
      </c>
      <c r="U31" s="50" t="s">
        <v>54</v>
      </c>
      <c r="V31" s="51" t="str">
        <f>+IF(ISERR(U31/S31*100),"N/A",ROUND(U31/S31*100,2))</f>
        <v>N/A</v>
      </c>
      <c r="W31" s="52">
        <f t="shared" si="0"/>
        <v>0</v>
      </c>
    </row>
    <row r="32" spans="2:27" ht="23.25" customHeight="1" thickBot="1" x14ac:dyDescent="0.25">
      <c r="B32" s="226" t="s">
        <v>66</v>
      </c>
      <c r="C32" s="227"/>
      <c r="D32" s="227"/>
      <c r="E32" s="53" t="s">
        <v>552</v>
      </c>
      <c r="F32" s="53"/>
      <c r="G32" s="53"/>
      <c r="H32" s="41"/>
      <c r="I32" s="41"/>
      <c r="J32" s="41"/>
      <c r="K32" s="41"/>
      <c r="L32" s="41"/>
      <c r="M32" s="41"/>
      <c r="N32" s="41"/>
      <c r="O32" s="41"/>
      <c r="P32" s="42"/>
      <c r="Q32" s="42"/>
      <c r="R32" s="43" t="s">
        <v>553</v>
      </c>
      <c r="S32" s="44" t="s">
        <v>12</v>
      </c>
      <c r="T32" s="42"/>
      <c r="U32" s="44" t="s">
        <v>54</v>
      </c>
      <c r="V32" s="42"/>
      <c r="W32" s="45">
        <f t="shared" si="0"/>
        <v>0</v>
      </c>
    </row>
    <row r="33" spans="2:23" ht="26.25" customHeight="1" x14ac:dyDescent="0.2">
      <c r="B33" s="228" t="s">
        <v>70</v>
      </c>
      <c r="C33" s="229"/>
      <c r="D33" s="229"/>
      <c r="E33" s="54" t="s">
        <v>552</v>
      </c>
      <c r="F33" s="54"/>
      <c r="G33" s="54"/>
      <c r="H33" s="47"/>
      <c r="I33" s="47"/>
      <c r="J33" s="47"/>
      <c r="K33" s="47"/>
      <c r="L33" s="47"/>
      <c r="M33" s="47"/>
      <c r="N33" s="47"/>
      <c r="O33" s="47"/>
      <c r="P33" s="48"/>
      <c r="Q33" s="48"/>
      <c r="R33" s="49" t="s">
        <v>553</v>
      </c>
      <c r="S33" s="50" t="s">
        <v>54</v>
      </c>
      <c r="T33" s="51">
        <f>+IF(ISERR(S33/R33*100),"N/A",ROUND(S33/R33*100,2))</f>
        <v>0</v>
      </c>
      <c r="U33" s="50" t="s">
        <v>54</v>
      </c>
      <c r="V33" s="51" t="str">
        <f>+IF(ISERR(U33/S33*100),"N/A",ROUND(U33/S33*100,2))</f>
        <v>N/A</v>
      </c>
      <c r="W33" s="52">
        <f t="shared" si="0"/>
        <v>0</v>
      </c>
    </row>
    <row r="34" spans="2:23" ht="23.25" customHeight="1" thickBot="1" x14ac:dyDescent="0.25">
      <c r="B34" s="226" t="s">
        <v>66</v>
      </c>
      <c r="C34" s="227"/>
      <c r="D34" s="227"/>
      <c r="E34" s="53" t="s">
        <v>554</v>
      </c>
      <c r="F34" s="53"/>
      <c r="G34" s="53"/>
      <c r="H34" s="41"/>
      <c r="I34" s="41"/>
      <c r="J34" s="41"/>
      <c r="K34" s="41"/>
      <c r="L34" s="41"/>
      <c r="M34" s="41"/>
      <c r="N34" s="41"/>
      <c r="O34" s="41"/>
      <c r="P34" s="42"/>
      <c r="Q34" s="42"/>
      <c r="R34" s="43" t="s">
        <v>555</v>
      </c>
      <c r="S34" s="44" t="s">
        <v>12</v>
      </c>
      <c r="T34" s="42"/>
      <c r="U34" s="44" t="s">
        <v>556</v>
      </c>
      <c r="V34" s="42"/>
      <c r="W34" s="45">
        <f t="shared" si="0"/>
        <v>2.16</v>
      </c>
    </row>
    <row r="35" spans="2:23" ht="26.25" customHeight="1" x14ac:dyDescent="0.2">
      <c r="B35" s="228" t="s">
        <v>70</v>
      </c>
      <c r="C35" s="229"/>
      <c r="D35" s="229"/>
      <c r="E35" s="54" t="s">
        <v>554</v>
      </c>
      <c r="F35" s="54"/>
      <c r="G35" s="54"/>
      <c r="H35" s="47"/>
      <c r="I35" s="47"/>
      <c r="J35" s="47"/>
      <c r="K35" s="47"/>
      <c r="L35" s="47"/>
      <c r="M35" s="47"/>
      <c r="N35" s="47"/>
      <c r="O35" s="47"/>
      <c r="P35" s="48"/>
      <c r="Q35" s="48"/>
      <c r="R35" s="49" t="s">
        <v>555</v>
      </c>
      <c r="S35" s="50" t="s">
        <v>557</v>
      </c>
      <c r="T35" s="51">
        <f>+IF(ISERR(S35/R35*100),"N/A",ROUND(S35/R35*100,2))</f>
        <v>2.25</v>
      </c>
      <c r="U35" s="50" t="s">
        <v>556</v>
      </c>
      <c r="V35" s="51">
        <f>+IF(ISERR(U35/S35*100),"N/A",ROUND(U35/S35*100,2))</f>
        <v>96.07</v>
      </c>
      <c r="W35" s="52">
        <f t="shared" si="0"/>
        <v>2.16</v>
      </c>
    </row>
    <row r="36" spans="2:23" ht="23.25" customHeight="1" thickBot="1" x14ac:dyDescent="0.25">
      <c r="B36" s="226" t="s">
        <v>66</v>
      </c>
      <c r="C36" s="227"/>
      <c r="D36" s="227"/>
      <c r="E36" s="53" t="s">
        <v>558</v>
      </c>
      <c r="F36" s="53"/>
      <c r="G36" s="53"/>
      <c r="H36" s="41"/>
      <c r="I36" s="41"/>
      <c r="J36" s="41"/>
      <c r="K36" s="41"/>
      <c r="L36" s="41"/>
      <c r="M36" s="41"/>
      <c r="N36" s="41"/>
      <c r="O36" s="41"/>
      <c r="P36" s="42"/>
      <c r="Q36" s="42"/>
      <c r="R36" s="43" t="s">
        <v>559</v>
      </c>
      <c r="S36" s="44" t="s">
        <v>12</v>
      </c>
      <c r="T36" s="42"/>
      <c r="U36" s="44" t="s">
        <v>560</v>
      </c>
      <c r="V36" s="42"/>
      <c r="W36" s="45">
        <f t="shared" si="0"/>
        <v>14.51</v>
      </c>
    </row>
    <row r="37" spans="2:23" ht="26.25" customHeight="1" thickBot="1" x14ac:dyDescent="0.25">
      <c r="B37" s="228" t="s">
        <v>70</v>
      </c>
      <c r="C37" s="229"/>
      <c r="D37" s="229"/>
      <c r="E37" s="54" t="s">
        <v>558</v>
      </c>
      <c r="F37" s="54"/>
      <c r="G37" s="54"/>
      <c r="H37" s="47"/>
      <c r="I37" s="47"/>
      <c r="J37" s="47"/>
      <c r="K37" s="47"/>
      <c r="L37" s="47"/>
      <c r="M37" s="47"/>
      <c r="N37" s="47"/>
      <c r="O37" s="47"/>
      <c r="P37" s="48"/>
      <c r="Q37" s="48"/>
      <c r="R37" s="49" t="s">
        <v>559</v>
      </c>
      <c r="S37" s="50" t="s">
        <v>560</v>
      </c>
      <c r="T37" s="51">
        <f>+IF(ISERR(S37/R37*100),"N/A",ROUND(S37/R37*100,2))</f>
        <v>14.51</v>
      </c>
      <c r="U37" s="50" t="s">
        <v>560</v>
      </c>
      <c r="V37" s="51">
        <f>+IF(ISERR(U37/S37*100),"N/A",ROUND(U37/S37*100,2))</f>
        <v>100</v>
      </c>
      <c r="W37" s="52">
        <f t="shared" si="0"/>
        <v>14.51</v>
      </c>
    </row>
    <row r="38" spans="2:23" ht="22.5" customHeight="1" thickTop="1" thickBot="1" x14ac:dyDescent="0.25">
      <c r="B38" s="11" t="s">
        <v>73</v>
      </c>
      <c r="C38" s="12"/>
      <c r="D38" s="12"/>
      <c r="E38" s="12"/>
      <c r="F38" s="12"/>
      <c r="G38" s="12"/>
      <c r="H38" s="13"/>
      <c r="I38" s="13"/>
      <c r="J38" s="13"/>
      <c r="K38" s="13"/>
      <c r="L38" s="13"/>
      <c r="M38" s="13"/>
      <c r="N38" s="13"/>
      <c r="O38" s="13"/>
      <c r="P38" s="13"/>
      <c r="Q38" s="13"/>
      <c r="R38" s="13"/>
      <c r="S38" s="13"/>
      <c r="T38" s="13"/>
      <c r="U38" s="13"/>
      <c r="V38" s="13"/>
      <c r="W38" s="14"/>
    </row>
    <row r="39" spans="2:23" ht="37.5" customHeight="1" thickTop="1" x14ac:dyDescent="0.2">
      <c r="B39" s="214" t="s">
        <v>561</v>
      </c>
      <c r="C39" s="215"/>
      <c r="D39" s="215"/>
      <c r="E39" s="215"/>
      <c r="F39" s="215"/>
      <c r="G39" s="215"/>
      <c r="H39" s="215"/>
      <c r="I39" s="215"/>
      <c r="J39" s="215"/>
      <c r="K39" s="215"/>
      <c r="L39" s="215"/>
      <c r="M39" s="215"/>
      <c r="N39" s="215"/>
      <c r="O39" s="215"/>
      <c r="P39" s="215"/>
      <c r="Q39" s="215"/>
      <c r="R39" s="215"/>
      <c r="S39" s="215"/>
      <c r="T39" s="215"/>
      <c r="U39" s="215"/>
      <c r="V39" s="215"/>
      <c r="W39" s="216"/>
    </row>
    <row r="40" spans="2:23" ht="158.25" customHeight="1" thickBot="1" x14ac:dyDescent="0.25">
      <c r="B40" s="230"/>
      <c r="C40" s="231"/>
      <c r="D40" s="231"/>
      <c r="E40" s="231"/>
      <c r="F40" s="231"/>
      <c r="G40" s="231"/>
      <c r="H40" s="231"/>
      <c r="I40" s="231"/>
      <c r="J40" s="231"/>
      <c r="K40" s="231"/>
      <c r="L40" s="231"/>
      <c r="M40" s="231"/>
      <c r="N40" s="231"/>
      <c r="O40" s="231"/>
      <c r="P40" s="231"/>
      <c r="Q40" s="231"/>
      <c r="R40" s="231"/>
      <c r="S40" s="231"/>
      <c r="T40" s="231"/>
      <c r="U40" s="231"/>
      <c r="V40" s="231"/>
      <c r="W40" s="232"/>
    </row>
    <row r="41" spans="2:23" ht="37.5" customHeight="1" thickTop="1" x14ac:dyDescent="0.2">
      <c r="B41" s="214" t="s">
        <v>562</v>
      </c>
      <c r="C41" s="215"/>
      <c r="D41" s="215"/>
      <c r="E41" s="215"/>
      <c r="F41" s="215"/>
      <c r="G41" s="215"/>
      <c r="H41" s="215"/>
      <c r="I41" s="215"/>
      <c r="J41" s="215"/>
      <c r="K41" s="215"/>
      <c r="L41" s="215"/>
      <c r="M41" s="215"/>
      <c r="N41" s="215"/>
      <c r="O41" s="215"/>
      <c r="P41" s="215"/>
      <c r="Q41" s="215"/>
      <c r="R41" s="215"/>
      <c r="S41" s="215"/>
      <c r="T41" s="215"/>
      <c r="U41" s="215"/>
      <c r="V41" s="215"/>
      <c r="W41" s="216"/>
    </row>
    <row r="42" spans="2:23" ht="174.75" customHeight="1" thickBot="1" x14ac:dyDescent="0.25">
      <c r="B42" s="230"/>
      <c r="C42" s="231"/>
      <c r="D42" s="231"/>
      <c r="E42" s="231"/>
      <c r="F42" s="231"/>
      <c r="G42" s="231"/>
      <c r="H42" s="231"/>
      <c r="I42" s="231"/>
      <c r="J42" s="231"/>
      <c r="K42" s="231"/>
      <c r="L42" s="231"/>
      <c r="M42" s="231"/>
      <c r="N42" s="231"/>
      <c r="O42" s="231"/>
      <c r="P42" s="231"/>
      <c r="Q42" s="231"/>
      <c r="R42" s="231"/>
      <c r="S42" s="231"/>
      <c r="T42" s="231"/>
      <c r="U42" s="231"/>
      <c r="V42" s="231"/>
      <c r="W42" s="232"/>
    </row>
    <row r="43" spans="2:23" ht="37.5" customHeight="1" thickTop="1" x14ac:dyDescent="0.2">
      <c r="B43" s="214" t="s">
        <v>563</v>
      </c>
      <c r="C43" s="215"/>
      <c r="D43" s="215"/>
      <c r="E43" s="215"/>
      <c r="F43" s="215"/>
      <c r="G43" s="215"/>
      <c r="H43" s="215"/>
      <c r="I43" s="215"/>
      <c r="J43" s="215"/>
      <c r="K43" s="215"/>
      <c r="L43" s="215"/>
      <c r="M43" s="215"/>
      <c r="N43" s="215"/>
      <c r="O43" s="215"/>
      <c r="P43" s="215"/>
      <c r="Q43" s="215"/>
      <c r="R43" s="215"/>
      <c r="S43" s="215"/>
      <c r="T43" s="215"/>
      <c r="U43" s="215"/>
      <c r="V43" s="215"/>
      <c r="W43" s="216"/>
    </row>
    <row r="44" spans="2:23" ht="183" customHeight="1" thickBot="1" x14ac:dyDescent="0.25">
      <c r="B44" s="217"/>
      <c r="C44" s="218"/>
      <c r="D44" s="218"/>
      <c r="E44" s="218"/>
      <c r="F44" s="218"/>
      <c r="G44" s="218"/>
      <c r="H44" s="218"/>
      <c r="I44" s="218"/>
      <c r="J44" s="218"/>
      <c r="K44" s="218"/>
      <c r="L44" s="218"/>
      <c r="M44" s="218"/>
      <c r="N44" s="218"/>
      <c r="O44" s="218"/>
      <c r="P44" s="218"/>
      <c r="Q44" s="218"/>
      <c r="R44" s="218"/>
      <c r="S44" s="218"/>
      <c r="T44" s="218"/>
      <c r="U44" s="218"/>
      <c r="V44" s="218"/>
      <c r="W44" s="219"/>
    </row>
  </sheetData>
  <mergeCells count="75">
    <mergeCell ref="B43:W44"/>
    <mergeCell ref="B33:D33"/>
    <mergeCell ref="B34:D34"/>
    <mergeCell ref="B35:D35"/>
    <mergeCell ref="B36:D36"/>
    <mergeCell ref="B37:D37"/>
    <mergeCell ref="B39:W40"/>
    <mergeCell ref="S28:T28"/>
    <mergeCell ref="V28:W28"/>
    <mergeCell ref="B30:D30"/>
    <mergeCell ref="B31:D31"/>
    <mergeCell ref="B41:W42"/>
    <mergeCell ref="B32:D32"/>
    <mergeCell ref="B28:Q29"/>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U20:U21"/>
    <mergeCell ref="V20:V21"/>
    <mergeCell ref="W20:W21"/>
    <mergeCell ref="B22:L22"/>
    <mergeCell ref="M22:N22"/>
    <mergeCell ref="O22:P22"/>
    <mergeCell ref="Q22:R22"/>
    <mergeCell ref="B20:L21"/>
    <mergeCell ref="M20:N21"/>
    <mergeCell ref="O20:P21"/>
    <mergeCell ref="Q20:R21"/>
    <mergeCell ref="S20:S21"/>
    <mergeCell ref="T20:T21"/>
    <mergeCell ref="C16:I16"/>
    <mergeCell ref="L16:Q16"/>
    <mergeCell ref="T16:W16"/>
    <mergeCell ref="C17:W17"/>
    <mergeCell ref="B19:T19"/>
    <mergeCell ref="U19:W19"/>
    <mergeCell ref="B14:I14"/>
    <mergeCell ref="K14:Q14"/>
    <mergeCell ref="S14:W14"/>
    <mergeCell ref="C15:I15"/>
    <mergeCell ref="L15:Q15"/>
    <mergeCell ref="T15:W15"/>
    <mergeCell ref="C11:W11"/>
    <mergeCell ref="C5:W5"/>
    <mergeCell ref="D6:H6"/>
    <mergeCell ref="J6:K6"/>
    <mergeCell ref="L6:M6"/>
    <mergeCell ref="N6:W6"/>
    <mergeCell ref="D7:H7"/>
    <mergeCell ref="O7:W7"/>
    <mergeCell ref="D8:H8"/>
    <mergeCell ref="P8:W8"/>
    <mergeCell ref="D9:H9"/>
    <mergeCell ref="I9:W9"/>
    <mergeCell ref="C10:W10"/>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7" min="1" max="22" man="1"/>
    <brk id="37"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topLeftCell="A11"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502</v>
      </c>
      <c r="D4" s="176" t="s">
        <v>503</v>
      </c>
      <c r="E4" s="176"/>
      <c r="F4" s="176"/>
      <c r="G4" s="176"/>
      <c r="H4" s="177"/>
      <c r="I4" s="18"/>
      <c r="J4" s="178" t="s">
        <v>7</v>
      </c>
      <c r="K4" s="176"/>
      <c r="L4" s="17" t="s">
        <v>564</v>
      </c>
      <c r="M4" s="179" t="s">
        <v>565</v>
      </c>
      <c r="N4" s="179"/>
      <c r="O4" s="179"/>
      <c r="P4" s="179"/>
      <c r="Q4" s="180"/>
      <c r="R4" s="19"/>
      <c r="S4" s="181" t="s">
        <v>10</v>
      </c>
      <c r="T4" s="182"/>
      <c r="U4" s="182"/>
      <c r="V4" s="183" t="s">
        <v>566</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424</v>
      </c>
      <c r="D6" s="185" t="s">
        <v>567</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240942</v>
      </c>
      <c r="K8" s="26">
        <v>227116</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81.75" customHeight="1" thickTop="1" thickBot="1" x14ac:dyDescent="0.25">
      <c r="B10" s="27" t="s">
        <v>21</v>
      </c>
      <c r="C10" s="183" t="s">
        <v>568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523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569</v>
      </c>
      <c r="C21" s="211"/>
      <c r="D21" s="211"/>
      <c r="E21" s="211"/>
      <c r="F21" s="211"/>
      <c r="G21" s="211"/>
      <c r="H21" s="211"/>
      <c r="I21" s="211"/>
      <c r="J21" s="211"/>
      <c r="K21" s="211"/>
      <c r="L21" s="211"/>
      <c r="M21" s="212" t="s">
        <v>424</v>
      </c>
      <c r="N21" s="212"/>
      <c r="O21" s="212" t="s">
        <v>48</v>
      </c>
      <c r="P21" s="212"/>
      <c r="Q21" s="213" t="s">
        <v>49</v>
      </c>
      <c r="R21" s="213"/>
      <c r="S21" s="34" t="s">
        <v>53</v>
      </c>
      <c r="T21" s="34" t="s">
        <v>54</v>
      </c>
      <c r="U21" s="34" t="s">
        <v>54</v>
      </c>
      <c r="V21" s="34" t="str">
        <f>+IF(ISERR(U21/T21*100),"N/A",ROUND(U21/T21*100,2))</f>
        <v>N/A</v>
      </c>
      <c r="W21" s="35">
        <f>+IF(ISERR(U21/S21*100),"N/A",ROUND(U21/S21*100,2))</f>
        <v>0</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434</v>
      </c>
      <c r="F25" s="53"/>
      <c r="G25" s="53"/>
      <c r="H25" s="41"/>
      <c r="I25" s="41"/>
      <c r="J25" s="41"/>
      <c r="K25" s="41"/>
      <c r="L25" s="41"/>
      <c r="M25" s="41"/>
      <c r="N25" s="41"/>
      <c r="O25" s="41"/>
      <c r="P25" s="42"/>
      <c r="Q25" s="42"/>
      <c r="R25" s="43" t="s">
        <v>570</v>
      </c>
      <c r="S25" s="44" t="s">
        <v>12</v>
      </c>
      <c r="T25" s="42"/>
      <c r="U25" s="44" t="s">
        <v>571</v>
      </c>
      <c r="V25" s="42"/>
      <c r="W25" s="45">
        <f>+IF(ISERR(U25/R25*100),"N/A",ROUND(U25/R25*100,2))</f>
        <v>7.0000000000000007E-2</v>
      </c>
    </row>
    <row r="26" spans="2:27" ht="26.25" customHeight="1" thickBot="1" x14ac:dyDescent="0.25">
      <c r="B26" s="228" t="s">
        <v>70</v>
      </c>
      <c r="C26" s="229"/>
      <c r="D26" s="229"/>
      <c r="E26" s="54" t="s">
        <v>434</v>
      </c>
      <c r="F26" s="54"/>
      <c r="G26" s="54"/>
      <c r="H26" s="47"/>
      <c r="I26" s="47"/>
      <c r="J26" s="47"/>
      <c r="K26" s="47"/>
      <c r="L26" s="47"/>
      <c r="M26" s="47"/>
      <c r="N26" s="47"/>
      <c r="O26" s="47"/>
      <c r="P26" s="48"/>
      <c r="Q26" s="48"/>
      <c r="R26" s="49" t="s">
        <v>572</v>
      </c>
      <c r="S26" s="50" t="s">
        <v>571</v>
      </c>
      <c r="T26" s="51">
        <f>+IF(ISERR(S26/R26*100),"N/A",ROUND(S26/R26*100,2))</f>
        <v>7.0000000000000007E-2</v>
      </c>
      <c r="U26" s="50" t="s">
        <v>571</v>
      </c>
      <c r="V26" s="51">
        <f>+IF(ISERR(U26/S26*100),"N/A",ROUND(U26/S26*100,2))</f>
        <v>100</v>
      </c>
      <c r="W26" s="52">
        <f>+IF(ISERR(U26/R26*100),"N/A",ROUND(U26/R26*100,2))</f>
        <v>7.0000000000000007E-2</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573</v>
      </c>
      <c r="C28" s="215"/>
      <c r="D28" s="215"/>
      <c r="E28" s="215"/>
      <c r="F28" s="215"/>
      <c r="G28" s="215"/>
      <c r="H28" s="215"/>
      <c r="I28" s="215"/>
      <c r="J28" s="215"/>
      <c r="K28" s="215"/>
      <c r="L28" s="215"/>
      <c r="M28" s="215"/>
      <c r="N28" s="215"/>
      <c r="O28" s="215"/>
      <c r="P28" s="215"/>
      <c r="Q28" s="215"/>
      <c r="R28" s="215"/>
      <c r="S28" s="215"/>
      <c r="T28" s="215"/>
      <c r="U28" s="215"/>
      <c r="V28" s="215"/>
      <c r="W28" s="216"/>
    </row>
    <row r="29" spans="2:27" ht="53.2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574</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575</v>
      </c>
      <c r="C32" s="215"/>
      <c r="D32" s="215"/>
      <c r="E32" s="215"/>
      <c r="F32" s="215"/>
      <c r="G32" s="215"/>
      <c r="H32" s="215"/>
      <c r="I32" s="215"/>
      <c r="J32" s="215"/>
      <c r="K32" s="215"/>
      <c r="L32" s="215"/>
      <c r="M32" s="215"/>
      <c r="N32" s="215"/>
      <c r="O32" s="215"/>
      <c r="P32" s="215"/>
      <c r="Q32" s="215"/>
      <c r="R32" s="215"/>
      <c r="S32" s="215"/>
      <c r="T32" s="215"/>
      <c r="U32" s="215"/>
      <c r="V32" s="215"/>
      <c r="W32" s="216"/>
    </row>
    <row r="33" spans="2:23" ht="68.2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tabSelected="1" view="pageBreakPreview" topLeftCell="A16"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502</v>
      </c>
      <c r="D4" s="176" t="s">
        <v>503</v>
      </c>
      <c r="E4" s="176"/>
      <c r="F4" s="176"/>
      <c r="G4" s="176"/>
      <c r="H4" s="177"/>
      <c r="I4" s="18"/>
      <c r="J4" s="178" t="s">
        <v>7</v>
      </c>
      <c r="K4" s="176"/>
      <c r="L4" s="17" t="s">
        <v>576</v>
      </c>
      <c r="M4" s="179" t="s">
        <v>577</v>
      </c>
      <c r="N4" s="179"/>
      <c r="O4" s="179"/>
      <c r="P4" s="179"/>
      <c r="Q4" s="180"/>
      <c r="R4" s="19"/>
      <c r="S4" s="181" t="s">
        <v>10</v>
      </c>
      <c r="T4" s="182"/>
      <c r="U4" s="182"/>
      <c r="V4" s="183" t="s">
        <v>578</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579</v>
      </c>
      <c r="D6" s="185" t="s">
        <v>580</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581</v>
      </c>
      <c r="K8" s="26" t="s">
        <v>20</v>
      </c>
      <c r="L8" s="26" t="s">
        <v>582</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63.5" customHeight="1" thickTop="1" thickBot="1" x14ac:dyDescent="0.25">
      <c r="B10" s="27" t="s">
        <v>21</v>
      </c>
      <c r="C10" s="183" t="s">
        <v>583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523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584</v>
      </c>
      <c r="C21" s="211"/>
      <c r="D21" s="211"/>
      <c r="E21" s="211"/>
      <c r="F21" s="211"/>
      <c r="G21" s="211"/>
      <c r="H21" s="211"/>
      <c r="I21" s="211"/>
      <c r="J21" s="211"/>
      <c r="K21" s="211"/>
      <c r="L21" s="211"/>
      <c r="M21" s="212" t="s">
        <v>579</v>
      </c>
      <c r="N21" s="212"/>
      <c r="O21" s="212" t="s">
        <v>48</v>
      </c>
      <c r="P21" s="212"/>
      <c r="Q21" s="213" t="s">
        <v>49</v>
      </c>
      <c r="R21" s="213"/>
      <c r="S21" s="34" t="s">
        <v>585</v>
      </c>
      <c r="T21" s="34" t="s">
        <v>586</v>
      </c>
      <c r="U21" s="34" t="s">
        <v>54</v>
      </c>
      <c r="V21" s="34">
        <f>+IF(ISERR(U21/T21*100),"N/A",ROUND(U21/T21*100,2))</f>
        <v>0</v>
      </c>
      <c r="W21" s="35">
        <f>+IF(ISERR(U21/S21*100),"N/A",ROUND(U21/S21*100,2))</f>
        <v>0</v>
      </c>
    </row>
    <row r="22" spans="2:27" ht="56.25" customHeight="1" x14ac:dyDescent="0.2">
      <c r="B22" s="210" t="s">
        <v>587</v>
      </c>
      <c r="C22" s="211"/>
      <c r="D22" s="211"/>
      <c r="E22" s="211"/>
      <c r="F22" s="211"/>
      <c r="G22" s="211"/>
      <c r="H22" s="211"/>
      <c r="I22" s="211"/>
      <c r="J22" s="211"/>
      <c r="K22" s="211"/>
      <c r="L22" s="211"/>
      <c r="M22" s="212" t="s">
        <v>579</v>
      </c>
      <c r="N22" s="212"/>
      <c r="O22" s="212" t="s">
        <v>48</v>
      </c>
      <c r="P22" s="212"/>
      <c r="Q22" s="213" t="s">
        <v>49</v>
      </c>
      <c r="R22" s="213"/>
      <c r="S22" s="34" t="s">
        <v>588</v>
      </c>
      <c r="T22" s="34" t="s">
        <v>54</v>
      </c>
      <c r="U22" s="34" t="s">
        <v>54</v>
      </c>
      <c r="V22" s="34" t="str">
        <f>+IF(ISERR(U22/T22*100),"N/A",ROUND(U22/T22*100,2))</f>
        <v>N/A</v>
      </c>
      <c r="W22" s="35">
        <f>+IF(ISERR(U22/S22*100),"N/A",ROUND(U22/S22*100,2))</f>
        <v>0</v>
      </c>
    </row>
    <row r="23" spans="2:27" ht="56.25" customHeight="1" x14ac:dyDescent="0.2">
      <c r="B23" s="210" t="s">
        <v>589</v>
      </c>
      <c r="C23" s="211"/>
      <c r="D23" s="211"/>
      <c r="E23" s="211"/>
      <c r="F23" s="211"/>
      <c r="G23" s="211"/>
      <c r="H23" s="211"/>
      <c r="I23" s="211"/>
      <c r="J23" s="211"/>
      <c r="K23" s="211"/>
      <c r="L23" s="211"/>
      <c r="M23" s="212" t="s">
        <v>579</v>
      </c>
      <c r="N23" s="212"/>
      <c r="O23" s="212" t="s">
        <v>48</v>
      </c>
      <c r="P23" s="212"/>
      <c r="Q23" s="213" t="s">
        <v>49</v>
      </c>
      <c r="R23" s="213"/>
      <c r="S23" s="34" t="s">
        <v>590</v>
      </c>
      <c r="T23" s="34" t="s">
        <v>54</v>
      </c>
      <c r="U23" s="34" t="s">
        <v>54</v>
      </c>
      <c r="V23" s="34" t="str">
        <f>+IF(ISERR(U23/T23*100),"N/A",ROUND(U23/T23*100,2))</f>
        <v>N/A</v>
      </c>
      <c r="W23" s="35">
        <f>+IF(ISERR(U23/S23*100),"N/A",ROUND(U23/S23*100,2))</f>
        <v>0</v>
      </c>
    </row>
    <row r="24" spans="2:27" ht="56.25" customHeight="1" x14ac:dyDescent="0.2">
      <c r="B24" s="210" t="s">
        <v>591</v>
      </c>
      <c r="C24" s="211"/>
      <c r="D24" s="211"/>
      <c r="E24" s="211"/>
      <c r="F24" s="211"/>
      <c r="G24" s="211"/>
      <c r="H24" s="211"/>
      <c r="I24" s="211"/>
      <c r="J24" s="211"/>
      <c r="K24" s="211"/>
      <c r="L24" s="211"/>
      <c r="M24" s="212" t="s">
        <v>579</v>
      </c>
      <c r="N24" s="212"/>
      <c r="O24" s="212" t="s">
        <v>48</v>
      </c>
      <c r="P24" s="212"/>
      <c r="Q24" s="213" t="s">
        <v>49</v>
      </c>
      <c r="R24" s="213"/>
      <c r="S24" s="34" t="s">
        <v>592</v>
      </c>
      <c r="T24" s="34" t="s">
        <v>54</v>
      </c>
      <c r="U24" s="34" t="s">
        <v>54</v>
      </c>
      <c r="V24" s="34" t="str">
        <f>+IF(ISERR(U24/T24*100),"N/A",ROUND(U24/T24*100,2))</f>
        <v>N/A</v>
      </c>
      <c r="W24" s="35">
        <f>+IF(ISERR(U24/S24*100),"N/A",ROUND(U24/S24*100,2))</f>
        <v>0</v>
      </c>
    </row>
    <row r="25" spans="2:27" ht="56.25" customHeight="1" thickBot="1" x14ac:dyDescent="0.25">
      <c r="B25" s="210" t="s">
        <v>593</v>
      </c>
      <c r="C25" s="211"/>
      <c r="D25" s="211"/>
      <c r="E25" s="211"/>
      <c r="F25" s="211"/>
      <c r="G25" s="211"/>
      <c r="H25" s="211"/>
      <c r="I25" s="211"/>
      <c r="J25" s="211"/>
      <c r="K25" s="211"/>
      <c r="L25" s="211"/>
      <c r="M25" s="212" t="s">
        <v>579</v>
      </c>
      <c r="N25" s="212"/>
      <c r="O25" s="212" t="s">
        <v>48</v>
      </c>
      <c r="P25" s="212"/>
      <c r="Q25" s="213" t="s">
        <v>49</v>
      </c>
      <c r="R25" s="213"/>
      <c r="S25" s="34" t="s">
        <v>594</v>
      </c>
      <c r="T25" s="34" t="s">
        <v>595</v>
      </c>
      <c r="U25" s="34" t="s">
        <v>596</v>
      </c>
      <c r="V25" s="34">
        <f>+IF(ISERR(U25/T25*100),"N/A",ROUND(U25/T25*100,2))</f>
        <v>84.58</v>
      </c>
      <c r="W25" s="35">
        <f>+IF(ISERR(U25/S25*100),"N/A",ROUND(U25/S25*100,2))</f>
        <v>10.97</v>
      </c>
    </row>
    <row r="26" spans="2:27" ht="21.75" customHeight="1" thickTop="1" thickBot="1" x14ac:dyDescent="0.25">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20" t="s">
        <v>60</v>
      </c>
      <c r="C27" s="221"/>
      <c r="D27" s="221"/>
      <c r="E27" s="221"/>
      <c r="F27" s="221"/>
      <c r="G27" s="221"/>
      <c r="H27" s="221"/>
      <c r="I27" s="221"/>
      <c r="J27" s="221"/>
      <c r="K27" s="221"/>
      <c r="L27" s="221"/>
      <c r="M27" s="221"/>
      <c r="N27" s="221"/>
      <c r="O27" s="221"/>
      <c r="P27" s="221"/>
      <c r="Q27" s="222"/>
      <c r="R27" s="37" t="s">
        <v>41</v>
      </c>
      <c r="S27" s="197" t="s">
        <v>42</v>
      </c>
      <c r="T27" s="197"/>
      <c r="U27" s="55" t="s">
        <v>61</v>
      </c>
      <c r="V27" s="196" t="s">
        <v>62</v>
      </c>
      <c r="W27" s="198"/>
    </row>
    <row r="28" spans="2:27" ht="30.75" customHeight="1" thickBot="1" x14ac:dyDescent="0.25">
      <c r="B28" s="223"/>
      <c r="C28" s="224"/>
      <c r="D28" s="224"/>
      <c r="E28" s="224"/>
      <c r="F28" s="224"/>
      <c r="G28" s="224"/>
      <c r="H28" s="224"/>
      <c r="I28" s="224"/>
      <c r="J28" s="224"/>
      <c r="K28" s="224"/>
      <c r="L28" s="224"/>
      <c r="M28" s="224"/>
      <c r="N28" s="224"/>
      <c r="O28" s="224"/>
      <c r="P28" s="224"/>
      <c r="Q28" s="225"/>
      <c r="R28" s="56" t="s">
        <v>63</v>
      </c>
      <c r="S28" s="56" t="s">
        <v>63</v>
      </c>
      <c r="T28" s="56" t="s">
        <v>48</v>
      </c>
      <c r="U28" s="56" t="s">
        <v>63</v>
      </c>
      <c r="V28" s="56" t="s">
        <v>64</v>
      </c>
      <c r="W28" s="32" t="s">
        <v>65</v>
      </c>
      <c r="Y28" s="36"/>
    </row>
    <row r="29" spans="2:27" ht="23.25" customHeight="1" thickBot="1" x14ac:dyDescent="0.25">
      <c r="B29" s="226" t="s">
        <v>66</v>
      </c>
      <c r="C29" s="227"/>
      <c r="D29" s="227"/>
      <c r="E29" s="53" t="s">
        <v>597</v>
      </c>
      <c r="F29" s="53"/>
      <c r="G29" s="53"/>
      <c r="H29" s="41"/>
      <c r="I29" s="41"/>
      <c r="J29" s="41"/>
      <c r="K29" s="41"/>
      <c r="L29" s="41"/>
      <c r="M29" s="41"/>
      <c r="N29" s="41"/>
      <c r="O29" s="41"/>
      <c r="P29" s="42"/>
      <c r="Q29" s="42"/>
      <c r="R29" s="43" t="s">
        <v>578</v>
      </c>
      <c r="S29" s="44" t="s">
        <v>12</v>
      </c>
      <c r="T29" s="42"/>
      <c r="U29" s="44" t="s">
        <v>54</v>
      </c>
      <c r="V29" s="42"/>
      <c r="W29" s="45">
        <f>+IF(ISERR(U29/R29*100),"N/A",ROUND(U29/R29*100,2))</f>
        <v>0</v>
      </c>
    </row>
    <row r="30" spans="2:27" ht="26.25" customHeight="1" thickBot="1" x14ac:dyDescent="0.25">
      <c r="B30" s="228" t="s">
        <v>70</v>
      </c>
      <c r="C30" s="229"/>
      <c r="D30" s="229"/>
      <c r="E30" s="54" t="s">
        <v>597</v>
      </c>
      <c r="F30" s="54"/>
      <c r="G30" s="54"/>
      <c r="H30" s="47"/>
      <c r="I30" s="47"/>
      <c r="J30" s="47"/>
      <c r="K30" s="47"/>
      <c r="L30" s="47"/>
      <c r="M30" s="47"/>
      <c r="N30" s="47"/>
      <c r="O30" s="47"/>
      <c r="P30" s="48"/>
      <c r="Q30" s="48"/>
      <c r="R30" s="49" t="s">
        <v>578</v>
      </c>
      <c r="S30" s="50" t="s">
        <v>54</v>
      </c>
      <c r="T30" s="51">
        <f>+IF(ISERR(S30/R30*100),"N/A",ROUND(S30/R30*100,2))</f>
        <v>0</v>
      </c>
      <c r="U30" s="50" t="s">
        <v>54</v>
      </c>
      <c r="V30" s="51" t="str">
        <f>+IF(ISERR(U30/S30*100),"N/A",ROUND(U30/S30*100,2))</f>
        <v>N/A</v>
      </c>
      <c r="W30" s="52">
        <f>+IF(ISERR(U30/R30*100),"N/A",ROUND(U30/R30*100,2))</f>
        <v>0</v>
      </c>
    </row>
    <row r="31" spans="2:27" ht="22.5" customHeight="1" thickTop="1" thickBot="1" x14ac:dyDescent="0.25">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14" t="s">
        <v>598</v>
      </c>
      <c r="C32" s="215"/>
      <c r="D32" s="215"/>
      <c r="E32" s="215"/>
      <c r="F32" s="215"/>
      <c r="G32" s="215"/>
      <c r="H32" s="215"/>
      <c r="I32" s="215"/>
      <c r="J32" s="215"/>
      <c r="K32" s="215"/>
      <c r="L32" s="215"/>
      <c r="M32" s="215"/>
      <c r="N32" s="215"/>
      <c r="O32" s="215"/>
      <c r="P32" s="215"/>
      <c r="Q32" s="215"/>
      <c r="R32" s="215"/>
      <c r="S32" s="215"/>
      <c r="T32" s="215"/>
      <c r="U32" s="215"/>
      <c r="V32" s="215"/>
      <c r="W32" s="216"/>
    </row>
    <row r="33" spans="2:23" ht="89.2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37.5" customHeight="1" thickTop="1" x14ac:dyDescent="0.2">
      <c r="B34" s="214" t="s">
        <v>599</v>
      </c>
      <c r="C34" s="215"/>
      <c r="D34" s="215"/>
      <c r="E34" s="215"/>
      <c r="F34" s="215"/>
      <c r="G34" s="215"/>
      <c r="H34" s="215"/>
      <c r="I34" s="215"/>
      <c r="J34" s="215"/>
      <c r="K34" s="215"/>
      <c r="L34" s="215"/>
      <c r="M34" s="215"/>
      <c r="N34" s="215"/>
      <c r="O34" s="215"/>
      <c r="P34" s="215"/>
      <c r="Q34" s="215"/>
      <c r="R34" s="215"/>
      <c r="S34" s="215"/>
      <c r="T34" s="215"/>
      <c r="U34" s="215"/>
      <c r="V34" s="215"/>
      <c r="W34" s="216"/>
    </row>
    <row r="35" spans="2:23" ht="21" customHeight="1" thickBot="1" x14ac:dyDescent="0.25">
      <c r="B35" s="230"/>
      <c r="C35" s="231"/>
      <c r="D35" s="231"/>
      <c r="E35" s="231"/>
      <c r="F35" s="231"/>
      <c r="G35" s="231"/>
      <c r="H35" s="231"/>
      <c r="I35" s="231"/>
      <c r="J35" s="231"/>
      <c r="K35" s="231"/>
      <c r="L35" s="231"/>
      <c r="M35" s="231"/>
      <c r="N35" s="231"/>
      <c r="O35" s="231"/>
      <c r="P35" s="231"/>
      <c r="Q35" s="231"/>
      <c r="R35" s="231"/>
      <c r="S35" s="231"/>
      <c r="T35" s="231"/>
      <c r="U35" s="231"/>
      <c r="V35" s="231"/>
      <c r="W35" s="232"/>
    </row>
    <row r="36" spans="2:23" ht="37.5" customHeight="1" thickTop="1" x14ac:dyDescent="0.2">
      <c r="B36" s="214" t="s">
        <v>600</v>
      </c>
      <c r="C36" s="215"/>
      <c r="D36" s="215"/>
      <c r="E36" s="215"/>
      <c r="F36" s="215"/>
      <c r="G36" s="215"/>
      <c r="H36" s="215"/>
      <c r="I36" s="215"/>
      <c r="J36" s="215"/>
      <c r="K36" s="215"/>
      <c r="L36" s="215"/>
      <c r="M36" s="215"/>
      <c r="N36" s="215"/>
      <c r="O36" s="215"/>
      <c r="P36" s="215"/>
      <c r="Q36" s="215"/>
      <c r="R36" s="215"/>
      <c r="S36" s="215"/>
      <c r="T36" s="215"/>
      <c r="U36" s="215"/>
      <c r="V36" s="215"/>
      <c r="W36" s="216"/>
    </row>
    <row r="37" spans="2:23" ht="25.5" customHeight="1" thickBot="1" x14ac:dyDescent="0.25">
      <c r="B37" s="217"/>
      <c r="C37" s="218"/>
      <c r="D37" s="218"/>
      <c r="E37" s="218"/>
      <c r="F37" s="218"/>
      <c r="G37" s="218"/>
      <c r="H37" s="218"/>
      <c r="I37" s="218"/>
      <c r="J37" s="218"/>
      <c r="K37" s="218"/>
      <c r="L37" s="218"/>
      <c r="M37" s="218"/>
      <c r="N37" s="218"/>
      <c r="O37" s="218"/>
      <c r="P37" s="218"/>
      <c r="Q37" s="218"/>
      <c r="R37" s="218"/>
      <c r="S37" s="218"/>
      <c r="T37" s="218"/>
      <c r="U37" s="218"/>
      <c r="V37" s="218"/>
      <c r="W37" s="21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
  <sheetViews>
    <sheetView tabSelected="1" view="pageBreakPreview" topLeftCell="A13"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636</v>
      </c>
      <c r="M4" s="179" t="s">
        <v>635</v>
      </c>
      <c r="N4" s="179"/>
      <c r="O4" s="179"/>
      <c r="P4" s="179"/>
      <c r="Q4" s="180"/>
      <c r="R4" s="19"/>
      <c r="S4" s="181" t="s">
        <v>10</v>
      </c>
      <c r="T4" s="182"/>
      <c r="U4" s="182"/>
      <c r="V4" s="183" t="s">
        <v>634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623</v>
      </c>
      <c r="D6" s="185" t="s">
        <v>633</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621</v>
      </c>
      <c r="D7" s="172" t="s">
        <v>632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45.75" customHeight="1" thickBot="1" x14ac:dyDescent="0.25">
      <c r="B8" s="23"/>
      <c r="C8" s="21" t="s">
        <v>616</v>
      </c>
      <c r="D8" s="172" t="s">
        <v>631</v>
      </c>
      <c r="E8" s="172"/>
      <c r="F8" s="172"/>
      <c r="G8" s="172"/>
      <c r="H8" s="172"/>
      <c r="I8" s="57"/>
      <c r="J8" s="26">
        <v>1118</v>
      </c>
      <c r="K8" s="26" t="s">
        <v>630</v>
      </c>
      <c r="L8" s="26" t="s">
        <v>629</v>
      </c>
      <c r="M8" s="26" t="s">
        <v>628</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64.25" customHeight="1" thickTop="1" thickBot="1" x14ac:dyDescent="0.25">
      <c r="B10" s="27" t="s">
        <v>21</v>
      </c>
      <c r="C10" s="183" t="s">
        <v>627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626</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625</v>
      </c>
      <c r="C21" s="211"/>
      <c r="D21" s="211"/>
      <c r="E21" s="211"/>
      <c r="F21" s="211"/>
      <c r="G21" s="211"/>
      <c r="H21" s="211"/>
      <c r="I21" s="211"/>
      <c r="J21" s="211"/>
      <c r="K21" s="211"/>
      <c r="L21" s="211"/>
      <c r="M21" s="212" t="s">
        <v>623</v>
      </c>
      <c r="N21" s="212"/>
      <c r="O21" s="212" t="s">
        <v>48</v>
      </c>
      <c r="P21" s="212"/>
      <c r="Q21" s="213" t="s">
        <v>49</v>
      </c>
      <c r="R21" s="213"/>
      <c r="S21" s="34" t="s">
        <v>53</v>
      </c>
      <c r="T21" s="34" t="s">
        <v>53</v>
      </c>
      <c r="U21" s="34" t="s">
        <v>53</v>
      </c>
      <c r="V21" s="34">
        <f>+IF(ISERR(U21/T21*100),"N/A",ROUND(U21/T21*100,2))</f>
        <v>100</v>
      </c>
      <c r="W21" s="35">
        <f>+IF(ISERR(U21/S21*100),"N/A",ROUND(U21/S21*100,2))</f>
        <v>100</v>
      </c>
    </row>
    <row r="22" spans="2:27" ht="56.25" customHeight="1" x14ac:dyDescent="0.2">
      <c r="B22" s="210" t="s">
        <v>624</v>
      </c>
      <c r="C22" s="211"/>
      <c r="D22" s="211"/>
      <c r="E22" s="211"/>
      <c r="F22" s="211"/>
      <c r="G22" s="211"/>
      <c r="H22" s="211"/>
      <c r="I22" s="211"/>
      <c r="J22" s="211"/>
      <c r="K22" s="211"/>
      <c r="L22" s="211"/>
      <c r="M22" s="212" t="s">
        <v>623</v>
      </c>
      <c r="N22" s="212"/>
      <c r="O22" s="212" t="s">
        <v>48</v>
      </c>
      <c r="P22" s="212"/>
      <c r="Q22" s="213" t="s">
        <v>49</v>
      </c>
      <c r="R22" s="213"/>
      <c r="S22" s="34" t="s">
        <v>53</v>
      </c>
      <c r="T22" s="34" t="s">
        <v>54</v>
      </c>
      <c r="U22" s="34" t="s">
        <v>54</v>
      </c>
      <c r="V22" s="34" t="str">
        <f>+IF(ISERR(U22/T22*100),"N/A",ROUND(U22/T22*100,2))</f>
        <v>N/A</v>
      </c>
      <c r="W22" s="35">
        <f>+IF(ISERR(U22/S22*100),"N/A",ROUND(U22/S22*100,2))</f>
        <v>0</v>
      </c>
    </row>
    <row r="23" spans="2:27" ht="56.25" customHeight="1" x14ac:dyDescent="0.2">
      <c r="B23" s="210" t="s">
        <v>622</v>
      </c>
      <c r="C23" s="211"/>
      <c r="D23" s="211"/>
      <c r="E23" s="211"/>
      <c r="F23" s="211"/>
      <c r="G23" s="211"/>
      <c r="H23" s="211"/>
      <c r="I23" s="211"/>
      <c r="J23" s="211"/>
      <c r="K23" s="211"/>
      <c r="L23" s="211"/>
      <c r="M23" s="212" t="s">
        <v>621</v>
      </c>
      <c r="N23" s="212"/>
      <c r="O23" s="212" t="s">
        <v>186</v>
      </c>
      <c r="P23" s="212"/>
      <c r="Q23" s="213" t="s">
        <v>49</v>
      </c>
      <c r="R23" s="213"/>
      <c r="S23" s="34" t="s">
        <v>620</v>
      </c>
      <c r="T23" s="34" t="s">
        <v>619</v>
      </c>
      <c r="U23" s="34" t="s">
        <v>618</v>
      </c>
      <c r="V23" s="34">
        <f>+IF(ISERR(U23/T23*100),"N/A",ROUND(U23/T23*100,2))</f>
        <v>99.02</v>
      </c>
      <c r="W23" s="35">
        <f>+IF(ISERR(U23/S23*100),"N/A",ROUND(U23/S23*100,2))</f>
        <v>113.08</v>
      </c>
    </row>
    <row r="24" spans="2:27" ht="56.25" customHeight="1" thickBot="1" x14ac:dyDescent="0.25">
      <c r="B24" s="210" t="s">
        <v>617</v>
      </c>
      <c r="C24" s="211"/>
      <c r="D24" s="211"/>
      <c r="E24" s="211"/>
      <c r="F24" s="211"/>
      <c r="G24" s="211"/>
      <c r="H24" s="211"/>
      <c r="I24" s="211"/>
      <c r="J24" s="211"/>
      <c r="K24" s="211"/>
      <c r="L24" s="211"/>
      <c r="M24" s="212" t="s">
        <v>616</v>
      </c>
      <c r="N24" s="212"/>
      <c r="O24" s="212" t="s">
        <v>615</v>
      </c>
      <c r="P24" s="212"/>
      <c r="Q24" s="213" t="s">
        <v>65</v>
      </c>
      <c r="R24" s="213"/>
      <c r="S24" s="34" t="s">
        <v>614</v>
      </c>
      <c r="T24" s="34" t="s">
        <v>102</v>
      </c>
      <c r="U24" s="34" t="s">
        <v>102</v>
      </c>
      <c r="V24" s="34" t="str">
        <f>+IF(ISERR(U24/T24*100),"N/A",ROUND(U24/T24*100,2))</f>
        <v>N/A</v>
      </c>
      <c r="W24" s="35" t="str">
        <f>+IF(ISERR(U24/S24*100),"N/A",ROUND(U24/S24*100,2))</f>
        <v>N/A</v>
      </c>
    </row>
    <row r="25" spans="2:27" ht="21.75" customHeight="1" thickTop="1" thickBot="1" x14ac:dyDescent="0.25">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20" t="s">
        <v>60</v>
      </c>
      <c r="C26" s="221"/>
      <c r="D26" s="221"/>
      <c r="E26" s="221"/>
      <c r="F26" s="221"/>
      <c r="G26" s="221"/>
      <c r="H26" s="221"/>
      <c r="I26" s="221"/>
      <c r="J26" s="221"/>
      <c r="K26" s="221"/>
      <c r="L26" s="221"/>
      <c r="M26" s="221"/>
      <c r="N26" s="221"/>
      <c r="O26" s="221"/>
      <c r="P26" s="221"/>
      <c r="Q26" s="222"/>
      <c r="R26" s="37" t="s">
        <v>41</v>
      </c>
      <c r="S26" s="197" t="s">
        <v>42</v>
      </c>
      <c r="T26" s="197"/>
      <c r="U26" s="55" t="s">
        <v>61</v>
      </c>
      <c r="V26" s="196" t="s">
        <v>62</v>
      </c>
      <c r="W26" s="198"/>
    </row>
    <row r="27" spans="2:27" ht="30.75" customHeight="1" thickBot="1" x14ac:dyDescent="0.25">
      <c r="B27" s="223"/>
      <c r="C27" s="224"/>
      <c r="D27" s="224"/>
      <c r="E27" s="224"/>
      <c r="F27" s="224"/>
      <c r="G27" s="224"/>
      <c r="H27" s="224"/>
      <c r="I27" s="224"/>
      <c r="J27" s="224"/>
      <c r="K27" s="224"/>
      <c r="L27" s="224"/>
      <c r="M27" s="224"/>
      <c r="N27" s="224"/>
      <c r="O27" s="224"/>
      <c r="P27" s="224"/>
      <c r="Q27" s="225"/>
      <c r="R27" s="56" t="s">
        <v>63</v>
      </c>
      <c r="S27" s="56" t="s">
        <v>63</v>
      </c>
      <c r="T27" s="56" t="s">
        <v>48</v>
      </c>
      <c r="U27" s="56" t="s">
        <v>63</v>
      </c>
      <c r="V27" s="56" t="s">
        <v>64</v>
      </c>
      <c r="W27" s="32" t="s">
        <v>65</v>
      </c>
      <c r="Y27" s="36"/>
    </row>
    <row r="28" spans="2:27" ht="23.25" customHeight="1" thickBot="1" x14ac:dyDescent="0.25">
      <c r="B28" s="226" t="s">
        <v>66</v>
      </c>
      <c r="C28" s="227"/>
      <c r="D28" s="227"/>
      <c r="E28" s="53" t="s">
        <v>612</v>
      </c>
      <c r="F28" s="53"/>
      <c r="G28" s="53"/>
      <c r="H28" s="41"/>
      <c r="I28" s="41"/>
      <c r="J28" s="41"/>
      <c r="K28" s="41"/>
      <c r="L28" s="41"/>
      <c r="M28" s="41"/>
      <c r="N28" s="41"/>
      <c r="O28" s="41"/>
      <c r="P28" s="42"/>
      <c r="Q28" s="42"/>
      <c r="R28" s="43" t="s">
        <v>613</v>
      </c>
      <c r="S28" s="44" t="s">
        <v>12</v>
      </c>
      <c r="T28" s="42"/>
      <c r="U28" s="44" t="s">
        <v>54</v>
      </c>
      <c r="V28" s="42"/>
      <c r="W28" s="45">
        <f t="shared" ref="W28:W33" si="0">+IF(ISERR(U28/R28*100),"N/A",ROUND(U28/R28*100,2))</f>
        <v>0</v>
      </c>
    </row>
    <row r="29" spans="2:27" ht="26.25" customHeight="1" x14ac:dyDescent="0.2">
      <c r="B29" s="228" t="s">
        <v>70</v>
      </c>
      <c r="C29" s="229"/>
      <c r="D29" s="229"/>
      <c r="E29" s="54" t="s">
        <v>612</v>
      </c>
      <c r="F29" s="54"/>
      <c r="G29" s="54"/>
      <c r="H29" s="47"/>
      <c r="I29" s="47"/>
      <c r="J29" s="47"/>
      <c r="K29" s="47"/>
      <c r="L29" s="47"/>
      <c r="M29" s="47"/>
      <c r="N29" s="47"/>
      <c r="O29" s="47"/>
      <c r="P29" s="48"/>
      <c r="Q29" s="48"/>
      <c r="R29" s="49" t="s">
        <v>611</v>
      </c>
      <c r="S29" s="50" t="s">
        <v>54</v>
      </c>
      <c r="T29" s="51">
        <f>+IF(ISERR(S29/R29*100),"N/A",ROUND(S29/R29*100,2))</f>
        <v>0</v>
      </c>
      <c r="U29" s="50" t="s">
        <v>54</v>
      </c>
      <c r="V29" s="51" t="str">
        <f>+IF(ISERR(U29/S29*100),"N/A",ROUND(U29/S29*100,2))</f>
        <v>N/A</v>
      </c>
      <c r="W29" s="52">
        <f t="shared" si="0"/>
        <v>0</v>
      </c>
    </row>
    <row r="30" spans="2:27" ht="23.25" customHeight="1" thickBot="1" x14ac:dyDescent="0.25">
      <c r="B30" s="226" t="s">
        <v>66</v>
      </c>
      <c r="C30" s="227"/>
      <c r="D30" s="227"/>
      <c r="E30" s="53" t="s">
        <v>610</v>
      </c>
      <c r="F30" s="53"/>
      <c r="G30" s="53"/>
      <c r="H30" s="41"/>
      <c r="I30" s="41"/>
      <c r="J30" s="41"/>
      <c r="K30" s="41"/>
      <c r="L30" s="41"/>
      <c r="M30" s="41"/>
      <c r="N30" s="41"/>
      <c r="O30" s="41"/>
      <c r="P30" s="42"/>
      <c r="Q30" s="42"/>
      <c r="R30" s="43" t="s">
        <v>609</v>
      </c>
      <c r="S30" s="44" t="s">
        <v>12</v>
      </c>
      <c r="T30" s="42"/>
      <c r="U30" s="44" t="s">
        <v>608</v>
      </c>
      <c r="V30" s="42"/>
      <c r="W30" s="45">
        <f t="shared" si="0"/>
        <v>18.78</v>
      </c>
    </row>
    <row r="31" spans="2:27" ht="26.25" customHeight="1" x14ac:dyDescent="0.2">
      <c r="B31" s="228" t="s">
        <v>70</v>
      </c>
      <c r="C31" s="229"/>
      <c r="D31" s="229"/>
      <c r="E31" s="54" t="s">
        <v>610</v>
      </c>
      <c r="F31" s="54"/>
      <c r="G31" s="54"/>
      <c r="H31" s="47"/>
      <c r="I31" s="47"/>
      <c r="J31" s="47"/>
      <c r="K31" s="47"/>
      <c r="L31" s="47"/>
      <c r="M31" s="47"/>
      <c r="N31" s="47"/>
      <c r="O31" s="47"/>
      <c r="P31" s="48"/>
      <c r="Q31" s="48"/>
      <c r="R31" s="49" t="s">
        <v>609</v>
      </c>
      <c r="S31" s="50" t="s">
        <v>608</v>
      </c>
      <c r="T31" s="51">
        <f>+IF(ISERR(S31/R31*100),"N/A",ROUND(S31/R31*100,2))</f>
        <v>18.78</v>
      </c>
      <c r="U31" s="50" t="s">
        <v>608</v>
      </c>
      <c r="V31" s="51">
        <f>+IF(ISERR(U31/S31*100),"N/A",ROUND(U31/S31*100,2))</f>
        <v>100</v>
      </c>
      <c r="W31" s="52">
        <f t="shared" si="0"/>
        <v>18.78</v>
      </c>
    </row>
    <row r="32" spans="2:27" ht="23.25" customHeight="1" thickBot="1" x14ac:dyDescent="0.25">
      <c r="B32" s="226" t="s">
        <v>66</v>
      </c>
      <c r="C32" s="227"/>
      <c r="D32" s="227"/>
      <c r="E32" s="53" t="s">
        <v>606</v>
      </c>
      <c r="F32" s="53"/>
      <c r="G32" s="53"/>
      <c r="H32" s="41"/>
      <c r="I32" s="41"/>
      <c r="J32" s="41"/>
      <c r="K32" s="41"/>
      <c r="L32" s="41"/>
      <c r="M32" s="41"/>
      <c r="N32" s="41"/>
      <c r="O32" s="41"/>
      <c r="P32" s="42"/>
      <c r="Q32" s="42"/>
      <c r="R32" s="43" t="s">
        <v>607</v>
      </c>
      <c r="S32" s="44" t="s">
        <v>12</v>
      </c>
      <c r="T32" s="42"/>
      <c r="U32" s="44" t="s">
        <v>604</v>
      </c>
      <c r="V32" s="42"/>
      <c r="W32" s="45">
        <f t="shared" si="0"/>
        <v>3.13</v>
      </c>
    </row>
    <row r="33" spans="2:23" ht="26.25" customHeight="1" thickBot="1" x14ac:dyDescent="0.25">
      <c r="B33" s="228" t="s">
        <v>70</v>
      </c>
      <c r="C33" s="229"/>
      <c r="D33" s="229"/>
      <c r="E33" s="54" t="s">
        <v>606</v>
      </c>
      <c r="F33" s="54"/>
      <c r="G33" s="54"/>
      <c r="H33" s="47"/>
      <c r="I33" s="47"/>
      <c r="J33" s="47"/>
      <c r="K33" s="47"/>
      <c r="L33" s="47"/>
      <c r="M33" s="47"/>
      <c r="N33" s="47"/>
      <c r="O33" s="47"/>
      <c r="P33" s="48"/>
      <c r="Q33" s="48"/>
      <c r="R33" s="49" t="s">
        <v>605</v>
      </c>
      <c r="S33" s="50" t="s">
        <v>604</v>
      </c>
      <c r="T33" s="51">
        <f>+IF(ISERR(S33/R33*100),"N/A",ROUND(S33/R33*100,2))</f>
        <v>3.61</v>
      </c>
      <c r="U33" s="50" t="s">
        <v>604</v>
      </c>
      <c r="V33" s="51">
        <f>+IF(ISERR(U33/S33*100),"N/A",ROUND(U33/S33*100,2))</f>
        <v>100</v>
      </c>
      <c r="W33" s="52">
        <f t="shared" si="0"/>
        <v>3.61</v>
      </c>
    </row>
    <row r="34" spans="2:23" ht="22.5" customHeight="1" thickTop="1" thickBot="1" x14ac:dyDescent="0.25">
      <c r="B34" s="11" t="s">
        <v>73</v>
      </c>
      <c r="C34" s="12"/>
      <c r="D34" s="12"/>
      <c r="E34" s="12"/>
      <c r="F34" s="12"/>
      <c r="G34" s="12"/>
      <c r="H34" s="13"/>
      <c r="I34" s="13"/>
      <c r="J34" s="13"/>
      <c r="K34" s="13"/>
      <c r="L34" s="13"/>
      <c r="M34" s="13"/>
      <c r="N34" s="13"/>
      <c r="O34" s="13"/>
      <c r="P34" s="13"/>
      <c r="Q34" s="13"/>
      <c r="R34" s="13"/>
      <c r="S34" s="13"/>
      <c r="T34" s="13"/>
      <c r="U34" s="13"/>
      <c r="V34" s="13"/>
      <c r="W34" s="14"/>
    </row>
    <row r="35" spans="2:23" ht="37.5" customHeight="1" thickTop="1" x14ac:dyDescent="0.2">
      <c r="B35" s="214" t="s">
        <v>603</v>
      </c>
      <c r="C35" s="215"/>
      <c r="D35" s="215"/>
      <c r="E35" s="215"/>
      <c r="F35" s="215"/>
      <c r="G35" s="215"/>
      <c r="H35" s="215"/>
      <c r="I35" s="215"/>
      <c r="J35" s="215"/>
      <c r="K35" s="215"/>
      <c r="L35" s="215"/>
      <c r="M35" s="215"/>
      <c r="N35" s="215"/>
      <c r="O35" s="215"/>
      <c r="P35" s="215"/>
      <c r="Q35" s="215"/>
      <c r="R35" s="215"/>
      <c r="S35" s="215"/>
      <c r="T35" s="215"/>
      <c r="U35" s="215"/>
      <c r="V35" s="215"/>
      <c r="W35" s="216"/>
    </row>
    <row r="36" spans="2:23" ht="91.5" customHeight="1" thickBot="1" x14ac:dyDescent="0.25">
      <c r="B36" s="230"/>
      <c r="C36" s="231"/>
      <c r="D36" s="231"/>
      <c r="E36" s="231"/>
      <c r="F36" s="231"/>
      <c r="G36" s="231"/>
      <c r="H36" s="231"/>
      <c r="I36" s="231"/>
      <c r="J36" s="231"/>
      <c r="K36" s="231"/>
      <c r="L36" s="231"/>
      <c r="M36" s="231"/>
      <c r="N36" s="231"/>
      <c r="O36" s="231"/>
      <c r="P36" s="231"/>
      <c r="Q36" s="231"/>
      <c r="R36" s="231"/>
      <c r="S36" s="231"/>
      <c r="T36" s="231"/>
      <c r="U36" s="231"/>
      <c r="V36" s="231"/>
      <c r="W36" s="232"/>
    </row>
    <row r="37" spans="2:23" ht="37.5" customHeight="1" thickTop="1" x14ac:dyDescent="0.2">
      <c r="B37" s="214" t="s">
        <v>602</v>
      </c>
      <c r="C37" s="215"/>
      <c r="D37" s="215"/>
      <c r="E37" s="215"/>
      <c r="F37" s="215"/>
      <c r="G37" s="215"/>
      <c r="H37" s="215"/>
      <c r="I37" s="215"/>
      <c r="J37" s="215"/>
      <c r="K37" s="215"/>
      <c r="L37" s="215"/>
      <c r="M37" s="215"/>
      <c r="N37" s="215"/>
      <c r="O37" s="215"/>
      <c r="P37" s="215"/>
      <c r="Q37" s="215"/>
      <c r="R37" s="215"/>
      <c r="S37" s="215"/>
      <c r="T37" s="215"/>
      <c r="U37" s="215"/>
      <c r="V37" s="215"/>
      <c r="W37" s="216"/>
    </row>
    <row r="38" spans="2:23" ht="74.25" customHeight="1" thickBot="1" x14ac:dyDescent="0.25">
      <c r="B38" s="230"/>
      <c r="C38" s="231"/>
      <c r="D38" s="231"/>
      <c r="E38" s="231"/>
      <c r="F38" s="231"/>
      <c r="G38" s="231"/>
      <c r="H38" s="231"/>
      <c r="I38" s="231"/>
      <c r="J38" s="231"/>
      <c r="K38" s="231"/>
      <c r="L38" s="231"/>
      <c r="M38" s="231"/>
      <c r="N38" s="231"/>
      <c r="O38" s="231"/>
      <c r="P38" s="231"/>
      <c r="Q38" s="231"/>
      <c r="R38" s="231"/>
      <c r="S38" s="231"/>
      <c r="T38" s="231"/>
      <c r="U38" s="231"/>
      <c r="V38" s="231"/>
      <c r="W38" s="232"/>
    </row>
    <row r="39" spans="2:23" ht="37.5" customHeight="1" thickTop="1" x14ac:dyDescent="0.2">
      <c r="B39" s="214" t="s">
        <v>601</v>
      </c>
      <c r="C39" s="215"/>
      <c r="D39" s="215"/>
      <c r="E39" s="215"/>
      <c r="F39" s="215"/>
      <c r="G39" s="215"/>
      <c r="H39" s="215"/>
      <c r="I39" s="215"/>
      <c r="J39" s="215"/>
      <c r="K39" s="215"/>
      <c r="L39" s="215"/>
      <c r="M39" s="215"/>
      <c r="N39" s="215"/>
      <c r="O39" s="215"/>
      <c r="P39" s="215"/>
      <c r="Q39" s="215"/>
      <c r="R39" s="215"/>
      <c r="S39" s="215"/>
      <c r="T39" s="215"/>
      <c r="U39" s="215"/>
      <c r="V39" s="215"/>
      <c r="W39" s="216"/>
    </row>
    <row r="40" spans="2:23" ht="89.25" customHeight="1" thickBot="1" x14ac:dyDescent="0.25">
      <c r="B40" s="217"/>
      <c r="C40" s="218"/>
      <c r="D40" s="218"/>
      <c r="E40" s="218"/>
      <c r="F40" s="218"/>
      <c r="G40" s="218"/>
      <c r="H40" s="218"/>
      <c r="I40" s="218"/>
      <c r="J40" s="218"/>
      <c r="K40" s="218"/>
      <c r="L40" s="218"/>
      <c r="M40" s="218"/>
      <c r="N40" s="218"/>
      <c r="O40" s="218"/>
      <c r="P40" s="218"/>
      <c r="Q40" s="218"/>
      <c r="R40" s="218"/>
      <c r="S40" s="218"/>
      <c r="T40" s="218"/>
      <c r="U40" s="218"/>
      <c r="V40" s="218"/>
      <c r="W40" s="219"/>
    </row>
    <row r="44" spans="2:23" x14ac:dyDescent="0.2">
      <c r="R44" s="72">
        <f>+R28+R30+R32</f>
        <v>62.000000000000007</v>
      </c>
    </row>
    <row r="45" spans="2:23" x14ac:dyDescent="0.2">
      <c r="R45" s="72">
        <f>+R29+R31+R33</f>
        <v>62.29</v>
      </c>
      <c r="S45" s="72">
        <f>+S29+S31+S33</f>
        <v>9.61</v>
      </c>
      <c r="U45" s="72">
        <f>+U29+U31+U33</f>
        <v>9.61</v>
      </c>
    </row>
  </sheetData>
  <mergeCells count="67">
    <mergeCell ref="B35:W36"/>
    <mergeCell ref="B37:W38"/>
    <mergeCell ref="B39:W40"/>
    <mergeCell ref="V26:W26"/>
    <mergeCell ref="B28:D28"/>
    <mergeCell ref="B29:D29"/>
    <mergeCell ref="B30:D30"/>
    <mergeCell ref="B31:D31"/>
    <mergeCell ref="B32:D32"/>
    <mergeCell ref="S26:T26"/>
    <mergeCell ref="B33:D33"/>
    <mergeCell ref="B24:L24"/>
    <mergeCell ref="M24:N24"/>
    <mergeCell ref="O24:P24"/>
    <mergeCell ref="Q24:R24"/>
    <mergeCell ref="B26:Q27"/>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3" min="1"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654</v>
      </c>
      <c r="M4" s="179" t="s">
        <v>653</v>
      </c>
      <c r="N4" s="179"/>
      <c r="O4" s="179"/>
      <c r="P4" s="179"/>
      <c r="Q4" s="180"/>
      <c r="R4" s="19"/>
      <c r="S4" s="181" t="s">
        <v>10</v>
      </c>
      <c r="T4" s="182"/>
      <c r="U4" s="182"/>
      <c r="V4" s="183" t="s">
        <v>652</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621</v>
      </c>
      <c r="D6" s="185" t="s">
        <v>632</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651</v>
      </c>
      <c r="K8" s="26" t="s">
        <v>650</v>
      </c>
      <c r="L8" s="26" t="s">
        <v>649</v>
      </c>
      <c r="M8" s="26" t="s">
        <v>502</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06.5" customHeight="1" thickTop="1" thickBot="1" x14ac:dyDescent="0.25">
      <c r="B10" s="27" t="s">
        <v>21</v>
      </c>
      <c r="C10" s="183" t="s">
        <v>648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647</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646</v>
      </c>
      <c r="C21" s="211"/>
      <c r="D21" s="211"/>
      <c r="E21" s="211"/>
      <c r="F21" s="211"/>
      <c r="G21" s="211"/>
      <c r="H21" s="211"/>
      <c r="I21" s="211"/>
      <c r="J21" s="211"/>
      <c r="K21" s="211"/>
      <c r="L21" s="211"/>
      <c r="M21" s="212" t="s">
        <v>621</v>
      </c>
      <c r="N21" s="212"/>
      <c r="O21" s="212" t="s">
        <v>645</v>
      </c>
      <c r="P21" s="212"/>
      <c r="Q21" s="213" t="s">
        <v>49</v>
      </c>
      <c r="R21" s="213"/>
      <c r="S21" s="34" t="s">
        <v>260</v>
      </c>
      <c r="T21" s="34" t="s">
        <v>644</v>
      </c>
      <c r="U21" s="34" t="s">
        <v>644</v>
      </c>
      <c r="V21" s="34">
        <f>+IF(ISERR(U21/T21*100),"N/A",ROUND(U21/T21*100,2))</f>
        <v>100</v>
      </c>
      <c r="W21" s="35">
        <f>+IF(ISERR(U21/S21*100),"N/A",ROUND(U21/S21*100,2))</f>
        <v>79.13</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610</v>
      </c>
      <c r="F25" s="53"/>
      <c r="G25" s="53"/>
      <c r="H25" s="41"/>
      <c r="I25" s="41"/>
      <c r="J25" s="41"/>
      <c r="K25" s="41"/>
      <c r="L25" s="41"/>
      <c r="M25" s="41"/>
      <c r="N25" s="41"/>
      <c r="O25" s="41"/>
      <c r="P25" s="42"/>
      <c r="Q25" s="42"/>
      <c r="R25" s="43" t="s">
        <v>643</v>
      </c>
      <c r="S25" s="44" t="s">
        <v>12</v>
      </c>
      <c r="T25" s="42"/>
      <c r="U25" s="44" t="s">
        <v>642</v>
      </c>
      <c r="V25" s="42"/>
      <c r="W25" s="45">
        <f>+IF(ISERR(U25/R25*100),"N/A",ROUND(U25/R25*100,2))</f>
        <v>16.57</v>
      </c>
    </row>
    <row r="26" spans="2:27" ht="26.25" customHeight="1" thickBot="1" x14ac:dyDescent="0.25">
      <c r="B26" s="228" t="s">
        <v>70</v>
      </c>
      <c r="C26" s="229"/>
      <c r="D26" s="229"/>
      <c r="E26" s="54" t="s">
        <v>610</v>
      </c>
      <c r="F26" s="54"/>
      <c r="G26" s="54"/>
      <c r="H26" s="47"/>
      <c r="I26" s="47"/>
      <c r="J26" s="47"/>
      <c r="K26" s="47"/>
      <c r="L26" s="47"/>
      <c r="M26" s="47"/>
      <c r="N26" s="47"/>
      <c r="O26" s="47"/>
      <c r="P26" s="48"/>
      <c r="Q26" s="48"/>
      <c r="R26" s="49" t="s">
        <v>643</v>
      </c>
      <c r="S26" s="50" t="s">
        <v>642</v>
      </c>
      <c r="T26" s="51">
        <f>+IF(ISERR(S26/R26*100),"N/A",ROUND(S26/R26*100,2))</f>
        <v>16.57</v>
      </c>
      <c r="U26" s="50" t="s">
        <v>642</v>
      </c>
      <c r="V26" s="51">
        <f>+IF(ISERR(U26/S26*100),"N/A",ROUND(U26/S26*100,2))</f>
        <v>100</v>
      </c>
      <c r="W26" s="52">
        <f>+IF(ISERR(U26/R26*100),"N/A",ROUND(U26/R26*100,2))</f>
        <v>16.57</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641</v>
      </c>
      <c r="C28" s="215"/>
      <c r="D28" s="215"/>
      <c r="E28" s="215"/>
      <c r="F28" s="215"/>
      <c r="G28" s="215"/>
      <c r="H28" s="215"/>
      <c r="I28" s="215"/>
      <c r="J28" s="215"/>
      <c r="K28" s="215"/>
      <c r="L28" s="215"/>
      <c r="M28" s="215"/>
      <c r="N28" s="215"/>
      <c r="O28" s="215"/>
      <c r="P28" s="215"/>
      <c r="Q28" s="215"/>
      <c r="R28" s="215"/>
      <c r="S28" s="215"/>
      <c r="T28" s="215"/>
      <c r="U28" s="215"/>
      <c r="V28" s="215"/>
      <c r="W28" s="216"/>
    </row>
    <row r="29" spans="2:27" ht="26.2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640</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639</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
  <sheetViews>
    <sheetView tabSelected="1" view="pageBreakPreview" topLeftCell="A10"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693</v>
      </c>
      <c r="M4" s="179" t="s">
        <v>692</v>
      </c>
      <c r="N4" s="179"/>
      <c r="O4" s="179"/>
      <c r="P4" s="179"/>
      <c r="Q4" s="180"/>
      <c r="R4" s="19"/>
      <c r="S4" s="181" t="s">
        <v>10</v>
      </c>
      <c r="T4" s="182"/>
      <c r="U4" s="182"/>
      <c r="V4" s="183" t="s">
        <v>691</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680</v>
      </c>
      <c r="D6" s="185" t="s">
        <v>690</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621</v>
      </c>
      <c r="D7" s="172" t="s">
        <v>632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667</v>
      </c>
      <c r="D8" s="172" t="s">
        <v>689</v>
      </c>
      <c r="E8" s="172"/>
      <c r="F8" s="172"/>
      <c r="G8" s="172"/>
      <c r="H8" s="172"/>
      <c r="I8" s="57"/>
      <c r="J8" s="26">
        <v>1226</v>
      </c>
      <c r="K8" s="26" t="s">
        <v>688</v>
      </c>
      <c r="L8" s="26" t="s">
        <v>687</v>
      </c>
      <c r="M8" s="26" t="s">
        <v>686</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409.5" customHeight="1" thickTop="1" thickBot="1" x14ac:dyDescent="0.25">
      <c r="B10" s="27" t="s">
        <v>21</v>
      </c>
      <c r="C10" s="183" t="s">
        <v>685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684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48" customHeight="1" x14ac:dyDescent="0.2">
      <c r="B21" s="210" t="s">
        <v>683</v>
      </c>
      <c r="C21" s="211"/>
      <c r="D21" s="211"/>
      <c r="E21" s="211"/>
      <c r="F21" s="211"/>
      <c r="G21" s="211"/>
      <c r="H21" s="211"/>
      <c r="I21" s="211"/>
      <c r="J21" s="211"/>
      <c r="K21" s="211"/>
      <c r="L21" s="211"/>
      <c r="M21" s="212" t="s">
        <v>680</v>
      </c>
      <c r="N21" s="212"/>
      <c r="O21" s="212" t="s">
        <v>48</v>
      </c>
      <c r="P21" s="212"/>
      <c r="Q21" s="213" t="s">
        <v>49</v>
      </c>
      <c r="R21" s="213"/>
      <c r="S21" s="34" t="s">
        <v>53</v>
      </c>
      <c r="T21" s="34" t="s">
        <v>54</v>
      </c>
      <c r="U21" s="34" t="s">
        <v>54</v>
      </c>
      <c r="V21" s="34" t="str">
        <f t="shared" ref="V21:V30" si="0">+IF(ISERR(U21/T21*100),"N/A",ROUND(U21/T21*100,2))</f>
        <v>N/A</v>
      </c>
      <c r="W21" s="35">
        <f t="shared" ref="W21:W30" si="1">+IF(ISERR(U21/S21*100),"N/A",ROUND(U21/S21*100,2))</f>
        <v>0</v>
      </c>
    </row>
    <row r="22" spans="2:27" ht="33" customHeight="1" x14ac:dyDescent="0.2">
      <c r="B22" s="210" t="s">
        <v>682</v>
      </c>
      <c r="C22" s="211"/>
      <c r="D22" s="211"/>
      <c r="E22" s="211"/>
      <c r="F22" s="211"/>
      <c r="G22" s="211"/>
      <c r="H22" s="211"/>
      <c r="I22" s="211"/>
      <c r="J22" s="211"/>
      <c r="K22" s="211"/>
      <c r="L22" s="211"/>
      <c r="M22" s="212" t="s">
        <v>680</v>
      </c>
      <c r="N22" s="212"/>
      <c r="O22" s="212" t="s">
        <v>48</v>
      </c>
      <c r="P22" s="212"/>
      <c r="Q22" s="213" t="s">
        <v>49</v>
      </c>
      <c r="R22" s="213"/>
      <c r="S22" s="34" t="s">
        <v>53</v>
      </c>
      <c r="T22" s="34" t="s">
        <v>98</v>
      </c>
      <c r="U22" s="34" t="s">
        <v>98</v>
      </c>
      <c r="V22" s="34">
        <f t="shared" si="0"/>
        <v>100</v>
      </c>
      <c r="W22" s="35">
        <f t="shared" si="1"/>
        <v>25</v>
      </c>
    </row>
    <row r="23" spans="2:27" ht="33" customHeight="1" x14ac:dyDescent="0.2">
      <c r="B23" s="210" t="s">
        <v>681</v>
      </c>
      <c r="C23" s="211"/>
      <c r="D23" s="211"/>
      <c r="E23" s="211"/>
      <c r="F23" s="211"/>
      <c r="G23" s="211"/>
      <c r="H23" s="211"/>
      <c r="I23" s="211"/>
      <c r="J23" s="211"/>
      <c r="K23" s="211"/>
      <c r="L23" s="211"/>
      <c r="M23" s="212" t="s">
        <v>680</v>
      </c>
      <c r="N23" s="212"/>
      <c r="O23" s="212" t="s">
        <v>48</v>
      </c>
      <c r="P23" s="212"/>
      <c r="Q23" s="213" t="s">
        <v>49</v>
      </c>
      <c r="R23" s="213"/>
      <c r="S23" s="34" t="s">
        <v>53</v>
      </c>
      <c r="T23" s="34" t="s">
        <v>195</v>
      </c>
      <c r="U23" s="34" t="s">
        <v>195</v>
      </c>
      <c r="V23" s="34">
        <f t="shared" si="0"/>
        <v>100</v>
      </c>
      <c r="W23" s="35">
        <f t="shared" si="1"/>
        <v>40</v>
      </c>
    </row>
    <row r="24" spans="2:27" ht="33" customHeight="1" x14ac:dyDescent="0.2">
      <c r="B24" s="210" t="s">
        <v>679</v>
      </c>
      <c r="C24" s="211"/>
      <c r="D24" s="211"/>
      <c r="E24" s="211"/>
      <c r="F24" s="211"/>
      <c r="G24" s="211"/>
      <c r="H24" s="211"/>
      <c r="I24" s="211"/>
      <c r="J24" s="211"/>
      <c r="K24" s="211"/>
      <c r="L24" s="211"/>
      <c r="M24" s="212" t="s">
        <v>621</v>
      </c>
      <c r="N24" s="212"/>
      <c r="O24" s="212" t="s">
        <v>48</v>
      </c>
      <c r="P24" s="212"/>
      <c r="Q24" s="213" t="s">
        <v>49</v>
      </c>
      <c r="R24" s="213"/>
      <c r="S24" s="34" t="s">
        <v>155</v>
      </c>
      <c r="T24" s="34" t="s">
        <v>678</v>
      </c>
      <c r="U24" s="34" t="s">
        <v>678</v>
      </c>
      <c r="V24" s="34">
        <f t="shared" si="0"/>
        <v>100</v>
      </c>
      <c r="W24" s="35">
        <f t="shared" si="1"/>
        <v>94</v>
      </c>
    </row>
    <row r="25" spans="2:27" ht="33" customHeight="1" x14ac:dyDescent="0.2">
      <c r="B25" s="210" t="s">
        <v>677</v>
      </c>
      <c r="C25" s="211"/>
      <c r="D25" s="211"/>
      <c r="E25" s="211"/>
      <c r="F25" s="211"/>
      <c r="G25" s="211"/>
      <c r="H25" s="211"/>
      <c r="I25" s="211"/>
      <c r="J25" s="211"/>
      <c r="K25" s="211"/>
      <c r="L25" s="211"/>
      <c r="M25" s="212" t="s">
        <v>621</v>
      </c>
      <c r="N25" s="212"/>
      <c r="O25" s="212" t="s">
        <v>48</v>
      </c>
      <c r="P25" s="212"/>
      <c r="Q25" s="213" t="s">
        <v>49</v>
      </c>
      <c r="R25" s="213"/>
      <c r="S25" s="34" t="s">
        <v>53</v>
      </c>
      <c r="T25" s="34" t="s">
        <v>53</v>
      </c>
      <c r="U25" s="34" t="s">
        <v>53</v>
      </c>
      <c r="V25" s="34">
        <f t="shared" si="0"/>
        <v>100</v>
      </c>
      <c r="W25" s="35">
        <f t="shared" si="1"/>
        <v>100</v>
      </c>
    </row>
    <row r="26" spans="2:27" ht="33" customHeight="1" x14ac:dyDescent="0.2">
      <c r="B26" s="210" t="s">
        <v>676</v>
      </c>
      <c r="C26" s="211"/>
      <c r="D26" s="211"/>
      <c r="E26" s="211"/>
      <c r="F26" s="211"/>
      <c r="G26" s="211"/>
      <c r="H26" s="211"/>
      <c r="I26" s="211"/>
      <c r="J26" s="211"/>
      <c r="K26" s="211"/>
      <c r="L26" s="211"/>
      <c r="M26" s="212" t="s">
        <v>621</v>
      </c>
      <c r="N26" s="212"/>
      <c r="O26" s="212" t="s">
        <v>48</v>
      </c>
      <c r="P26" s="212"/>
      <c r="Q26" s="213" t="s">
        <v>49</v>
      </c>
      <c r="R26" s="213"/>
      <c r="S26" s="34" t="s">
        <v>675</v>
      </c>
      <c r="T26" s="34" t="s">
        <v>674</v>
      </c>
      <c r="U26" s="34" t="s">
        <v>674</v>
      </c>
      <c r="V26" s="34">
        <f t="shared" si="0"/>
        <v>100</v>
      </c>
      <c r="W26" s="35">
        <f t="shared" si="1"/>
        <v>93.07</v>
      </c>
    </row>
    <row r="27" spans="2:27" ht="33" customHeight="1" x14ac:dyDescent="0.2">
      <c r="B27" s="210" t="s">
        <v>673</v>
      </c>
      <c r="C27" s="211"/>
      <c r="D27" s="211"/>
      <c r="E27" s="211"/>
      <c r="F27" s="211"/>
      <c r="G27" s="211"/>
      <c r="H27" s="211"/>
      <c r="I27" s="211"/>
      <c r="J27" s="211"/>
      <c r="K27" s="211"/>
      <c r="L27" s="211"/>
      <c r="M27" s="212" t="s">
        <v>667</v>
      </c>
      <c r="N27" s="212"/>
      <c r="O27" s="212" t="s">
        <v>48</v>
      </c>
      <c r="P27" s="212"/>
      <c r="Q27" s="213" t="s">
        <v>49</v>
      </c>
      <c r="R27" s="213"/>
      <c r="S27" s="34" t="s">
        <v>53</v>
      </c>
      <c r="T27" s="34" t="s">
        <v>98</v>
      </c>
      <c r="U27" s="34" t="s">
        <v>672</v>
      </c>
      <c r="V27" s="34">
        <f t="shared" si="0"/>
        <v>10.8</v>
      </c>
      <c r="W27" s="35">
        <f t="shared" si="1"/>
        <v>2.7</v>
      </c>
    </row>
    <row r="28" spans="2:27" ht="33" customHeight="1" x14ac:dyDescent="0.2">
      <c r="B28" s="210" t="s">
        <v>671</v>
      </c>
      <c r="C28" s="211"/>
      <c r="D28" s="211"/>
      <c r="E28" s="211"/>
      <c r="F28" s="211"/>
      <c r="G28" s="211"/>
      <c r="H28" s="211"/>
      <c r="I28" s="211"/>
      <c r="J28" s="211"/>
      <c r="K28" s="211"/>
      <c r="L28" s="211"/>
      <c r="M28" s="212" t="s">
        <v>667</v>
      </c>
      <c r="N28" s="212"/>
      <c r="O28" s="212" t="s">
        <v>670</v>
      </c>
      <c r="P28" s="212"/>
      <c r="Q28" s="213" t="s">
        <v>49</v>
      </c>
      <c r="R28" s="213"/>
      <c r="S28" s="34" t="s">
        <v>53</v>
      </c>
      <c r="T28" s="34" t="s">
        <v>54</v>
      </c>
      <c r="U28" s="34" t="s">
        <v>54</v>
      </c>
      <c r="V28" s="34" t="str">
        <f t="shared" si="0"/>
        <v>N/A</v>
      </c>
      <c r="W28" s="35">
        <f t="shared" si="1"/>
        <v>0</v>
      </c>
    </row>
    <row r="29" spans="2:27" ht="33" customHeight="1" x14ac:dyDescent="0.2">
      <c r="B29" s="210" t="s">
        <v>669</v>
      </c>
      <c r="C29" s="211"/>
      <c r="D29" s="211"/>
      <c r="E29" s="211"/>
      <c r="F29" s="211"/>
      <c r="G29" s="211"/>
      <c r="H29" s="211"/>
      <c r="I29" s="211"/>
      <c r="J29" s="211"/>
      <c r="K29" s="211"/>
      <c r="L29" s="211"/>
      <c r="M29" s="212" t="s">
        <v>667</v>
      </c>
      <c r="N29" s="212"/>
      <c r="O29" s="212" t="s">
        <v>169</v>
      </c>
      <c r="P29" s="212"/>
      <c r="Q29" s="213" t="s">
        <v>65</v>
      </c>
      <c r="R29" s="213"/>
      <c r="S29" s="34" t="s">
        <v>512</v>
      </c>
      <c r="T29" s="34" t="s">
        <v>102</v>
      </c>
      <c r="U29" s="34" t="s">
        <v>102</v>
      </c>
      <c r="V29" s="34" t="str">
        <f t="shared" si="0"/>
        <v>N/A</v>
      </c>
      <c r="W29" s="35" t="str">
        <f t="shared" si="1"/>
        <v>N/A</v>
      </c>
    </row>
    <row r="30" spans="2:27" ht="33" customHeight="1" thickBot="1" x14ac:dyDescent="0.25">
      <c r="B30" s="210" t="s">
        <v>668</v>
      </c>
      <c r="C30" s="211"/>
      <c r="D30" s="211"/>
      <c r="E30" s="211"/>
      <c r="F30" s="211"/>
      <c r="G30" s="211"/>
      <c r="H30" s="211"/>
      <c r="I30" s="211"/>
      <c r="J30" s="211"/>
      <c r="K30" s="211"/>
      <c r="L30" s="211"/>
      <c r="M30" s="212" t="s">
        <v>667</v>
      </c>
      <c r="N30" s="212"/>
      <c r="O30" s="212" t="s">
        <v>48</v>
      </c>
      <c r="P30" s="212"/>
      <c r="Q30" s="213" t="s">
        <v>49</v>
      </c>
      <c r="R30" s="213"/>
      <c r="S30" s="34" t="s">
        <v>53</v>
      </c>
      <c r="T30" s="34" t="s">
        <v>54</v>
      </c>
      <c r="U30" s="34" t="s">
        <v>54</v>
      </c>
      <c r="V30" s="34" t="str">
        <f t="shared" si="0"/>
        <v>N/A</v>
      </c>
      <c r="W30" s="35">
        <f t="shared" si="1"/>
        <v>0</v>
      </c>
    </row>
    <row r="31" spans="2:27" ht="21.75" customHeight="1" thickTop="1" thickBot="1" x14ac:dyDescent="0.25">
      <c r="B31" s="11" t="s">
        <v>59</v>
      </c>
      <c r="C31" s="12"/>
      <c r="D31" s="12"/>
      <c r="E31" s="12"/>
      <c r="F31" s="12"/>
      <c r="G31" s="12"/>
      <c r="H31" s="13"/>
      <c r="I31" s="13"/>
      <c r="J31" s="13"/>
      <c r="K31" s="13"/>
      <c r="L31" s="13"/>
      <c r="M31" s="13"/>
      <c r="N31" s="13"/>
      <c r="O31" s="13"/>
      <c r="P31" s="13"/>
      <c r="Q31" s="13"/>
      <c r="R31" s="13"/>
      <c r="S31" s="13"/>
      <c r="T31" s="13"/>
      <c r="U31" s="13"/>
      <c r="V31" s="13"/>
      <c r="W31" s="14"/>
      <c r="X31" s="36"/>
    </row>
    <row r="32" spans="2:27" ht="29.25" customHeight="1" thickTop="1" thickBot="1" x14ac:dyDescent="0.25">
      <c r="B32" s="220" t="s">
        <v>60</v>
      </c>
      <c r="C32" s="221"/>
      <c r="D32" s="221"/>
      <c r="E32" s="221"/>
      <c r="F32" s="221"/>
      <c r="G32" s="221"/>
      <c r="H32" s="221"/>
      <c r="I32" s="221"/>
      <c r="J32" s="221"/>
      <c r="K32" s="221"/>
      <c r="L32" s="221"/>
      <c r="M32" s="221"/>
      <c r="N32" s="221"/>
      <c r="O32" s="221"/>
      <c r="P32" s="221"/>
      <c r="Q32" s="222"/>
      <c r="R32" s="37" t="s">
        <v>41</v>
      </c>
      <c r="S32" s="197" t="s">
        <v>42</v>
      </c>
      <c r="T32" s="197"/>
      <c r="U32" s="55" t="s">
        <v>61</v>
      </c>
      <c r="V32" s="196" t="s">
        <v>62</v>
      </c>
      <c r="W32" s="198"/>
    </row>
    <row r="33" spans="2:25" ht="30.75" customHeight="1" thickBot="1" x14ac:dyDescent="0.25">
      <c r="B33" s="223"/>
      <c r="C33" s="224"/>
      <c r="D33" s="224"/>
      <c r="E33" s="224"/>
      <c r="F33" s="224"/>
      <c r="G33" s="224"/>
      <c r="H33" s="224"/>
      <c r="I33" s="224"/>
      <c r="J33" s="224"/>
      <c r="K33" s="224"/>
      <c r="L33" s="224"/>
      <c r="M33" s="224"/>
      <c r="N33" s="224"/>
      <c r="O33" s="224"/>
      <c r="P33" s="224"/>
      <c r="Q33" s="225"/>
      <c r="R33" s="56" t="s">
        <v>63</v>
      </c>
      <c r="S33" s="56" t="s">
        <v>63</v>
      </c>
      <c r="T33" s="56" t="s">
        <v>48</v>
      </c>
      <c r="U33" s="56" t="s">
        <v>63</v>
      </c>
      <c r="V33" s="56" t="s">
        <v>64</v>
      </c>
      <c r="W33" s="32" t="s">
        <v>65</v>
      </c>
      <c r="Y33" s="36"/>
    </row>
    <row r="34" spans="2:25" ht="23.25" customHeight="1" thickBot="1" x14ac:dyDescent="0.25">
      <c r="B34" s="226" t="s">
        <v>66</v>
      </c>
      <c r="C34" s="227"/>
      <c r="D34" s="227"/>
      <c r="E34" s="53" t="s">
        <v>666</v>
      </c>
      <c r="F34" s="53"/>
      <c r="G34" s="53"/>
      <c r="H34" s="41"/>
      <c r="I34" s="41"/>
      <c r="J34" s="41"/>
      <c r="K34" s="41"/>
      <c r="L34" s="41"/>
      <c r="M34" s="41"/>
      <c r="N34" s="41"/>
      <c r="O34" s="41"/>
      <c r="P34" s="42"/>
      <c r="Q34" s="42"/>
      <c r="R34" s="43" t="s">
        <v>134</v>
      </c>
      <c r="S34" s="44" t="s">
        <v>12</v>
      </c>
      <c r="T34" s="42"/>
      <c r="U34" s="44" t="s">
        <v>664</v>
      </c>
      <c r="V34" s="42"/>
      <c r="W34" s="45">
        <f t="shared" ref="W34:W39" si="2">+IF(ISERR(U34/R34*100),"N/A",ROUND(U34/R34*100,2))</f>
        <v>16.5</v>
      </c>
    </row>
    <row r="35" spans="2:25" ht="26.25" customHeight="1" x14ac:dyDescent="0.2">
      <c r="B35" s="228" t="s">
        <v>70</v>
      </c>
      <c r="C35" s="229"/>
      <c r="D35" s="229"/>
      <c r="E35" s="54" t="s">
        <v>666</v>
      </c>
      <c r="F35" s="54"/>
      <c r="G35" s="54"/>
      <c r="H35" s="47"/>
      <c r="I35" s="47"/>
      <c r="J35" s="47"/>
      <c r="K35" s="47"/>
      <c r="L35" s="47"/>
      <c r="M35" s="47"/>
      <c r="N35" s="47"/>
      <c r="O35" s="47"/>
      <c r="P35" s="48"/>
      <c r="Q35" s="48"/>
      <c r="R35" s="49" t="s">
        <v>134</v>
      </c>
      <c r="S35" s="50" t="s">
        <v>665</v>
      </c>
      <c r="T35" s="51">
        <f>+IF(ISERR(S35/R35*100),"N/A",ROUND(S35/R35*100,2))</f>
        <v>17</v>
      </c>
      <c r="U35" s="50" t="s">
        <v>664</v>
      </c>
      <c r="V35" s="51">
        <f>+IF(ISERR(U35/S35*100),"N/A",ROUND(U35/S35*100,2))</f>
        <v>97.06</v>
      </c>
      <c r="W35" s="52">
        <f t="shared" si="2"/>
        <v>16.5</v>
      </c>
    </row>
    <row r="36" spans="2:25" ht="23.25" customHeight="1" thickBot="1" x14ac:dyDescent="0.25">
      <c r="B36" s="226" t="s">
        <v>66</v>
      </c>
      <c r="C36" s="227"/>
      <c r="D36" s="227"/>
      <c r="E36" s="53" t="s">
        <v>610</v>
      </c>
      <c r="F36" s="53"/>
      <c r="G36" s="53"/>
      <c r="H36" s="41"/>
      <c r="I36" s="41"/>
      <c r="J36" s="41"/>
      <c r="K36" s="41"/>
      <c r="L36" s="41"/>
      <c r="M36" s="41"/>
      <c r="N36" s="41"/>
      <c r="O36" s="41"/>
      <c r="P36" s="42"/>
      <c r="Q36" s="42"/>
      <c r="R36" s="43" t="s">
        <v>663</v>
      </c>
      <c r="S36" s="44" t="s">
        <v>12</v>
      </c>
      <c r="T36" s="42"/>
      <c r="U36" s="44" t="s">
        <v>662</v>
      </c>
      <c r="V36" s="42"/>
      <c r="W36" s="45">
        <f t="shared" si="2"/>
        <v>11.81</v>
      </c>
    </row>
    <row r="37" spans="2:25" ht="26.25" customHeight="1" x14ac:dyDescent="0.2">
      <c r="B37" s="228" t="s">
        <v>70</v>
      </c>
      <c r="C37" s="229"/>
      <c r="D37" s="229"/>
      <c r="E37" s="54" t="s">
        <v>610</v>
      </c>
      <c r="F37" s="54"/>
      <c r="G37" s="54"/>
      <c r="H37" s="47"/>
      <c r="I37" s="47"/>
      <c r="J37" s="47"/>
      <c r="K37" s="47"/>
      <c r="L37" s="47"/>
      <c r="M37" s="47"/>
      <c r="N37" s="47"/>
      <c r="O37" s="47"/>
      <c r="P37" s="48"/>
      <c r="Q37" s="48"/>
      <c r="R37" s="49" t="s">
        <v>663</v>
      </c>
      <c r="S37" s="50" t="s">
        <v>662</v>
      </c>
      <c r="T37" s="51">
        <f>+IF(ISERR(S37/R37*100),"N/A",ROUND(S37/R37*100,2))</f>
        <v>11.81</v>
      </c>
      <c r="U37" s="50" t="s">
        <v>662</v>
      </c>
      <c r="V37" s="51">
        <f>+IF(ISERR(U37/S37*100),"N/A",ROUND(U37/S37*100,2))</f>
        <v>100</v>
      </c>
      <c r="W37" s="52">
        <f t="shared" si="2"/>
        <v>11.81</v>
      </c>
    </row>
    <row r="38" spans="2:25" ht="23.25" customHeight="1" thickBot="1" x14ac:dyDescent="0.25">
      <c r="B38" s="226" t="s">
        <v>66</v>
      </c>
      <c r="C38" s="227"/>
      <c r="D38" s="227"/>
      <c r="E38" s="53" t="s">
        <v>660</v>
      </c>
      <c r="F38" s="53"/>
      <c r="G38" s="53"/>
      <c r="H38" s="41"/>
      <c r="I38" s="41"/>
      <c r="J38" s="41"/>
      <c r="K38" s="41"/>
      <c r="L38" s="41"/>
      <c r="M38" s="41"/>
      <c r="N38" s="41"/>
      <c r="O38" s="41"/>
      <c r="P38" s="42"/>
      <c r="Q38" s="42"/>
      <c r="R38" s="43" t="s">
        <v>661</v>
      </c>
      <c r="S38" s="44" t="s">
        <v>12</v>
      </c>
      <c r="T38" s="42"/>
      <c r="U38" s="44" t="s">
        <v>658</v>
      </c>
      <c r="V38" s="42"/>
      <c r="W38" s="45">
        <f t="shared" si="2"/>
        <v>3.9</v>
      </c>
    </row>
    <row r="39" spans="2:25" ht="26.25" customHeight="1" thickBot="1" x14ac:dyDescent="0.25">
      <c r="B39" s="228" t="s">
        <v>70</v>
      </c>
      <c r="C39" s="229"/>
      <c r="D39" s="229"/>
      <c r="E39" s="54" t="s">
        <v>660</v>
      </c>
      <c r="F39" s="54"/>
      <c r="G39" s="54"/>
      <c r="H39" s="47"/>
      <c r="I39" s="47"/>
      <c r="J39" s="47"/>
      <c r="K39" s="47"/>
      <c r="L39" s="47"/>
      <c r="M39" s="47"/>
      <c r="N39" s="47"/>
      <c r="O39" s="47"/>
      <c r="P39" s="48"/>
      <c r="Q39" s="48"/>
      <c r="R39" s="49" t="s">
        <v>659</v>
      </c>
      <c r="S39" s="50" t="s">
        <v>658</v>
      </c>
      <c r="T39" s="51">
        <f>+IF(ISERR(S39/R39*100),"N/A",ROUND(S39/R39*100,2))</f>
        <v>3.85</v>
      </c>
      <c r="U39" s="50" t="s">
        <v>658</v>
      </c>
      <c r="V39" s="51">
        <f>+IF(ISERR(U39/S39*100),"N/A",ROUND(U39/S39*100,2))</f>
        <v>100</v>
      </c>
      <c r="W39" s="52">
        <f t="shared" si="2"/>
        <v>3.85</v>
      </c>
    </row>
    <row r="40" spans="2:25" ht="22.5" customHeight="1" thickTop="1" thickBot="1" x14ac:dyDescent="0.25">
      <c r="B40" s="11" t="s">
        <v>73</v>
      </c>
      <c r="C40" s="12"/>
      <c r="D40" s="12"/>
      <c r="E40" s="12"/>
      <c r="F40" s="12"/>
      <c r="G40" s="12"/>
      <c r="H40" s="13"/>
      <c r="I40" s="13"/>
      <c r="J40" s="13"/>
      <c r="K40" s="13"/>
      <c r="L40" s="13"/>
      <c r="M40" s="13"/>
      <c r="N40" s="13"/>
      <c r="O40" s="13"/>
      <c r="P40" s="13"/>
      <c r="Q40" s="13"/>
      <c r="R40" s="13"/>
      <c r="S40" s="13"/>
      <c r="T40" s="13"/>
      <c r="U40" s="13"/>
      <c r="V40" s="13"/>
      <c r="W40" s="14"/>
    </row>
    <row r="41" spans="2:25" ht="37.5" customHeight="1" thickTop="1" x14ac:dyDescent="0.2">
      <c r="B41" s="214" t="s">
        <v>657</v>
      </c>
      <c r="C41" s="215"/>
      <c r="D41" s="215"/>
      <c r="E41" s="215"/>
      <c r="F41" s="215"/>
      <c r="G41" s="215"/>
      <c r="H41" s="215"/>
      <c r="I41" s="215"/>
      <c r="J41" s="215"/>
      <c r="K41" s="215"/>
      <c r="L41" s="215"/>
      <c r="M41" s="215"/>
      <c r="N41" s="215"/>
      <c r="O41" s="215"/>
      <c r="P41" s="215"/>
      <c r="Q41" s="215"/>
      <c r="R41" s="215"/>
      <c r="S41" s="215"/>
      <c r="T41" s="215"/>
      <c r="U41" s="215"/>
      <c r="V41" s="215"/>
      <c r="W41" s="216"/>
    </row>
    <row r="42" spans="2:25" ht="194.25" customHeight="1" thickBot="1" x14ac:dyDescent="0.25">
      <c r="B42" s="230"/>
      <c r="C42" s="231"/>
      <c r="D42" s="231"/>
      <c r="E42" s="231"/>
      <c r="F42" s="231"/>
      <c r="G42" s="231"/>
      <c r="H42" s="231"/>
      <c r="I42" s="231"/>
      <c r="J42" s="231"/>
      <c r="K42" s="231"/>
      <c r="L42" s="231"/>
      <c r="M42" s="231"/>
      <c r="N42" s="231"/>
      <c r="O42" s="231"/>
      <c r="P42" s="231"/>
      <c r="Q42" s="231"/>
      <c r="R42" s="231"/>
      <c r="S42" s="231"/>
      <c r="T42" s="231"/>
      <c r="U42" s="231"/>
      <c r="V42" s="231"/>
      <c r="W42" s="232"/>
    </row>
    <row r="43" spans="2:25" ht="37.5" customHeight="1" thickTop="1" x14ac:dyDescent="0.2">
      <c r="B43" s="214" t="s">
        <v>656</v>
      </c>
      <c r="C43" s="215"/>
      <c r="D43" s="215"/>
      <c r="E43" s="215"/>
      <c r="F43" s="215"/>
      <c r="G43" s="215"/>
      <c r="H43" s="215"/>
      <c r="I43" s="215"/>
      <c r="J43" s="215"/>
      <c r="K43" s="215"/>
      <c r="L43" s="215"/>
      <c r="M43" s="215"/>
      <c r="N43" s="215"/>
      <c r="O43" s="215"/>
      <c r="P43" s="215"/>
      <c r="Q43" s="215"/>
      <c r="R43" s="215"/>
      <c r="S43" s="215"/>
      <c r="T43" s="215"/>
      <c r="U43" s="215"/>
      <c r="V43" s="215"/>
      <c r="W43" s="216"/>
    </row>
    <row r="44" spans="2:25" ht="88.5" customHeight="1" thickBot="1" x14ac:dyDescent="0.25">
      <c r="B44" s="230"/>
      <c r="C44" s="231"/>
      <c r="D44" s="231"/>
      <c r="E44" s="231"/>
      <c r="F44" s="231"/>
      <c r="G44" s="231"/>
      <c r="H44" s="231"/>
      <c r="I44" s="231"/>
      <c r="J44" s="231"/>
      <c r="K44" s="231"/>
      <c r="L44" s="231"/>
      <c r="M44" s="231"/>
      <c r="N44" s="231"/>
      <c r="O44" s="231"/>
      <c r="P44" s="231"/>
      <c r="Q44" s="231"/>
      <c r="R44" s="231"/>
      <c r="S44" s="231"/>
      <c r="T44" s="231"/>
      <c r="U44" s="231"/>
      <c r="V44" s="231"/>
      <c r="W44" s="232"/>
    </row>
    <row r="45" spans="2:25" ht="37.5" customHeight="1" thickTop="1" x14ac:dyDescent="0.2">
      <c r="B45" s="214" t="s">
        <v>655</v>
      </c>
      <c r="C45" s="215"/>
      <c r="D45" s="215"/>
      <c r="E45" s="215"/>
      <c r="F45" s="215"/>
      <c r="G45" s="215"/>
      <c r="H45" s="215"/>
      <c r="I45" s="215"/>
      <c r="J45" s="215"/>
      <c r="K45" s="215"/>
      <c r="L45" s="215"/>
      <c r="M45" s="215"/>
      <c r="N45" s="215"/>
      <c r="O45" s="215"/>
      <c r="P45" s="215"/>
      <c r="Q45" s="215"/>
      <c r="R45" s="215"/>
      <c r="S45" s="215"/>
      <c r="T45" s="215"/>
      <c r="U45" s="215"/>
      <c r="V45" s="215"/>
      <c r="W45" s="216"/>
    </row>
    <row r="46" spans="2:25" ht="100.5" customHeight="1" thickBot="1" x14ac:dyDescent="0.25">
      <c r="B46" s="217"/>
      <c r="C46" s="218"/>
      <c r="D46" s="218"/>
      <c r="E46" s="218"/>
      <c r="F46" s="218"/>
      <c r="G46" s="218"/>
      <c r="H46" s="218"/>
      <c r="I46" s="218"/>
      <c r="J46" s="218"/>
      <c r="K46" s="218"/>
      <c r="L46" s="218"/>
      <c r="M46" s="218"/>
      <c r="N46" s="218"/>
      <c r="O46" s="218"/>
      <c r="P46" s="218"/>
      <c r="Q46" s="218"/>
      <c r="R46" s="218"/>
      <c r="S46" s="218"/>
      <c r="T46" s="218"/>
      <c r="U46" s="218"/>
      <c r="V46" s="218"/>
      <c r="W46" s="219"/>
    </row>
    <row r="49" spans="18:18" x14ac:dyDescent="0.2">
      <c r="R49" s="72">
        <f>+R34+R36+R38</f>
        <v>167.28</v>
      </c>
    </row>
  </sheetData>
  <mergeCells count="91">
    <mergeCell ref="B41:W42"/>
    <mergeCell ref="B43:W44"/>
    <mergeCell ref="B45:W46"/>
    <mergeCell ref="V32:W32"/>
    <mergeCell ref="B34:D34"/>
    <mergeCell ref="B35:D35"/>
    <mergeCell ref="B36:D36"/>
    <mergeCell ref="B37:D37"/>
    <mergeCell ref="B38:D38"/>
    <mergeCell ref="S32:T32"/>
    <mergeCell ref="B39:D39"/>
    <mergeCell ref="B30:L30"/>
    <mergeCell ref="M30:N30"/>
    <mergeCell ref="O30:P30"/>
    <mergeCell ref="Q30:R30"/>
    <mergeCell ref="B32:Q33"/>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3" manualBreakCount="3">
    <brk id="11" min="1" max="22" man="1"/>
    <brk id="30" min="1" max="22" man="1"/>
    <brk id="44" min="1" max="2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176" t="s">
        <v>6</v>
      </c>
      <c r="E4" s="176"/>
      <c r="F4" s="176"/>
      <c r="G4" s="176"/>
      <c r="H4" s="177"/>
      <c r="I4" s="18"/>
      <c r="J4" s="178" t="s">
        <v>7</v>
      </c>
      <c r="K4" s="176"/>
      <c r="L4" s="17" t="s">
        <v>77</v>
      </c>
      <c r="M4" s="179" t="s">
        <v>78</v>
      </c>
      <c r="N4" s="179"/>
      <c r="O4" s="179"/>
      <c r="P4" s="179"/>
      <c r="Q4" s="180"/>
      <c r="R4" s="19"/>
      <c r="S4" s="181" t="s">
        <v>10</v>
      </c>
      <c r="T4" s="182"/>
      <c r="U4" s="182"/>
      <c r="V4" s="183" t="s">
        <v>79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80</v>
      </c>
      <c r="D6" s="185" t="s">
        <v>81</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v>5538522</v>
      </c>
      <c r="K8" s="26">
        <v>5634049</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54.5" customHeight="1" thickTop="1" thickBot="1" x14ac:dyDescent="0.25">
      <c r="B10" s="27" t="s">
        <v>21</v>
      </c>
      <c r="C10" s="183" t="s">
        <v>82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83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84</v>
      </c>
      <c r="C21" s="211"/>
      <c r="D21" s="211"/>
      <c r="E21" s="211"/>
      <c r="F21" s="211"/>
      <c r="G21" s="211"/>
      <c r="H21" s="211"/>
      <c r="I21" s="211"/>
      <c r="J21" s="211"/>
      <c r="K21" s="211"/>
      <c r="L21" s="211"/>
      <c r="M21" s="212" t="s">
        <v>80</v>
      </c>
      <c r="N21" s="212"/>
      <c r="O21" s="212" t="s">
        <v>85</v>
      </c>
      <c r="P21" s="212"/>
      <c r="Q21" s="213" t="s">
        <v>49</v>
      </c>
      <c r="R21" s="213"/>
      <c r="S21" s="34" t="s">
        <v>53</v>
      </c>
      <c r="T21" s="34" t="s">
        <v>54</v>
      </c>
      <c r="U21" s="34" t="s">
        <v>54</v>
      </c>
      <c r="V21" s="34" t="str">
        <f>+IF(ISERR(U21/T21*100),"N/A",ROUND(U21/T21*100,2))</f>
        <v>N/A</v>
      </c>
      <c r="W21" s="35">
        <f>+IF(ISERR(U21/S21*100),"N/A",ROUND(U21/S21*100,2))</f>
        <v>0</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3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39" t="s">
        <v>63</v>
      </c>
      <c r="S24" s="39" t="s">
        <v>63</v>
      </c>
      <c r="T24" s="39" t="s">
        <v>48</v>
      </c>
      <c r="U24" s="39" t="s">
        <v>63</v>
      </c>
      <c r="V24" s="39" t="s">
        <v>64</v>
      </c>
      <c r="W24" s="32" t="s">
        <v>65</v>
      </c>
      <c r="Y24" s="36"/>
    </row>
    <row r="25" spans="2:27" ht="23.25" customHeight="1" thickBot="1" x14ac:dyDescent="0.25">
      <c r="B25" s="226" t="s">
        <v>66</v>
      </c>
      <c r="C25" s="227"/>
      <c r="D25" s="227"/>
      <c r="E25" s="40" t="s">
        <v>86</v>
      </c>
      <c r="F25" s="40"/>
      <c r="G25" s="40"/>
      <c r="H25" s="41"/>
      <c r="I25" s="41"/>
      <c r="J25" s="41"/>
      <c r="K25" s="41"/>
      <c r="L25" s="41"/>
      <c r="M25" s="41"/>
      <c r="N25" s="41"/>
      <c r="O25" s="41"/>
      <c r="P25" s="42"/>
      <c r="Q25" s="42"/>
      <c r="R25" s="43" t="s">
        <v>79</v>
      </c>
      <c r="S25" s="44" t="s">
        <v>12</v>
      </c>
      <c r="T25" s="42"/>
      <c r="U25" s="44" t="s">
        <v>54</v>
      </c>
      <c r="V25" s="42"/>
      <c r="W25" s="45">
        <f>+IF(ISERR(U25/R25*100),"N/A",ROUND(U25/R25*100,2))</f>
        <v>0</v>
      </c>
    </row>
    <row r="26" spans="2:27" ht="26.25" customHeight="1" thickBot="1" x14ac:dyDescent="0.25">
      <c r="B26" s="228" t="s">
        <v>70</v>
      </c>
      <c r="C26" s="229"/>
      <c r="D26" s="229"/>
      <c r="E26" s="46" t="s">
        <v>86</v>
      </c>
      <c r="F26" s="46"/>
      <c r="G26" s="46"/>
      <c r="H26" s="47"/>
      <c r="I26" s="47"/>
      <c r="J26" s="47"/>
      <c r="K26" s="47"/>
      <c r="L26" s="47"/>
      <c r="M26" s="47"/>
      <c r="N26" s="47"/>
      <c r="O26" s="47"/>
      <c r="P26" s="48"/>
      <c r="Q26" s="48"/>
      <c r="R26" s="49" t="s">
        <v>79</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87</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6.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88</v>
      </c>
      <c r="C30" s="215"/>
      <c r="D30" s="215"/>
      <c r="E30" s="215"/>
      <c r="F30" s="215"/>
      <c r="G30" s="215"/>
      <c r="H30" s="215"/>
      <c r="I30" s="215"/>
      <c r="J30" s="215"/>
      <c r="K30" s="215"/>
      <c r="L30" s="215"/>
      <c r="M30" s="215"/>
      <c r="N30" s="215"/>
      <c r="O30" s="215"/>
      <c r="P30" s="215"/>
      <c r="Q30" s="215"/>
      <c r="R30" s="215"/>
      <c r="S30" s="215"/>
      <c r="T30" s="215"/>
      <c r="U30" s="215"/>
      <c r="V30" s="215"/>
      <c r="W30" s="216"/>
    </row>
    <row r="31" spans="2:27" ht="3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89</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6"/>
  <sheetViews>
    <sheetView tabSelected="1" view="pageBreakPreview" topLeftCell="A46"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759</v>
      </c>
      <c r="M4" s="179" t="s">
        <v>758</v>
      </c>
      <c r="N4" s="179"/>
      <c r="O4" s="179"/>
      <c r="P4" s="179"/>
      <c r="Q4" s="180"/>
      <c r="R4" s="19"/>
      <c r="S4" s="181" t="s">
        <v>10</v>
      </c>
      <c r="T4" s="182"/>
      <c r="U4" s="182"/>
      <c r="V4" s="183">
        <v>1314.7</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749</v>
      </c>
      <c r="D6" s="185" t="s">
        <v>757</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623</v>
      </c>
      <c r="D7" s="172" t="s">
        <v>633</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737</v>
      </c>
      <c r="D8" s="172" t="s">
        <v>756</v>
      </c>
      <c r="E8" s="172"/>
      <c r="F8" s="172"/>
      <c r="G8" s="172"/>
      <c r="H8" s="172"/>
      <c r="I8" s="57"/>
      <c r="J8" s="26">
        <v>190749</v>
      </c>
      <c r="K8" s="26">
        <v>72059</v>
      </c>
      <c r="L8" s="26">
        <v>36714</v>
      </c>
      <c r="M8" s="26">
        <v>17801</v>
      </c>
      <c r="N8" s="25"/>
      <c r="O8" s="57"/>
      <c r="P8" s="173" t="s">
        <v>12</v>
      </c>
      <c r="Q8" s="173"/>
      <c r="R8" s="173"/>
      <c r="S8" s="173"/>
      <c r="T8" s="173"/>
      <c r="U8" s="173"/>
      <c r="V8" s="173"/>
      <c r="W8" s="173"/>
    </row>
    <row r="9" spans="1:29" ht="30" customHeight="1" x14ac:dyDescent="0.2">
      <c r="B9" s="23"/>
      <c r="C9" s="21" t="s">
        <v>621</v>
      </c>
      <c r="D9" s="172" t="s">
        <v>632</v>
      </c>
      <c r="E9" s="172"/>
      <c r="F9" s="172"/>
      <c r="G9" s="172"/>
      <c r="H9" s="172"/>
      <c r="I9" s="172" t="s">
        <v>12</v>
      </c>
      <c r="J9" s="172"/>
      <c r="K9" s="172"/>
      <c r="L9" s="172"/>
      <c r="M9" s="172"/>
      <c r="N9" s="172"/>
      <c r="O9" s="172"/>
      <c r="P9" s="172"/>
      <c r="Q9" s="172"/>
      <c r="R9" s="172"/>
      <c r="S9" s="172"/>
      <c r="T9" s="172"/>
      <c r="U9" s="172"/>
      <c r="V9" s="172"/>
      <c r="W9" s="173"/>
    </row>
    <row r="10" spans="1:29" ht="48" customHeight="1" x14ac:dyDescent="0.2">
      <c r="B10" s="23"/>
      <c r="C10" s="21" t="s">
        <v>616</v>
      </c>
      <c r="D10" s="172" t="s">
        <v>631</v>
      </c>
      <c r="E10" s="172"/>
      <c r="F10" s="172"/>
      <c r="G10" s="172"/>
      <c r="H10" s="172"/>
      <c r="I10" s="173" t="s">
        <v>12</v>
      </c>
      <c r="J10" s="173"/>
      <c r="K10" s="173"/>
      <c r="L10" s="173"/>
      <c r="M10" s="173"/>
      <c r="N10" s="173"/>
      <c r="O10" s="173"/>
      <c r="P10" s="173"/>
      <c r="Q10" s="173"/>
      <c r="R10" s="173"/>
      <c r="S10" s="173"/>
      <c r="T10" s="173"/>
      <c r="U10" s="173"/>
      <c r="V10" s="173"/>
      <c r="W10" s="173"/>
    </row>
    <row r="11" spans="1:29" ht="15" customHeight="1" thickBot="1" x14ac:dyDescent="0.25">
      <c r="B11" s="23"/>
      <c r="C11" s="173" t="s">
        <v>12</v>
      </c>
      <c r="D11" s="173"/>
      <c r="E11" s="173"/>
      <c r="F11" s="173"/>
      <c r="G11" s="173"/>
      <c r="H11" s="173"/>
      <c r="I11" s="173"/>
      <c r="J11" s="173"/>
      <c r="K11" s="173"/>
      <c r="L11" s="173"/>
      <c r="M11" s="173"/>
      <c r="N11" s="173"/>
      <c r="O11" s="173"/>
      <c r="P11" s="173"/>
      <c r="Q11" s="173"/>
      <c r="R11" s="173"/>
      <c r="S11" s="173"/>
      <c r="T11" s="173"/>
      <c r="U11" s="173"/>
      <c r="V11" s="173"/>
      <c r="W11" s="173"/>
    </row>
    <row r="12" spans="1:29" ht="226.5" customHeight="1" thickTop="1" thickBot="1" x14ac:dyDescent="0.25">
      <c r="B12" s="27" t="s">
        <v>21</v>
      </c>
      <c r="C12" s="183" t="s">
        <v>755</v>
      </c>
      <c r="D12" s="183"/>
      <c r="E12" s="183"/>
      <c r="F12" s="183"/>
      <c r="G12" s="183"/>
      <c r="H12" s="183"/>
      <c r="I12" s="183"/>
      <c r="J12" s="183"/>
      <c r="K12" s="183"/>
      <c r="L12" s="183"/>
      <c r="M12" s="183"/>
      <c r="N12" s="183"/>
      <c r="O12" s="183"/>
      <c r="P12" s="183"/>
      <c r="Q12" s="183"/>
      <c r="R12" s="183"/>
      <c r="S12" s="183"/>
      <c r="T12" s="183"/>
      <c r="U12" s="183"/>
      <c r="V12" s="183"/>
      <c r="W12" s="184"/>
    </row>
    <row r="13" spans="1:29" ht="9" customHeight="1" thickTop="1" thickBot="1" x14ac:dyDescent="0.25"/>
    <row r="14" spans="1:29" ht="21.75" customHeight="1" thickTop="1" thickBot="1" x14ac:dyDescent="0.25">
      <c r="B14" s="11" t="s">
        <v>23</v>
      </c>
      <c r="C14" s="12"/>
      <c r="D14" s="12"/>
      <c r="E14" s="12"/>
      <c r="F14" s="12"/>
      <c r="G14" s="12"/>
      <c r="H14" s="13"/>
      <c r="I14" s="13"/>
      <c r="J14" s="13"/>
      <c r="K14" s="13"/>
      <c r="L14" s="13"/>
      <c r="M14" s="13"/>
      <c r="N14" s="13"/>
      <c r="O14" s="13"/>
      <c r="P14" s="13"/>
      <c r="Q14" s="13"/>
      <c r="R14" s="13"/>
      <c r="S14" s="13"/>
      <c r="T14" s="13"/>
      <c r="U14" s="13"/>
      <c r="V14" s="13"/>
      <c r="W14" s="14"/>
    </row>
    <row r="15" spans="1:29" ht="19.5" customHeight="1" thickTop="1" x14ac:dyDescent="0.2">
      <c r="B15" s="187" t="s">
        <v>24</v>
      </c>
      <c r="C15" s="188"/>
      <c r="D15" s="188"/>
      <c r="E15" s="188"/>
      <c r="F15" s="188"/>
      <c r="G15" s="188"/>
      <c r="H15" s="188"/>
      <c r="I15" s="188"/>
      <c r="J15" s="28"/>
      <c r="K15" s="188" t="s">
        <v>25</v>
      </c>
      <c r="L15" s="188"/>
      <c r="M15" s="188"/>
      <c r="N15" s="188"/>
      <c r="O15" s="188"/>
      <c r="P15" s="188"/>
      <c r="Q15" s="188"/>
      <c r="R15" s="29"/>
      <c r="S15" s="188" t="s">
        <v>26</v>
      </c>
      <c r="T15" s="188"/>
      <c r="U15" s="188"/>
      <c r="V15" s="188"/>
      <c r="W15" s="189"/>
    </row>
    <row r="16" spans="1:29" ht="87" customHeight="1" x14ac:dyDescent="0.2">
      <c r="B16" s="20" t="s">
        <v>27</v>
      </c>
      <c r="C16" s="185" t="s">
        <v>12</v>
      </c>
      <c r="D16" s="185"/>
      <c r="E16" s="185"/>
      <c r="F16" s="185"/>
      <c r="G16" s="185"/>
      <c r="H16" s="185"/>
      <c r="I16" s="185"/>
      <c r="J16" s="30"/>
      <c r="K16" s="30" t="s">
        <v>28</v>
      </c>
      <c r="L16" s="185" t="s">
        <v>12</v>
      </c>
      <c r="M16" s="185"/>
      <c r="N16" s="185"/>
      <c r="O16" s="185"/>
      <c r="P16" s="185"/>
      <c r="Q16" s="185"/>
      <c r="R16" s="57"/>
      <c r="S16" s="30" t="s">
        <v>29</v>
      </c>
      <c r="T16" s="190" t="s">
        <v>754</v>
      </c>
      <c r="U16" s="190"/>
      <c r="V16" s="190"/>
      <c r="W16" s="190"/>
    </row>
    <row r="17" spans="2:27" ht="86.25" customHeight="1" x14ac:dyDescent="0.2">
      <c r="B17" s="20" t="s">
        <v>31</v>
      </c>
      <c r="C17" s="185" t="s">
        <v>12</v>
      </c>
      <c r="D17" s="185"/>
      <c r="E17" s="185"/>
      <c r="F17" s="185"/>
      <c r="G17" s="185"/>
      <c r="H17" s="185"/>
      <c r="I17" s="185"/>
      <c r="J17" s="30"/>
      <c r="K17" s="30" t="s">
        <v>31</v>
      </c>
      <c r="L17" s="185" t="s">
        <v>12</v>
      </c>
      <c r="M17" s="185"/>
      <c r="N17" s="185"/>
      <c r="O17" s="185"/>
      <c r="P17" s="185"/>
      <c r="Q17" s="185"/>
      <c r="R17" s="57"/>
      <c r="S17" s="30" t="s">
        <v>32</v>
      </c>
      <c r="T17" s="190" t="s">
        <v>12</v>
      </c>
      <c r="U17" s="190"/>
      <c r="V17" s="190"/>
      <c r="W17" s="190"/>
    </row>
    <row r="18" spans="2:27" ht="25.5" customHeight="1" thickBot="1" x14ac:dyDescent="0.25">
      <c r="B18" s="31" t="s">
        <v>33</v>
      </c>
      <c r="C18" s="191" t="s">
        <v>12</v>
      </c>
      <c r="D18" s="191"/>
      <c r="E18" s="191"/>
      <c r="F18" s="191"/>
      <c r="G18" s="191"/>
      <c r="H18" s="191"/>
      <c r="I18" s="191"/>
      <c r="J18" s="191"/>
      <c r="K18" s="191"/>
      <c r="L18" s="191"/>
      <c r="M18" s="191"/>
      <c r="N18" s="191"/>
      <c r="O18" s="191"/>
      <c r="P18" s="191"/>
      <c r="Q18" s="191"/>
      <c r="R18" s="191"/>
      <c r="S18" s="191"/>
      <c r="T18" s="191"/>
      <c r="U18" s="191"/>
      <c r="V18" s="191"/>
      <c r="W18" s="192"/>
    </row>
    <row r="19" spans="2:27" ht="21.75" customHeight="1" thickTop="1" thickBot="1" x14ac:dyDescent="0.25">
      <c r="B19" s="11" t="s">
        <v>34</v>
      </c>
      <c r="C19" s="12"/>
      <c r="D19" s="12"/>
      <c r="E19" s="12"/>
      <c r="F19" s="12"/>
      <c r="G19" s="12"/>
      <c r="H19" s="13"/>
      <c r="I19" s="13"/>
      <c r="J19" s="13"/>
      <c r="K19" s="13"/>
      <c r="L19" s="13"/>
      <c r="M19" s="13"/>
      <c r="N19" s="13"/>
      <c r="O19" s="13"/>
      <c r="P19" s="13"/>
      <c r="Q19" s="13"/>
      <c r="R19" s="13"/>
      <c r="S19" s="13"/>
      <c r="T19" s="13"/>
      <c r="U19" s="13"/>
      <c r="V19" s="13"/>
      <c r="W19" s="14"/>
    </row>
    <row r="20" spans="2:27" ht="25.5" customHeight="1" thickTop="1" thickBot="1" x14ac:dyDescent="0.25">
      <c r="B20" s="193" t="s">
        <v>35</v>
      </c>
      <c r="C20" s="194"/>
      <c r="D20" s="194"/>
      <c r="E20" s="194"/>
      <c r="F20" s="194"/>
      <c r="G20" s="194"/>
      <c r="H20" s="194"/>
      <c r="I20" s="194"/>
      <c r="J20" s="194"/>
      <c r="K20" s="194"/>
      <c r="L20" s="194"/>
      <c r="M20" s="194"/>
      <c r="N20" s="194"/>
      <c r="O20" s="194"/>
      <c r="P20" s="194"/>
      <c r="Q20" s="194"/>
      <c r="R20" s="194"/>
      <c r="S20" s="194"/>
      <c r="T20" s="195"/>
      <c r="U20" s="196" t="s">
        <v>36</v>
      </c>
      <c r="V20" s="197"/>
      <c r="W20" s="198"/>
    </row>
    <row r="21" spans="2:27" ht="14.25" customHeight="1" x14ac:dyDescent="0.2">
      <c r="B21" s="199" t="s">
        <v>37</v>
      </c>
      <c r="C21" s="200"/>
      <c r="D21" s="200"/>
      <c r="E21" s="200"/>
      <c r="F21" s="200"/>
      <c r="G21" s="200"/>
      <c r="H21" s="200"/>
      <c r="I21" s="200"/>
      <c r="J21" s="200"/>
      <c r="K21" s="200"/>
      <c r="L21" s="200"/>
      <c r="M21" s="200" t="s">
        <v>38</v>
      </c>
      <c r="N21" s="200"/>
      <c r="O21" s="200" t="s">
        <v>39</v>
      </c>
      <c r="P21" s="200"/>
      <c r="Q21" s="200" t="s">
        <v>40</v>
      </c>
      <c r="R21" s="200"/>
      <c r="S21" s="200" t="s">
        <v>41</v>
      </c>
      <c r="T21" s="203" t="s">
        <v>42</v>
      </c>
      <c r="U21" s="205" t="s">
        <v>43</v>
      </c>
      <c r="V21" s="207" t="s">
        <v>44</v>
      </c>
      <c r="W21" s="208" t="s">
        <v>45</v>
      </c>
    </row>
    <row r="22" spans="2:27" ht="27" customHeight="1" thickBot="1" x14ac:dyDescent="0.25">
      <c r="B22" s="201"/>
      <c r="C22" s="202"/>
      <c r="D22" s="202"/>
      <c r="E22" s="202"/>
      <c r="F22" s="202"/>
      <c r="G22" s="202"/>
      <c r="H22" s="202"/>
      <c r="I22" s="202"/>
      <c r="J22" s="202"/>
      <c r="K22" s="202"/>
      <c r="L22" s="202"/>
      <c r="M22" s="202"/>
      <c r="N22" s="202"/>
      <c r="O22" s="202"/>
      <c r="P22" s="202"/>
      <c r="Q22" s="202"/>
      <c r="R22" s="202"/>
      <c r="S22" s="202"/>
      <c r="T22" s="204"/>
      <c r="U22" s="206"/>
      <c r="V22" s="202"/>
      <c r="W22" s="209"/>
      <c r="Z22" s="33" t="s">
        <v>12</v>
      </c>
      <c r="AA22" s="33" t="s">
        <v>46</v>
      </c>
    </row>
    <row r="23" spans="2:27" ht="56.25" customHeight="1" x14ac:dyDescent="0.2">
      <c r="B23" s="210" t="s">
        <v>753</v>
      </c>
      <c r="C23" s="211"/>
      <c r="D23" s="211"/>
      <c r="E23" s="211"/>
      <c r="F23" s="211"/>
      <c r="G23" s="211"/>
      <c r="H23" s="211"/>
      <c r="I23" s="211"/>
      <c r="J23" s="211"/>
      <c r="K23" s="211"/>
      <c r="L23" s="211"/>
      <c r="M23" s="212" t="s">
        <v>749</v>
      </c>
      <c r="N23" s="212"/>
      <c r="O23" s="212" t="s">
        <v>48</v>
      </c>
      <c r="P23" s="212"/>
      <c r="Q23" s="213" t="s">
        <v>49</v>
      </c>
      <c r="R23" s="213"/>
      <c r="S23" s="34" t="s">
        <v>748</v>
      </c>
      <c r="T23" s="34" t="s">
        <v>752</v>
      </c>
      <c r="U23" s="34" t="s">
        <v>751</v>
      </c>
      <c r="V23" s="34">
        <f t="shared" ref="V23:V36" si="0">+IF(ISERR(U23/T23*100),"N/A",ROUND(U23/T23*100,2))</f>
        <v>96.92</v>
      </c>
      <c r="W23" s="35">
        <f t="shared" ref="W23:W36" si="1">+IF(ISERR(U23/S23*100),"N/A",ROUND(U23/S23*100,2))</f>
        <v>95.45</v>
      </c>
    </row>
    <row r="24" spans="2:27" ht="56.25" customHeight="1" x14ac:dyDescent="0.2">
      <c r="B24" s="210" t="s">
        <v>750</v>
      </c>
      <c r="C24" s="211"/>
      <c r="D24" s="211"/>
      <c r="E24" s="211"/>
      <c r="F24" s="211"/>
      <c r="G24" s="211"/>
      <c r="H24" s="211"/>
      <c r="I24" s="211"/>
      <c r="J24" s="211"/>
      <c r="K24" s="211"/>
      <c r="L24" s="211"/>
      <c r="M24" s="212" t="s">
        <v>749</v>
      </c>
      <c r="N24" s="212"/>
      <c r="O24" s="212" t="s">
        <v>48</v>
      </c>
      <c r="P24" s="212"/>
      <c r="Q24" s="213" t="s">
        <v>49</v>
      </c>
      <c r="R24" s="213"/>
      <c r="S24" s="34" t="s">
        <v>748</v>
      </c>
      <c r="T24" s="34" t="s">
        <v>748</v>
      </c>
      <c r="U24" s="34" t="s">
        <v>747</v>
      </c>
      <c r="V24" s="34">
        <f t="shared" si="0"/>
        <v>98.52</v>
      </c>
      <c r="W24" s="35">
        <f t="shared" si="1"/>
        <v>98.52</v>
      </c>
    </row>
    <row r="25" spans="2:27" ht="56.25" customHeight="1" x14ac:dyDescent="0.2">
      <c r="B25" s="210" t="s">
        <v>746</v>
      </c>
      <c r="C25" s="211"/>
      <c r="D25" s="211"/>
      <c r="E25" s="211"/>
      <c r="F25" s="211"/>
      <c r="G25" s="211"/>
      <c r="H25" s="211"/>
      <c r="I25" s="211"/>
      <c r="J25" s="211"/>
      <c r="K25" s="211"/>
      <c r="L25" s="211"/>
      <c r="M25" s="212" t="s">
        <v>623</v>
      </c>
      <c r="N25" s="212"/>
      <c r="O25" s="212" t="s">
        <v>48</v>
      </c>
      <c r="P25" s="212"/>
      <c r="Q25" s="213" t="s">
        <v>49</v>
      </c>
      <c r="R25" s="213"/>
      <c r="S25" s="34" t="s">
        <v>724</v>
      </c>
      <c r="T25" s="34" t="s">
        <v>745</v>
      </c>
      <c r="U25" s="34" t="s">
        <v>745</v>
      </c>
      <c r="V25" s="34">
        <f t="shared" si="0"/>
        <v>100</v>
      </c>
      <c r="W25" s="35">
        <f t="shared" si="1"/>
        <v>100.52</v>
      </c>
    </row>
    <row r="26" spans="2:27" ht="56.25" customHeight="1" x14ac:dyDescent="0.2">
      <c r="B26" s="210" t="s">
        <v>744</v>
      </c>
      <c r="C26" s="211"/>
      <c r="D26" s="211"/>
      <c r="E26" s="211"/>
      <c r="F26" s="211"/>
      <c r="G26" s="211"/>
      <c r="H26" s="211"/>
      <c r="I26" s="211"/>
      <c r="J26" s="211"/>
      <c r="K26" s="211"/>
      <c r="L26" s="211"/>
      <c r="M26" s="212" t="s">
        <v>737</v>
      </c>
      <c r="N26" s="212"/>
      <c r="O26" s="212" t="s">
        <v>48</v>
      </c>
      <c r="P26" s="212"/>
      <c r="Q26" s="213" t="s">
        <v>49</v>
      </c>
      <c r="R26" s="213"/>
      <c r="S26" s="34" t="s">
        <v>743</v>
      </c>
      <c r="T26" s="34" t="s">
        <v>742</v>
      </c>
      <c r="U26" s="34" t="s">
        <v>310</v>
      </c>
      <c r="V26" s="34">
        <f t="shared" si="0"/>
        <v>65.709999999999994</v>
      </c>
      <c r="W26" s="35">
        <f t="shared" si="1"/>
        <v>51.92</v>
      </c>
    </row>
    <row r="27" spans="2:27" ht="56.25" customHeight="1" x14ac:dyDescent="0.2">
      <c r="B27" s="210" t="s">
        <v>741</v>
      </c>
      <c r="C27" s="211"/>
      <c r="D27" s="211"/>
      <c r="E27" s="211"/>
      <c r="F27" s="211"/>
      <c r="G27" s="211"/>
      <c r="H27" s="211"/>
      <c r="I27" s="211"/>
      <c r="J27" s="211"/>
      <c r="K27" s="211"/>
      <c r="L27" s="211"/>
      <c r="M27" s="212" t="s">
        <v>737</v>
      </c>
      <c r="N27" s="212"/>
      <c r="O27" s="212" t="s">
        <v>48</v>
      </c>
      <c r="P27" s="212"/>
      <c r="Q27" s="213" t="s">
        <v>49</v>
      </c>
      <c r="R27" s="213"/>
      <c r="S27" s="34" t="s">
        <v>740</v>
      </c>
      <c r="T27" s="34" t="s">
        <v>739</v>
      </c>
      <c r="U27" s="34" t="s">
        <v>739</v>
      </c>
      <c r="V27" s="34">
        <f t="shared" si="0"/>
        <v>100</v>
      </c>
      <c r="W27" s="35">
        <f t="shared" si="1"/>
        <v>103.33</v>
      </c>
    </row>
    <row r="28" spans="2:27" ht="56.25" customHeight="1" x14ac:dyDescent="0.2">
      <c r="B28" s="210" t="s">
        <v>738</v>
      </c>
      <c r="C28" s="211"/>
      <c r="D28" s="211"/>
      <c r="E28" s="211"/>
      <c r="F28" s="211"/>
      <c r="G28" s="211"/>
      <c r="H28" s="211"/>
      <c r="I28" s="211"/>
      <c r="J28" s="211"/>
      <c r="K28" s="211"/>
      <c r="L28" s="211"/>
      <c r="M28" s="212" t="s">
        <v>737</v>
      </c>
      <c r="N28" s="212"/>
      <c r="O28" s="212" t="s">
        <v>48</v>
      </c>
      <c r="P28" s="212"/>
      <c r="Q28" s="213" t="s">
        <v>65</v>
      </c>
      <c r="R28" s="213"/>
      <c r="S28" s="34" t="s">
        <v>736</v>
      </c>
      <c r="T28" s="34" t="s">
        <v>102</v>
      </c>
      <c r="U28" s="34" t="s">
        <v>102</v>
      </c>
      <c r="V28" s="34" t="str">
        <f t="shared" si="0"/>
        <v>N/A</v>
      </c>
      <c r="W28" s="35" t="str">
        <f t="shared" si="1"/>
        <v>N/A</v>
      </c>
    </row>
    <row r="29" spans="2:27" ht="56.25" customHeight="1" x14ac:dyDescent="0.2">
      <c r="B29" s="210" t="s">
        <v>735</v>
      </c>
      <c r="C29" s="211"/>
      <c r="D29" s="211"/>
      <c r="E29" s="211"/>
      <c r="F29" s="211"/>
      <c r="G29" s="211"/>
      <c r="H29" s="211"/>
      <c r="I29" s="211"/>
      <c r="J29" s="211"/>
      <c r="K29" s="211"/>
      <c r="L29" s="211"/>
      <c r="M29" s="212" t="s">
        <v>621</v>
      </c>
      <c r="N29" s="212"/>
      <c r="O29" s="212" t="s">
        <v>48</v>
      </c>
      <c r="P29" s="212"/>
      <c r="Q29" s="213" t="s">
        <v>49</v>
      </c>
      <c r="R29" s="213"/>
      <c r="S29" s="34" t="s">
        <v>734</v>
      </c>
      <c r="T29" s="34" t="s">
        <v>733</v>
      </c>
      <c r="U29" s="34" t="s">
        <v>732</v>
      </c>
      <c r="V29" s="34">
        <f t="shared" si="0"/>
        <v>87.93</v>
      </c>
      <c r="W29" s="35">
        <f t="shared" si="1"/>
        <v>92.23</v>
      </c>
    </row>
    <row r="30" spans="2:27" ht="56.25" customHeight="1" x14ac:dyDescent="0.2">
      <c r="B30" s="210" t="s">
        <v>731</v>
      </c>
      <c r="C30" s="211"/>
      <c r="D30" s="211"/>
      <c r="E30" s="211"/>
      <c r="F30" s="211"/>
      <c r="G30" s="211"/>
      <c r="H30" s="211"/>
      <c r="I30" s="211"/>
      <c r="J30" s="211"/>
      <c r="K30" s="211"/>
      <c r="L30" s="211"/>
      <c r="M30" s="212" t="s">
        <v>621</v>
      </c>
      <c r="N30" s="212"/>
      <c r="O30" s="212" t="s">
        <v>48</v>
      </c>
      <c r="P30" s="212"/>
      <c r="Q30" s="213" t="s">
        <v>49</v>
      </c>
      <c r="R30" s="213"/>
      <c r="S30" s="34" t="s">
        <v>260</v>
      </c>
      <c r="T30" s="34" t="s">
        <v>730</v>
      </c>
      <c r="U30" s="34" t="s">
        <v>729</v>
      </c>
      <c r="V30" s="34">
        <f t="shared" si="0"/>
        <v>101.65</v>
      </c>
      <c r="W30" s="35">
        <f t="shared" si="1"/>
        <v>99.88</v>
      </c>
    </row>
    <row r="31" spans="2:27" ht="56.25" customHeight="1" x14ac:dyDescent="0.2">
      <c r="B31" s="233" t="s">
        <v>728</v>
      </c>
      <c r="C31" s="234"/>
      <c r="D31" s="234"/>
      <c r="E31" s="234"/>
      <c r="F31" s="234"/>
      <c r="G31" s="234"/>
      <c r="H31" s="234"/>
      <c r="I31" s="234"/>
      <c r="J31" s="234"/>
      <c r="K31" s="234"/>
      <c r="L31" s="234"/>
      <c r="M31" s="235" t="s">
        <v>621</v>
      </c>
      <c r="N31" s="235"/>
      <c r="O31" s="235" t="s">
        <v>48</v>
      </c>
      <c r="P31" s="235"/>
      <c r="Q31" s="236" t="s">
        <v>49</v>
      </c>
      <c r="R31" s="236"/>
      <c r="S31" s="143" t="s">
        <v>727</v>
      </c>
      <c r="T31" s="143" t="s">
        <v>620</v>
      </c>
      <c r="U31" s="143" t="s">
        <v>726</v>
      </c>
      <c r="V31" s="143">
        <f t="shared" si="0"/>
        <v>114.57</v>
      </c>
      <c r="W31" s="144">
        <f t="shared" si="1"/>
        <v>114.86</v>
      </c>
    </row>
    <row r="32" spans="2:27" ht="56.25" customHeight="1" x14ac:dyDescent="0.2">
      <c r="B32" s="210" t="s">
        <v>725</v>
      </c>
      <c r="C32" s="211"/>
      <c r="D32" s="211"/>
      <c r="E32" s="211"/>
      <c r="F32" s="211"/>
      <c r="G32" s="211"/>
      <c r="H32" s="211"/>
      <c r="I32" s="211"/>
      <c r="J32" s="211"/>
      <c r="K32" s="211"/>
      <c r="L32" s="211"/>
      <c r="M32" s="212" t="s">
        <v>621</v>
      </c>
      <c r="N32" s="212"/>
      <c r="O32" s="212" t="s">
        <v>48</v>
      </c>
      <c r="P32" s="212"/>
      <c r="Q32" s="213" t="s">
        <v>49</v>
      </c>
      <c r="R32" s="213"/>
      <c r="S32" s="34" t="s">
        <v>724</v>
      </c>
      <c r="T32" s="34" t="s">
        <v>723</v>
      </c>
      <c r="U32" s="34" t="s">
        <v>56</v>
      </c>
      <c r="V32" s="34">
        <f t="shared" si="0"/>
        <v>90.81</v>
      </c>
      <c r="W32" s="35">
        <f t="shared" si="1"/>
        <v>88.36</v>
      </c>
    </row>
    <row r="33" spans="2:25" ht="56.25" customHeight="1" x14ac:dyDescent="0.2">
      <c r="B33" s="210" t="s">
        <v>722</v>
      </c>
      <c r="C33" s="211"/>
      <c r="D33" s="211"/>
      <c r="E33" s="211"/>
      <c r="F33" s="211"/>
      <c r="G33" s="211"/>
      <c r="H33" s="211"/>
      <c r="I33" s="211"/>
      <c r="J33" s="211"/>
      <c r="K33" s="211"/>
      <c r="L33" s="211"/>
      <c r="M33" s="212" t="s">
        <v>621</v>
      </c>
      <c r="N33" s="212"/>
      <c r="O33" s="212" t="s">
        <v>48</v>
      </c>
      <c r="P33" s="212"/>
      <c r="Q33" s="213" t="s">
        <v>49</v>
      </c>
      <c r="R33" s="213"/>
      <c r="S33" s="34" t="s">
        <v>721</v>
      </c>
      <c r="T33" s="34" t="s">
        <v>720</v>
      </c>
      <c r="U33" s="34" t="s">
        <v>719</v>
      </c>
      <c r="V33" s="34">
        <f t="shared" si="0"/>
        <v>101.78</v>
      </c>
      <c r="W33" s="35">
        <f t="shared" si="1"/>
        <v>102.69</v>
      </c>
    </row>
    <row r="34" spans="2:25" ht="56.25" customHeight="1" x14ac:dyDescent="0.2">
      <c r="B34" s="210" t="s">
        <v>718</v>
      </c>
      <c r="C34" s="211"/>
      <c r="D34" s="211"/>
      <c r="E34" s="211"/>
      <c r="F34" s="211"/>
      <c r="G34" s="211"/>
      <c r="H34" s="211"/>
      <c r="I34" s="211"/>
      <c r="J34" s="211"/>
      <c r="K34" s="211"/>
      <c r="L34" s="211"/>
      <c r="M34" s="212" t="s">
        <v>616</v>
      </c>
      <c r="N34" s="212"/>
      <c r="O34" s="212" t="s">
        <v>615</v>
      </c>
      <c r="P34" s="212"/>
      <c r="Q34" s="213" t="s">
        <v>49</v>
      </c>
      <c r="R34" s="213"/>
      <c r="S34" s="34" t="s">
        <v>715</v>
      </c>
      <c r="T34" s="34" t="s">
        <v>715</v>
      </c>
      <c r="U34" s="34" t="s">
        <v>717</v>
      </c>
      <c r="V34" s="34">
        <f t="shared" si="0"/>
        <v>102.58</v>
      </c>
      <c r="W34" s="35">
        <f t="shared" si="1"/>
        <v>102.58</v>
      </c>
    </row>
    <row r="35" spans="2:25" ht="56.25" customHeight="1" x14ac:dyDescent="0.2">
      <c r="B35" s="210" t="s">
        <v>716</v>
      </c>
      <c r="C35" s="211"/>
      <c r="D35" s="211"/>
      <c r="E35" s="211"/>
      <c r="F35" s="211"/>
      <c r="G35" s="211"/>
      <c r="H35" s="211"/>
      <c r="I35" s="211"/>
      <c r="J35" s="211"/>
      <c r="K35" s="211"/>
      <c r="L35" s="211"/>
      <c r="M35" s="212" t="s">
        <v>616</v>
      </c>
      <c r="N35" s="212"/>
      <c r="O35" s="212" t="s">
        <v>615</v>
      </c>
      <c r="P35" s="212"/>
      <c r="Q35" s="213" t="s">
        <v>49</v>
      </c>
      <c r="R35" s="213"/>
      <c r="S35" s="34" t="s">
        <v>715</v>
      </c>
      <c r="T35" s="34" t="s">
        <v>715</v>
      </c>
      <c r="U35" s="34" t="s">
        <v>714</v>
      </c>
      <c r="V35" s="34">
        <f t="shared" si="0"/>
        <v>96.8</v>
      </c>
      <c r="W35" s="35">
        <f t="shared" si="1"/>
        <v>96.8</v>
      </c>
    </row>
    <row r="36" spans="2:25" ht="56.25" customHeight="1" thickBot="1" x14ac:dyDescent="0.25">
      <c r="B36" s="210" t="s">
        <v>713</v>
      </c>
      <c r="C36" s="211"/>
      <c r="D36" s="211"/>
      <c r="E36" s="211"/>
      <c r="F36" s="211"/>
      <c r="G36" s="211"/>
      <c r="H36" s="211"/>
      <c r="I36" s="211"/>
      <c r="J36" s="211"/>
      <c r="K36" s="211"/>
      <c r="L36" s="211"/>
      <c r="M36" s="212" t="s">
        <v>616</v>
      </c>
      <c r="N36" s="212"/>
      <c r="O36" s="212" t="s">
        <v>48</v>
      </c>
      <c r="P36" s="212"/>
      <c r="Q36" s="213" t="s">
        <v>49</v>
      </c>
      <c r="R36" s="213"/>
      <c r="S36" s="34" t="s">
        <v>98</v>
      </c>
      <c r="T36" s="34" t="s">
        <v>98</v>
      </c>
      <c r="U36" s="34" t="s">
        <v>712</v>
      </c>
      <c r="V36" s="34">
        <f t="shared" si="0"/>
        <v>85.6</v>
      </c>
      <c r="W36" s="35">
        <f t="shared" si="1"/>
        <v>85.6</v>
      </c>
    </row>
    <row r="37" spans="2:25" ht="21.75" customHeight="1" thickTop="1" thickBot="1" x14ac:dyDescent="0.25">
      <c r="B37" s="11" t="s">
        <v>59</v>
      </c>
      <c r="C37" s="12"/>
      <c r="D37" s="12"/>
      <c r="E37" s="12"/>
      <c r="F37" s="12"/>
      <c r="G37" s="12"/>
      <c r="H37" s="13"/>
      <c r="I37" s="13"/>
      <c r="J37" s="13"/>
      <c r="K37" s="13"/>
      <c r="L37" s="13"/>
      <c r="M37" s="13"/>
      <c r="N37" s="13"/>
      <c r="O37" s="13"/>
      <c r="P37" s="13"/>
      <c r="Q37" s="13"/>
      <c r="R37" s="13"/>
      <c r="S37" s="13"/>
      <c r="T37" s="13"/>
      <c r="U37" s="13"/>
      <c r="V37" s="13"/>
      <c r="W37" s="14"/>
      <c r="X37" s="36"/>
    </row>
    <row r="38" spans="2:25" ht="29.25" customHeight="1" thickTop="1" thickBot="1" x14ac:dyDescent="0.25">
      <c r="B38" s="220" t="s">
        <v>60</v>
      </c>
      <c r="C38" s="221"/>
      <c r="D38" s="221"/>
      <c r="E38" s="221"/>
      <c r="F38" s="221"/>
      <c r="G38" s="221"/>
      <c r="H38" s="221"/>
      <c r="I38" s="221"/>
      <c r="J38" s="221"/>
      <c r="K38" s="221"/>
      <c r="L38" s="221"/>
      <c r="M38" s="221"/>
      <c r="N38" s="221"/>
      <c r="O38" s="221"/>
      <c r="P38" s="221"/>
      <c r="Q38" s="222"/>
      <c r="R38" s="37" t="s">
        <v>41</v>
      </c>
      <c r="S38" s="197" t="s">
        <v>42</v>
      </c>
      <c r="T38" s="197"/>
      <c r="U38" s="55" t="s">
        <v>61</v>
      </c>
      <c r="V38" s="196" t="s">
        <v>62</v>
      </c>
      <c r="W38" s="198"/>
    </row>
    <row r="39" spans="2:25" ht="30.75" customHeight="1" thickBot="1" x14ac:dyDescent="0.25">
      <c r="B39" s="223"/>
      <c r="C39" s="224"/>
      <c r="D39" s="224"/>
      <c r="E39" s="224"/>
      <c r="F39" s="224"/>
      <c r="G39" s="224"/>
      <c r="H39" s="224"/>
      <c r="I39" s="224"/>
      <c r="J39" s="224"/>
      <c r="K39" s="224"/>
      <c r="L39" s="224"/>
      <c r="M39" s="224"/>
      <c r="N39" s="224"/>
      <c r="O39" s="224"/>
      <c r="P39" s="224"/>
      <c r="Q39" s="225"/>
      <c r="R39" s="56" t="s">
        <v>63</v>
      </c>
      <c r="S39" s="56" t="s">
        <v>63</v>
      </c>
      <c r="T39" s="56" t="s">
        <v>48</v>
      </c>
      <c r="U39" s="56" t="s">
        <v>63</v>
      </c>
      <c r="V39" s="56" t="s">
        <v>64</v>
      </c>
      <c r="W39" s="32" t="s">
        <v>65</v>
      </c>
      <c r="Y39" s="36"/>
    </row>
    <row r="40" spans="2:25" ht="23.25" customHeight="1" thickBot="1" x14ac:dyDescent="0.25">
      <c r="B40" s="226" t="s">
        <v>66</v>
      </c>
      <c r="C40" s="227"/>
      <c r="D40" s="227"/>
      <c r="E40" s="53" t="s">
        <v>711</v>
      </c>
      <c r="F40" s="53"/>
      <c r="G40" s="53"/>
      <c r="H40" s="41"/>
      <c r="I40" s="41"/>
      <c r="J40" s="41"/>
      <c r="K40" s="41"/>
      <c r="L40" s="41"/>
      <c r="M40" s="41"/>
      <c r="N40" s="41"/>
      <c r="O40" s="41"/>
      <c r="P40" s="42"/>
      <c r="Q40" s="42"/>
      <c r="R40" s="43" t="s">
        <v>710</v>
      </c>
      <c r="S40" s="44" t="s">
        <v>12</v>
      </c>
      <c r="T40" s="42"/>
      <c r="U40" s="44" t="s">
        <v>708</v>
      </c>
      <c r="V40" s="42"/>
      <c r="W40" s="45">
        <f t="shared" ref="W40:W49" si="2">+IF(ISERR(U40/R40*100),"N/A",ROUND(U40/R40*100,2))</f>
        <v>21.82</v>
      </c>
    </row>
    <row r="41" spans="2:25" ht="26.25" customHeight="1" x14ac:dyDescent="0.2">
      <c r="B41" s="228" t="s">
        <v>70</v>
      </c>
      <c r="C41" s="229"/>
      <c r="D41" s="229"/>
      <c r="E41" s="54" t="s">
        <v>711</v>
      </c>
      <c r="F41" s="54"/>
      <c r="G41" s="54"/>
      <c r="H41" s="47"/>
      <c r="I41" s="47"/>
      <c r="J41" s="47"/>
      <c r="K41" s="47"/>
      <c r="L41" s="47"/>
      <c r="M41" s="47"/>
      <c r="N41" s="47"/>
      <c r="O41" s="47"/>
      <c r="P41" s="48"/>
      <c r="Q41" s="48"/>
      <c r="R41" s="49" t="s">
        <v>710</v>
      </c>
      <c r="S41" s="50" t="s">
        <v>709</v>
      </c>
      <c r="T41" s="51">
        <f>+IF(ISERR(S41/R41*100),"N/A",ROUND(S41/R41*100,2))</f>
        <v>22.05</v>
      </c>
      <c r="U41" s="50" t="s">
        <v>708</v>
      </c>
      <c r="V41" s="51">
        <f>+IF(ISERR(U41/S41*100),"N/A",ROUND(U41/S41*100,2))</f>
        <v>98.92</v>
      </c>
      <c r="W41" s="52">
        <f t="shared" si="2"/>
        <v>21.82</v>
      </c>
    </row>
    <row r="42" spans="2:25" ht="23.25" customHeight="1" thickBot="1" x14ac:dyDescent="0.25">
      <c r="B42" s="226" t="s">
        <v>66</v>
      </c>
      <c r="C42" s="227"/>
      <c r="D42" s="227"/>
      <c r="E42" s="53" t="s">
        <v>612</v>
      </c>
      <c r="F42" s="53"/>
      <c r="G42" s="53"/>
      <c r="H42" s="41"/>
      <c r="I42" s="41"/>
      <c r="J42" s="41"/>
      <c r="K42" s="41"/>
      <c r="L42" s="41"/>
      <c r="M42" s="41"/>
      <c r="N42" s="41"/>
      <c r="O42" s="41"/>
      <c r="P42" s="42"/>
      <c r="Q42" s="42"/>
      <c r="R42" s="43" t="s">
        <v>707</v>
      </c>
      <c r="S42" s="44" t="s">
        <v>12</v>
      </c>
      <c r="T42" s="42"/>
      <c r="U42" s="44" t="s">
        <v>54</v>
      </c>
      <c r="V42" s="42"/>
      <c r="W42" s="45">
        <f t="shared" si="2"/>
        <v>0</v>
      </c>
    </row>
    <row r="43" spans="2:25" ht="26.25" customHeight="1" x14ac:dyDescent="0.2">
      <c r="B43" s="228" t="s">
        <v>70</v>
      </c>
      <c r="C43" s="229"/>
      <c r="D43" s="229"/>
      <c r="E43" s="54" t="s">
        <v>612</v>
      </c>
      <c r="F43" s="54"/>
      <c r="G43" s="54"/>
      <c r="H43" s="47"/>
      <c r="I43" s="47"/>
      <c r="J43" s="47"/>
      <c r="K43" s="47"/>
      <c r="L43" s="47"/>
      <c r="M43" s="47"/>
      <c r="N43" s="47"/>
      <c r="O43" s="47"/>
      <c r="P43" s="48"/>
      <c r="Q43" s="48"/>
      <c r="R43" s="49" t="s">
        <v>706</v>
      </c>
      <c r="S43" s="50" t="s">
        <v>54</v>
      </c>
      <c r="T43" s="51">
        <f>+IF(ISERR(S43/R43*100),"N/A",ROUND(S43/R43*100,2))</f>
        <v>0</v>
      </c>
      <c r="U43" s="50" t="s">
        <v>54</v>
      </c>
      <c r="V43" s="51" t="str">
        <f>+IF(ISERR(U43/S43*100),"N/A",ROUND(U43/S43*100,2))</f>
        <v>N/A</v>
      </c>
      <c r="W43" s="52">
        <f t="shared" si="2"/>
        <v>0</v>
      </c>
    </row>
    <row r="44" spans="2:25" ht="23.25" customHeight="1" thickBot="1" x14ac:dyDescent="0.25">
      <c r="B44" s="226" t="s">
        <v>66</v>
      </c>
      <c r="C44" s="227"/>
      <c r="D44" s="227"/>
      <c r="E44" s="53" t="s">
        <v>705</v>
      </c>
      <c r="F44" s="53"/>
      <c r="G44" s="53"/>
      <c r="H44" s="41"/>
      <c r="I44" s="41"/>
      <c r="J44" s="41"/>
      <c r="K44" s="41"/>
      <c r="L44" s="41"/>
      <c r="M44" s="41"/>
      <c r="N44" s="41"/>
      <c r="O44" s="41"/>
      <c r="P44" s="42"/>
      <c r="Q44" s="42"/>
      <c r="R44" s="43" t="s">
        <v>704</v>
      </c>
      <c r="S44" s="44" t="s">
        <v>12</v>
      </c>
      <c r="T44" s="42"/>
      <c r="U44" s="44" t="s">
        <v>703</v>
      </c>
      <c r="V44" s="42"/>
      <c r="W44" s="45">
        <f t="shared" si="2"/>
        <v>0.67</v>
      </c>
    </row>
    <row r="45" spans="2:25" ht="26.25" customHeight="1" x14ac:dyDescent="0.2">
      <c r="B45" s="228" t="s">
        <v>70</v>
      </c>
      <c r="C45" s="229"/>
      <c r="D45" s="229"/>
      <c r="E45" s="54" t="s">
        <v>705</v>
      </c>
      <c r="F45" s="54"/>
      <c r="G45" s="54"/>
      <c r="H45" s="47"/>
      <c r="I45" s="47"/>
      <c r="J45" s="47"/>
      <c r="K45" s="47"/>
      <c r="L45" s="47"/>
      <c r="M45" s="47"/>
      <c r="N45" s="47"/>
      <c r="O45" s="47"/>
      <c r="P45" s="48"/>
      <c r="Q45" s="48"/>
      <c r="R45" s="49" t="s">
        <v>704</v>
      </c>
      <c r="S45" s="50" t="s">
        <v>703</v>
      </c>
      <c r="T45" s="51">
        <f>+IF(ISERR(S45/R45*100),"N/A",ROUND(S45/R45*100,2))</f>
        <v>0.67</v>
      </c>
      <c r="U45" s="50" t="s">
        <v>703</v>
      </c>
      <c r="V45" s="51">
        <f>+IF(ISERR(U45/S45*100),"N/A",ROUND(U45/S45*100,2))</f>
        <v>100</v>
      </c>
      <c r="W45" s="52">
        <f t="shared" si="2"/>
        <v>0.67</v>
      </c>
    </row>
    <row r="46" spans="2:25" ht="23.25" customHeight="1" thickBot="1" x14ac:dyDescent="0.25">
      <c r="B46" s="226" t="s">
        <v>66</v>
      </c>
      <c r="C46" s="227"/>
      <c r="D46" s="227"/>
      <c r="E46" s="53" t="s">
        <v>610</v>
      </c>
      <c r="F46" s="53"/>
      <c r="G46" s="53"/>
      <c r="H46" s="41"/>
      <c r="I46" s="41"/>
      <c r="J46" s="41"/>
      <c r="K46" s="41"/>
      <c r="L46" s="41"/>
      <c r="M46" s="41"/>
      <c r="N46" s="41"/>
      <c r="O46" s="41"/>
      <c r="P46" s="42"/>
      <c r="Q46" s="42"/>
      <c r="R46" s="43" t="s">
        <v>702</v>
      </c>
      <c r="S46" s="44" t="s">
        <v>12</v>
      </c>
      <c r="T46" s="42"/>
      <c r="U46" s="44" t="s">
        <v>701</v>
      </c>
      <c r="V46" s="42"/>
      <c r="W46" s="45">
        <f t="shared" si="2"/>
        <v>17.39</v>
      </c>
    </row>
    <row r="47" spans="2:25" ht="26.25" customHeight="1" x14ac:dyDescent="0.2">
      <c r="B47" s="228" t="s">
        <v>70</v>
      </c>
      <c r="C47" s="229"/>
      <c r="D47" s="229"/>
      <c r="E47" s="54" t="s">
        <v>610</v>
      </c>
      <c r="F47" s="54"/>
      <c r="G47" s="54"/>
      <c r="H47" s="47"/>
      <c r="I47" s="47"/>
      <c r="J47" s="47"/>
      <c r="K47" s="47"/>
      <c r="L47" s="47"/>
      <c r="M47" s="47"/>
      <c r="N47" s="47"/>
      <c r="O47" s="47"/>
      <c r="P47" s="48"/>
      <c r="Q47" s="48"/>
      <c r="R47" s="49" t="s">
        <v>702</v>
      </c>
      <c r="S47" s="50" t="s">
        <v>701</v>
      </c>
      <c r="T47" s="51">
        <f>+IF(ISERR(S47/R47*100),"N/A",ROUND(S47/R47*100,2))</f>
        <v>17.39</v>
      </c>
      <c r="U47" s="50" t="s">
        <v>701</v>
      </c>
      <c r="V47" s="51">
        <f>+IF(ISERR(U47/S47*100),"N/A",ROUND(U47/S47*100,2))</f>
        <v>100</v>
      </c>
      <c r="W47" s="52">
        <f t="shared" si="2"/>
        <v>17.39</v>
      </c>
    </row>
    <row r="48" spans="2:25" ht="23.25" customHeight="1" thickBot="1" x14ac:dyDescent="0.25">
      <c r="B48" s="226" t="s">
        <v>66</v>
      </c>
      <c r="C48" s="227"/>
      <c r="D48" s="227"/>
      <c r="E48" s="53" t="s">
        <v>606</v>
      </c>
      <c r="F48" s="53"/>
      <c r="G48" s="53"/>
      <c r="H48" s="41"/>
      <c r="I48" s="41"/>
      <c r="J48" s="41"/>
      <c r="K48" s="41"/>
      <c r="L48" s="41"/>
      <c r="M48" s="41"/>
      <c r="N48" s="41"/>
      <c r="O48" s="41"/>
      <c r="P48" s="42"/>
      <c r="Q48" s="42"/>
      <c r="R48" s="43" t="s">
        <v>700</v>
      </c>
      <c r="S48" s="44" t="s">
        <v>12</v>
      </c>
      <c r="T48" s="42"/>
      <c r="U48" s="44" t="s">
        <v>697</v>
      </c>
      <c r="V48" s="42"/>
      <c r="W48" s="45">
        <f t="shared" si="2"/>
        <v>10.45</v>
      </c>
    </row>
    <row r="49" spans="2:23" ht="26.25" customHeight="1" thickBot="1" x14ac:dyDescent="0.25">
      <c r="B49" s="228" t="s">
        <v>70</v>
      </c>
      <c r="C49" s="229"/>
      <c r="D49" s="229"/>
      <c r="E49" s="54" t="s">
        <v>606</v>
      </c>
      <c r="F49" s="54"/>
      <c r="G49" s="54"/>
      <c r="H49" s="47"/>
      <c r="I49" s="47"/>
      <c r="J49" s="47"/>
      <c r="K49" s="47"/>
      <c r="L49" s="47"/>
      <c r="M49" s="47"/>
      <c r="N49" s="47"/>
      <c r="O49" s="47"/>
      <c r="P49" s="48"/>
      <c r="Q49" s="48"/>
      <c r="R49" s="49" t="s">
        <v>699</v>
      </c>
      <c r="S49" s="50" t="s">
        <v>698</v>
      </c>
      <c r="T49" s="51">
        <f>+IF(ISERR(S49/R49*100),"N/A",ROUND(S49/R49*100,2))</f>
        <v>14.3</v>
      </c>
      <c r="U49" s="50" t="s">
        <v>697</v>
      </c>
      <c r="V49" s="51">
        <f>+IF(ISERR(U49/S49*100),"N/A",ROUND(U49/S49*100,2))</f>
        <v>99.82</v>
      </c>
      <c r="W49" s="52">
        <f t="shared" si="2"/>
        <v>14.27</v>
      </c>
    </row>
    <row r="50" spans="2:23" ht="22.5" customHeight="1" thickTop="1" thickBot="1" x14ac:dyDescent="0.25">
      <c r="B50" s="11" t="s">
        <v>73</v>
      </c>
      <c r="C50" s="12"/>
      <c r="D50" s="12"/>
      <c r="E50" s="12"/>
      <c r="F50" s="12"/>
      <c r="G50" s="12"/>
      <c r="H50" s="13"/>
      <c r="I50" s="13"/>
      <c r="J50" s="13"/>
      <c r="K50" s="13"/>
      <c r="L50" s="13"/>
      <c r="M50" s="13"/>
      <c r="N50" s="13"/>
      <c r="O50" s="13"/>
      <c r="P50" s="13"/>
      <c r="Q50" s="13"/>
      <c r="R50" s="13"/>
      <c r="S50" s="13"/>
      <c r="T50" s="13"/>
      <c r="U50" s="13"/>
      <c r="V50" s="13"/>
      <c r="W50" s="14"/>
    </row>
    <row r="51" spans="2:23" ht="37.5" customHeight="1" thickTop="1" x14ac:dyDescent="0.2">
      <c r="B51" s="214" t="s">
        <v>696</v>
      </c>
      <c r="C51" s="215"/>
      <c r="D51" s="215"/>
      <c r="E51" s="215"/>
      <c r="F51" s="215"/>
      <c r="G51" s="215"/>
      <c r="H51" s="215"/>
      <c r="I51" s="215"/>
      <c r="J51" s="215"/>
      <c r="K51" s="215"/>
      <c r="L51" s="215"/>
      <c r="M51" s="215"/>
      <c r="N51" s="215"/>
      <c r="O51" s="215"/>
      <c r="P51" s="215"/>
      <c r="Q51" s="215"/>
      <c r="R51" s="215"/>
      <c r="S51" s="215"/>
      <c r="T51" s="215"/>
      <c r="U51" s="215"/>
      <c r="V51" s="215"/>
      <c r="W51" s="216"/>
    </row>
    <row r="52" spans="2:23" ht="211.5" customHeight="1" thickBot="1" x14ac:dyDescent="0.25">
      <c r="B52" s="230"/>
      <c r="C52" s="231"/>
      <c r="D52" s="231"/>
      <c r="E52" s="231"/>
      <c r="F52" s="231"/>
      <c r="G52" s="231"/>
      <c r="H52" s="231"/>
      <c r="I52" s="231"/>
      <c r="J52" s="231"/>
      <c r="K52" s="231"/>
      <c r="L52" s="231"/>
      <c r="M52" s="231"/>
      <c r="N52" s="231"/>
      <c r="O52" s="231"/>
      <c r="P52" s="231"/>
      <c r="Q52" s="231"/>
      <c r="R52" s="231"/>
      <c r="S52" s="231"/>
      <c r="T52" s="231"/>
      <c r="U52" s="231"/>
      <c r="V52" s="231"/>
      <c r="W52" s="232"/>
    </row>
    <row r="53" spans="2:23" ht="37.5" customHeight="1" thickTop="1" x14ac:dyDescent="0.2">
      <c r="B53" s="214" t="s">
        <v>695</v>
      </c>
      <c r="C53" s="215"/>
      <c r="D53" s="215"/>
      <c r="E53" s="215"/>
      <c r="F53" s="215"/>
      <c r="G53" s="215"/>
      <c r="H53" s="215"/>
      <c r="I53" s="215"/>
      <c r="J53" s="215"/>
      <c r="K53" s="215"/>
      <c r="L53" s="215"/>
      <c r="M53" s="215"/>
      <c r="N53" s="215"/>
      <c r="O53" s="215"/>
      <c r="P53" s="215"/>
      <c r="Q53" s="215"/>
      <c r="R53" s="215"/>
      <c r="S53" s="215"/>
      <c r="T53" s="215"/>
      <c r="U53" s="215"/>
      <c r="V53" s="215"/>
      <c r="W53" s="216"/>
    </row>
    <row r="54" spans="2:23" ht="220.5" customHeight="1" x14ac:dyDescent="0.2">
      <c r="B54" s="237"/>
      <c r="C54" s="238"/>
      <c r="D54" s="238"/>
      <c r="E54" s="238"/>
      <c r="F54" s="238"/>
      <c r="G54" s="238"/>
      <c r="H54" s="238"/>
      <c r="I54" s="238"/>
      <c r="J54" s="238"/>
      <c r="K54" s="238"/>
      <c r="L54" s="238"/>
      <c r="M54" s="238"/>
      <c r="N54" s="238"/>
      <c r="O54" s="238"/>
      <c r="P54" s="238"/>
      <c r="Q54" s="238"/>
      <c r="R54" s="238"/>
      <c r="S54" s="238"/>
      <c r="T54" s="238"/>
      <c r="U54" s="238"/>
      <c r="V54" s="238"/>
      <c r="W54" s="239"/>
    </row>
    <row r="55" spans="2:23" ht="37.5" customHeight="1" x14ac:dyDescent="0.2">
      <c r="B55" s="240" t="s">
        <v>694</v>
      </c>
      <c r="C55" s="241"/>
      <c r="D55" s="241"/>
      <c r="E55" s="241"/>
      <c r="F55" s="241"/>
      <c r="G55" s="241"/>
      <c r="H55" s="241"/>
      <c r="I55" s="241"/>
      <c r="J55" s="241"/>
      <c r="K55" s="241"/>
      <c r="L55" s="241"/>
      <c r="M55" s="241"/>
      <c r="N55" s="241"/>
      <c r="O55" s="241"/>
      <c r="P55" s="241"/>
      <c r="Q55" s="241"/>
      <c r="R55" s="241"/>
      <c r="S55" s="241"/>
      <c r="T55" s="241"/>
      <c r="U55" s="241"/>
      <c r="V55" s="241"/>
      <c r="W55" s="242"/>
    </row>
    <row r="56" spans="2:23" ht="175.5" customHeight="1" thickBot="1" x14ac:dyDescent="0.25">
      <c r="B56" s="217"/>
      <c r="C56" s="218"/>
      <c r="D56" s="218"/>
      <c r="E56" s="218"/>
      <c r="F56" s="218"/>
      <c r="G56" s="218"/>
      <c r="H56" s="218"/>
      <c r="I56" s="218"/>
      <c r="J56" s="218"/>
      <c r="K56" s="218"/>
      <c r="L56" s="218"/>
      <c r="M56" s="218"/>
      <c r="N56" s="218"/>
      <c r="O56" s="218"/>
      <c r="P56" s="218"/>
      <c r="Q56" s="218"/>
      <c r="R56" s="218"/>
      <c r="S56" s="218"/>
      <c r="T56" s="218"/>
      <c r="U56" s="218"/>
      <c r="V56" s="218"/>
      <c r="W56" s="219"/>
    </row>
  </sheetData>
  <mergeCells count="115">
    <mergeCell ref="V38:W38"/>
    <mergeCell ref="B40:D40"/>
    <mergeCell ref="B41:D41"/>
    <mergeCell ref="B42:D42"/>
    <mergeCell ref="B43:D43"/>
    <mergeCell ref="B44:D44"/>
    <mergeCell ref="B53:W54"/>
    <mergeCell ref="B55:W56"/>
    <mergeCell ref="B45:D45"/>
    <mergeCell ref="B46:D46"/>
    <mergeCell ref="B47:D47"/>
    <mergeCell ref="B48:D48"/>
    <mergeCell ref="B49:D49"/>
    <mergeCell ref="B51:W52"/>
    <mergeCell ref="B38:Q39"/>
    <mergeCell ref="S38:T38"/>
    <mergeCell ref="B34:L34"/>
    <mergeCell ref="M34:N34"/>
    <mergeCell ref="O34:P34"/>
    <mergeCell ref="Q34:R34"/>
    <mergeCell ref="B35:L35"/>
    <mergeCell ref="M35:N35"/>
    <mergeCell ref="O35:P35"/>
    <mergeCell ref="Q35:R35"/>
    <mergeCell ref="B36:L36"/>
    <mergeCell ref="M36:N36"/>
    <mergeCell ref="O36:P36"/>
    <mergeCell ref="Q36:R36"/>
    <mergeCell ref="B33:L33"/>
    <mergeCell ref="M33:N33"/>
    <mergeCell ref="O33:P33"/>
    <mergeCell ref="Q33:R33"/>
    <mergeCell ref="B30:L30"/>
    <mergeCell ref="B29:L29"/>
    <mergeCell ref="M29:N29"/>
    <mergeCell ref="O29:P29"/>
    <mergeCell ref="Q29:R29"/>
    <mergeCell ref="M30:N30"/>
    <mergeCell ref="O30:P30"/>
    <mergeCell ref="Q30:R30"/>
    <mergeCell ref="B31:L31"/>
    <mergeCell ref="M31:N31"/>
    <mergeCell ref="O31:P31"/>
    <mergeCell ref="Q31:R31"/>
    <mergeCell ref="B32:L32"/>
    <mergeCell ref="M32:N32"/>
    <mergeCell ref="O32:P32"/>
    <mergeCell ref="Q32:R32"/>
    <mergeCell ref="B28:L28"/>
    <mergeCell ref="M28:N28"/>
    <mergeCell ref="O28:P28"/>
    <mergeCell ref="Q28:R28"/>
    <mergeCell ref="O27:P27"/>
    <mergeCell ref="S21:S22"/>
    <mergeCell ref="T21:T22"/>
    <mergeCell ref="B24:L24"/>
    <mergeCell ref="M24:N24"/>
    <mergeCell ref="O24:P24"/>
    <mergeCell ref="Q24:R24"/>
    <mergeCell ref="B26:L26"/>
    <mergeCell ref="M26:N26"/>
    <mergeCell ref="O26:P26"/>
    <mergeCell ref="Q26:R26"/>
    <mergeCell ref="B27:L27"/>
    <mergeCell ref="M27:N27"/>
    <mergeCell ref="B25:L25"/>
    <mergeCell ref="M25:N25"/>
    <mergeCell ref="O25:P25"/>
    <mergeCell ref="Q25:R25"/>
    <mergeCell ref="Q27:R27"/>
    <mergeCell ref="V21:V22"/>
    <mergeCell ref="W21:W22"/>
    <mergeCell ref="B23:L23"/>
    <mergeCell ref="M23:N23"/>
    <mergeCell ref="O23:P23"/>
    <mergeCell ref="Q23:R23"/>
    <mergeCell ref="B21:L22"/>
    <mergeCell ref="M21:N22"/>
    <mergeCell ref="O21:P22"/>
    <mergeCell ref="Q21:R22"/>
    <mergeCell ref="U21:U22"/>
    <mergeCell ref="C12:W12"/>
    <mergeCell ref="B15:I15"/>
    <mergeCell ref="K15:Q15"/>
    <mergeCell ref="S15:W15"/>
    <mergeCell ref="C16:I16"/>
    <mergeCell ref="L16:Q16"/>
    <mergeCell ref="T16:W16"/>
    <mergeCell ref="C17:I17"/>
    <mergeCell ref="L17:Q17"/>
    <mergeCell ref="T17:W17"/>
    <mergeCell ref="A1:P1"/>
    <mergeCell ref="B2:W2"/>
    <mergeCell ref="D4:H4"/>
    <mergeCell ref="J4:K4"/>
    <mergeCell ref="M4:Q4"/>
    <mergeCell ref="S4:U4"/>
    <mergeCell ref="V4:W4"/>
    <mergeCell ref="C18:W18"/>
    <mergeCell ref="B20:T20"/>
    <mergeCell ref="U20:W20"/>
    <mergeCell ref="C5:W5"/>
    <mergeCell ref="D6:H6"/>
    <mergeCell ref="J6:K6"/>
    <mergeCell ref="L6:M6"/>
    <mergeCell ref="N6:W6"/>
    <mergeCell ref="D7:H7"/>
    <mergeCell ref="O7:W7"/>
    <mergeCell ref="D8:H8"/>
    <mergeCell ref="P8:W8"/>
    <mergeCell ref="D9:H9"/>
    <mergeCell ref="I9:W9"/>
    <mergeCell ref="D10:H10"/>
    <mergeCell ref="I10:W10"/>
    <mergeCell ref="C11:W11"/>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4" manualBreakCount="4">
    <brk id="18" min="1" max="22" man="1"/>
    <brk id="31" min="1" max="22" man="1"/>
    <brk id="49" min="1" max="22" man="1"/>
    <brk id="54" min="1"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775</v>
      </c>
      <c r="M4" s="179" t="s">
        <v>774</v>
      </c>
      <c r="N4" s="179"/>
      <c r="O4" s="179"/>
      <c r="P4" s="179"/>
      <c r="Q4" s="180"/>
      <c r="R4" s="19"/>
      <c r="S4" s="181" t="s">
        <v>10</v>
      </c>
      <c r="T4" s="182"/>
      <c r="U4" s="182"/>
      <c r="V4" s="183" t="s">
        <v>773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766</v>
      </c>
      <c r="D6" s="185" t="s">
        <v>772</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6449072</v>
      </c>
      <c r="K8" s="26">
        <v>6196168</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14" customHeight="1" thickTop="1" thickBot="1" x14ac:dyDescent="0.25">
      <c r="B10" s="27" t="s">
        <v>21</v>
      </c>
      <c r="C10" s="183" t="s">
        <v>771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770</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769</v>
      </c>
      <c r="C21" s="211"/>
      <c r="D21" s="211"/>
      <c r="E21" s="211"/>
      <c r="F21" s="211"/>
      <c r="G21" s="211"/>
      <c r="H21" s="211"/>
      <c r="I21" s="211"/>
      <c r="J21" s="211"/>
      <c r="K21" s="211"/>
      <c r="L21" s="211"/>
      <c r="M21" s="212" t="s">
        <v>766</v>
      </c>
      <c r="N21" s="212"/>
      <c r="O21" s="212" t="s">
        <v>48</v>
      </c>
      <c r="P21" s="212"/>
      <c r="Q21" s="213" t="s">
        <v>49</v>
      </c>
      <c r="R21" s="213"/>
      <c r="S21" s="34" t="s">
        <v>53</v>
      </c>
      <c r="T21" s="34" t="s">
        <v>98</v>
      </c>
      <c r="U21" s="34" t="s">
        <v>768</v>
      </c>
      <c r="V21" s="34">
        <f>+IF(ISERR(U21/T21*100),"N/A",ROUND(U21/T21*100,2))</f>
        <v>48.12</v>
      </c>
      <c r="W21" s="35">
        <f>+IF(ISERR(U21/S21*100),"N/A",ROUND(U21/S21*100,2))</f>
        <v>12.03</v>
      </c>
    </row>
    <row r="22" spans="2:27" ht="56.25" customHeight="1" thickBot="1" x14ac:dyDescent="0.25">
      <c r="B22" s="210" t="s">
        <v>767</v>
      </c>
      <c r="C22" s="211"/>
      <c r="D22" s="211"/>
      <c r="E22" s="211"/>
      <c r="F22" s="211"/>
      <c r="G22" s="211"/>
      <c r="H22" s="211"/>
      <c r="I22" s="211"/>
      <c r="J22" s="211"/>
      <c r="K22" s="211"/>
      <c r="L22" s="211"/>
      <c r="M22" s="212" t="s">
        <v>766</v>
      </c>
      <c r="N22" s="212"/>
      <c r="O22" s="212" t="s">
        <v>48</v>
      </c>
      <c r="P22" s="212"/>
      <c r="Q22" s="213" t="s">
        <v>49</v>
      </c>
      <c r="R22" s="213"/>
      <c r="S22" s="34" t="s">
        <v>53</v>
      </c>
      <c r="T22" s="34" t="s">
        <v>98</v>
      </c>
      <c r="U22" s="34" t="s">
        <v>765</v>
      </c>
      <c r="V22" s="34">
        <f>+IF(ISERR(U22/T22*100),"N/A",ROUND(U22/T22*100,2))</f>
        <v>43.36</v>
      </c>
      <c r="W22" s="35">
        <f>+IF(ISERR(U22/S22*100),"N/A",ROUND(U22/S22*100,2))</f>
        <v>10.84</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55"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56" t="s">
        <v>63</v>
      </c>
      <c r="S25" s="56" t="s">
        <v>63</v>
      </c>
      <c r="T25" s="56" t="s">
        <v>48</v>
      </c>
      <c r="U25" s="56" t="s">
        <v>63</v>
      </c>
      <c r="V25" s="56" t="s">
        <v>64</v>
      </c>
      <c r="W25" s="32" t="s">
        <v>65</v>
      </c>
      <c r="Y25" s="36"/>
    </row>
    <row r="26" spans="2:27" ht="23.25" customHeight="1" thickBot="1" x14ac:dyDescent="0.25">
      <c r="B26" s="226" t="s">
        <v>66</v>
      </c>
      <c r="C26" s="227"/>
      <c r="D26" s="227"/>
      <c r="E26" s="53" t="s">
        <v>764</v>
      </c>
      <c r="F26" s="53"/>
      <c r="G26" s="53"/>
      <c r="H26" s="41"/>
      <c r="I26" s="41"/>
      <c r="J26" s="41"/>
      <c r="K26" s="41"/>
      <c r="L26" s="41"/>
      <c r="M26" s="41"/>
      <c r="N26" s="41"/>
      <c r="O26" s="41"/>
      <c r="P26" s="42"/>
      <c r="Q26" s="42"/>
      <c r="R26" s="43" t="s">
        <v>763</v>
      </c>
      <c r="S26" s="44" t="s">
        <v>12</v>
      </c>
      <c r="T26" s="42"/>
      <c r="U26" s="44" t="s">
        <v>54</v>
      </c>
      <c r="V26" s="42"/>
      <c r="W26" s="45">
        <f>+IF(ISERR(U26/R26*100),"N/A",ROUND(U26/R26*100,2))</f>
        <v>0</v>
      </c>
    </row>
    <row r="27" spans="2:27" ht="26.25" customHeight="1" thickBot="1" x14ac:dyDescent="0.25">
      <c r="B27" s="228" t="s">
        <v>70</v>
      </c>
      <c r="C27" s="229"/>
      <c r="D27" s="229"/>
      <c r="E27" s="54" t="s">
        <v>764</v>
      </c>
      <c r="F27" s="54"/>
      <c r="G27" s="54"/>
      <c r="H27" s="47"/>
      <c r="I27" s="47"/>
      <c r="J27" s="47"/>
      <c r="K27" s="47"/>
      <c r="L27" s="47"/>
      <c r="M27" s="47"/>
      <c r="N27" s="47"/>
      <c r="O27" s="47"/>
      <c r="P27" s="48"/>
      <c r="Q27" s="48"/>
      <c r="R27" s="49" t="s">
        <v>763</v>
      </c>
      <c r="S27" s="50" t="s">
        <v>54</v>
      </c>
      <c r="T27" s="51">
        <f>+IF(ISERR(S27/R27*100),"N/A",ROUND(S27/R27*100,2))</f>
        <v>0</v>
      </c>
      <c r="U27" s="50" t="s">
        <v>54</v>
      </c>
      <c r="V27" s="51" t="str">
        <f>+IF(ISERR(U27/S27*100),"N/A",ROUND(U27/S27*100,2))</f>
        <v>N/A</v>
      </c>
      <c r="W27" s="52">
        <f>+IF(ISERR(U27/R27*100),"N/A",ROUND(U27/R27*100,2))</f>
        <v>0</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762</v>
      </c>
      <c r="C29" s="215"/>
      <c r="D29" s="215"/>
      <c r="E29" s="215"/>
      <c r="F29" s="215"/>
      <c r="G29" s="215"/>
      <c r="H29" s="215"/>
      <c r="I29" s="215"/>
      <c r="J29" s="215"/>
      <c r="K29" s="215"/>
      <c r="L29" s="215"/>
      <c r="M29" s="215"/>
      <c r="N29" s="215"/>
      <c r="O29" s="215"/>
      <c r="P29" s="215"/>
      <c r="Q29" s="215"/>
      <c r="R29" s="215"/>
      <c r="S29" s="215"/>
      <c r="T29" s="215"/>
      <c r="U29" s="215"/>
      <c r="V29" s="215"/>
      <c r="W29" s="216"/>
    </row>
    <row r="30" spans="2:27" ht="27"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761</v>
      </c>
      <c r="C31" s="215"/>
      <c r="D31" s="215"/>
      <c r="E31" s="215"/>
      <c r="F31" s="215"/>
      <c r="G31" s="215"/>
      <c r="H31" s="215"/>
      <c r="I31" s="215"/>
      <c r="J31" s="215"/>
      <c r="K31" s="215"/>
      <c r="L31" s="215"/>
      <c r="M31" s="215"/>
      <c r="N31" s="215"/>
      <c r="O31" s="215"/>
      <c r="P31" s="215"/>
      <c r="Q31" s="215"/>
      <c r="R31" s="215"/>
      <c r="S31" s="215"/>
      <c r="T31" s="215"/>
      <c r="U31" s="215"/>
      <c r="V31" s="215"/>
      <c r="W31" s="216"/>
    </row>
    <row r="32" spans="2:27" ht="18.7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760</v>
      </c>
      <c r="C33" s="215"/>
      <c r="D33" s="215"/>
      <c r="E33" s="215"/>
      <c r="F33" s="215"/>
      <c r="G33" s="215"/>
      <c r="H33" s="215"/>
      <c r="I33" s="215"/>
      <c r="J33" s="215"/>
      <c r="K33" s="215"/>
      <c r="L33" s="215"/>
      <c r="M33" s="215"/>
      <c r="N33" s="215"/>
      <c r="O33" s="215"/>
      <c r="P33" s="215"/>
      <c r="Q33" s="215"/>
      <c r="R33" s="215"/>
      <c r="S33" s="215"/>
      <c r="T33" s="215"/>
      <c r="U33" s="215"/>
      <c r="V33" s="215"/>
      <c r="W33" s="216"/>
    </row>
    <row r="34" spans="2:23" ht="13.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B29:W30"/>
    <mergeCell ref="B31:W32"/>
    <mergeCell ref="B33:W34"/>
    <mergeCell ref="B22:L22"/>
    <mergeCell ref="M22:N22"/>
    <mergeCell ref="O22:P22"/>
    <mergeCell ref="Q22:R22"/>
    <mergeCell ref="B24:Q25"/>
    <mergeCell ref="S24:T24"/>
    <mergeCell ref="V24:W24"/>
    <mergeCell ref="B26:D26"/>
    <mergeCell ref="B27:D27"/>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789</v>
      </c>
      <c r="M4" s="179" t="s">
        <v>788</v>
      </c>
      <c r="N4" s="179"/>
      <c r="O4" s="179"/>
      <c r="P4" s="179"/>
      <c r="Q4" s="180"/>
      <c r="R4" s="19"/>
      <c r="S4" s="181" t="s">
        <v>10</v>
      </c>
      <c r="T4" s="182"/>
      <c r="U4" s="182"/>
      <c r="V4" s="183" t="s">
        <v>780</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783</v>
      </c>
      <c r="D6" s="185" t="s">
        <v>787</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710965</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15.5" customHeight="1" thickTop="1" thickBot="1" x14ac:dyDescent="0.25">
      <c r="B10" s="27" t="s">
        <v>21</v>
      </c>
      <c r="C10" s="183" t="s">
        <v>786</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785</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784</v>
      </c>
      <c r="C21" s="211"/>
      <c r="D21" s="211"/>
      <c r="E21" s="211"/>
      <c r="F21" s="211"/>
      <c r="G21" s="211"/>
      <c r="H21" s="211"/>
      <c r="I21" s="211"/>
      <c r="J21" s="211"/>
      <c r="K21" s="211"/>
      <c r="L21" s="211"/>
      <c r="M21" s="212" t="s">
        <v>783</v>
      </c>
      <c r="N21" s="212"/>
      <c r="O21" s="212" t="s">
        <v>48</v>
      </c>
      <c r="P21" s="212"/>
      <c r="Q21" s="213" t="s">
        <v>65</v>
      </c>
      <c r="R21" s="213"/>
      <c r="S21" s="34" t="s">
        <v>782</v>
      </c>
      <c r="T21" s="34" t="s">
        <v>102</v>
      </c>
      <c r="U21" s="34" t="s">
        <v>102</v>
      </c>
      <c r="V21" s="34" t="str">
        <f>+IF(ISERR(U21/T21*100),"N/A",ROUND(U21/T21*100,2))</f>
        <v>N/A</v>
      </c>
      <c r="W21" s="35" t="str">
        <f>+IF(ISERR(U21/S21*100),"N/A",ROUND(U21/S21*100,2))</f>
        <v>N/A</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781</v>
      </c>
      <c r="F25" s="53"/>
      <c r="G25" s="53"/>
      <c r="H25" s="41"/>
      <c r="I25" s="41"/>
      <c r="J25" s="41"/>
      <c r="K25" s="41"/>
      <c r="L25" s="41"/>
      <c r="M25" s="41"/>
      <c r="N25" s="41"/>
      <c r="O25" s="41"/>
      <c r="P25" s="42"/>
      <c r="Q25" s="42"/>
      <c r="R25" s="43" t="s">
        <v>780</v>
      </c>
      <c r="S25" s="44" t="s">
        <v>12</v>
      </c>
      <c r="T25" s="42"/>
      <c r="U25" s="44" t="s">
        <v>779</v>
      </c>
      <c r="V25" s="42"/>
      <c r="W25" s="45">
        <f>+IF(ISERR(U25/R25*100),"N/A",ROUND(U25/R25*100,2))</f>
        <v>0.99</v>
      </c>
    </row>
    <row r="26" spans="2:27" ht="26.25" customHeight="1" thickBot="1" x14ac:dyDescent="0.25">
      <c r="B26" s="228" t="s">
        <v>70</v>
      </c>
      <c r="C26" s="229"/>
      <c r="D26" s="229"/>
      <c r="E26" s="54" t="s">
        <v>781</v>
      </c>
      <c r="F26" s="54"/>
      <c r="G26" s="54"/>
      <c r="H26" s="47"/>
      <c r="I26" s="47"/>
      <c r="J26" s="47"/>
      <c r="K26" s="47"/>
      <c r="L26" s="47"/>
      <c r="M26" s="47"/>
      <c r="N26" s="47"/>
      <c r="O26" s="47"/>
      <c r="P26" s="48"/>
      <c r="Q26" s="48"/>
      <c r="R26" s="49" t="s">
        <v>780</v>
      </c>
      <c r="S26" s="50" t="s">
        <v>779</v>
      </c>
      <c r="T26" s="51">
        <f>+IF(ISERR(S26/R26*100),"N/A",ROUND(S26/R26*100,2))</f>
        <v>0.99</v>
      </c>
      <c r="U26" s="50" t="s">
        <v>779</v>
      </c>
      <c r="V26" s="51">
        <f>+IF(ISERR(U26/S26*100),"N/A",ROUND(U26/S26*100,2))</f>
        <v>100</v>
      </c>
      <c r="W26" s="52">
        <f>+IF(ISERR(U26/R26*100),"N/A",ROUND(U26/R26*100,2))</f>
        <v>0.99</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778</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777</v>
      </c>
      <c r="C30" s="215"/>
      <c r="D30" s="215"/>
      <c r="E30" s="215"/>
      <c r="F30" s="215"/>
      <c r="G30" s="215"/>
      <c r="H30" s="215"/>
      <c r="I30" s="215"/>
      <c r="J30" s="215"/>
      <c r="K30" s="215"/>
      <c r="L30" s="215"/>
      <c r="M30" s="215"/>
      <c r="N30" s="215"/>
      <c r="O30" s="215"/>
      <c r="P30" s="215"/>
      <c r="Q30" s="215"/>
      <c r="R30" s="215"/>
      <c r="S30" s="215"/>
      <c r="T30" s="215"/>
      <c r="U30" s="215"/>
      <c r="V30" s="215"/>
      <c r="W30" s="216"/>
    </row>
    <row r="31" spans="2:27" ht="37.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776</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802</v>
      </c>
      <c r="M4" s="179" t="s">
        <v>801</v>
      </c>
      <c r="N4" s="179"/>
      <c r="O4" s="179"/>
      <c r="P4" s="179"/>
      <c r="Q4" s="180"/>
      <c r="R4" s="19"/>
      <c r="S4" s="181" t="s">
        <v>10</v>
      </c>
      <c r="T4" s="182"/>
      <c r="U4" s="182"/>
      <c r="V4" s="183" t="s">
        <v>800</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621</v>
      </c>
      <c r="D6" s="185" t="s">
        <v>632</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5530</v>
      </c>
      <c r="K8" s="26" t="s">
        <v>20</v>
      </c>
      <c r="L8" s="26">
        <v>1243</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44.75" customHeight="1" thickTop="1" thickBot="1" x14ac:dyDescent="0.25">
      <c r="B10" s="27" t="s">
        <v>21</v>
      </c>
      <c r="C10" s="183" t="s">
        <v>799</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647</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798</v>
      </c>
      <c r="C21" s="211"/>
      <c r="D21" s="211"/>
      <c r="E21" s="211"/>
      <c r="F21" s="211"/>
      <c r="G21" s="211"/>
      <c r="H21" s="211"/>
      <c r="I21" s="211"/>
      <c r="J21" s="211"/>
      <c r="K21" s="211"/>
      <c r="L21" s="211"/>
      <c r="M21" s="212" t="s">
        <v>621</v>
      </c>
      <c r="N21" s="212"/>
      <c r="O21" s="212" t="s">
        <v>48</v>
      </c>
      <c r="P21" s="212"/>
      <c r="Q21" s="213" t="s">
        <v>49</v>
      </c>
      <c r="R21" s="213"/>
      <c r="S21" s="34" t="s">
        <v>797</v>
      </c>
      <c r="T21" s="34" t="s">
        <v>796</v>
      </c>
      <c r="U21" s="34" t="s">
        <v>795</v>
      </c>
      <c r="V21" s="34">
        <f>+IF(ISERR(U21/T21*100),"N/A",ROUND(U21/T21*100,2))</f>
        <v>105.12</v>
      </c>
      <c r="W21" s="35">
        <f>+IF(ISERR(U21/S21*100),"N/A",ROUND(U21/S21*100,2))</f>
        <v>100.63</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610</v>
      </c>
      <c r="F25" s="53"/>
      <c r="G25" s="53"/>
      <c r="H25" s="41"/>
      <c r="I25" s="41"/>
      <c r="J25" s="41"/>
      <c r="K25" s="41"/>
      <c r="L25" s="41"/>
      <c r="M25" s="41"/>
      <c r="N25" s="41"/>
      <c r="O25" s="41"/>
      <c r="P25" s="42"/>
      <c r="Q25" s="42"/>
      <c r="R25" s="43" t="s">
        <v>794</v>
      </c>
      <c r="S25" s="44" t="s">
        <v>12</v>
      </c>
      <c r="T25" s="42"/>
      <c r="U25" s="44" t="s">
        <v>793</v>
      </c>
      <c r="V25" s="42"/>
      <c r="W25" s="45">
        <f>+IF(ISERR(U25/R25*100),"N/A",ROUND(U25/R25*100,2))</f>
        <v>18.05</v>
      </c>
    </row>
    <row r="26" spans="2:27" ht="26.25" customHeight="1" thickBot="1" x14ac:dyDescent="0.25">
      <c r="B26" s="228" t="s">
        <v>70</v>
      </c>
      <c r="C26" s="229"/>
      <c r="D26" s="229"/>
      <c r="E26" s="54" t="s">
        <v>610</v>
      </c>
      <c r="F26" s="54"/>
      <c r="G26" s="54"/>
      <c r="H26" s="47"/>
      <c r="I26" s="47"/>
      <c r="J26" s="47"/>
      <c r="K26" s="47"/>
      <c r="L26" s="47"/>
      <c r="M26" s="47"/>
      <c r="N26" s="47"/>
      <c r="O26" s="47"/>
      <c r="P26" s="48"/>
      <c r="Q26" s="48"/>
      <c r="R26" s="49" t="s">
        <v>794</v>
      </c>
      <c r="S26" s="50" t="s">
        <v>793</v>
      </c>
      <c r="T26" s="51">
        <f>+IF(ISERR(S26/R26*100),"N/A",ROUND(S26/R26*100,2))</f>
        <v>18.05</v>
      </c>
      <c r="U26" s="50" t="s">
        <v>793</v>
      </c>
      <c r="V26" s="51">
        <f>+IF(ISERR(U26/S26*100),"N/A",ROUND(U26/S26*100,2))</f>
        <v>100</v>
      </c>
      <c r="W26" s="52">
        <f>+IF(ISERR(U26/R26*100),"N/A",ROUND(U26/R26*100,2))</f>
        <v>18.05</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792</v>
      </c>
      <c r="C28" s="215"/>
      <c r="D28" s="215"/>
      <c r="E28" s="215"/>
      <c r="F28" s="215"/>
      <c r="G28" s="215"/>
      <c r="H28" s="215"/>
      <c r="I28" s="215"/>
      <c r="J28" s="215"/>
      <c r="K28" s="215"/>
      <c r="L28" s="215"/>
      <c r="M28" s="215"/>
      <c r="N28" s="215"/>
      <c r="O28" s="215"/>
      <c r="P28" s="215"/>
      <c r="Q28" s="215"/>
      <c r="R28" s="215"/>
      <c r="S28" s="215"/>
      <c r="T28" s="215"/>
      <c r="U28" s="215"/>
      <c r="V28" s="215"/>
      <c r="W28" s="216"/>
    </row>
    <row r="29" spans="2:27" ht="48.7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791</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790</v>
      </c>
      <c r="C32" s="215"/>
      <c r="D32" s="215"/>
      <c r="E32" s="215"/>
      <c r="F32" s="215"/>
      <c r="G32" s="215"/>
      <c r="H32" s="215"/>
      <c r="I32" s="215"/>
      <c r="J32" s="215"/>
      <c r="K32" s="215"/>
      <c r="L32" s="215"/>
      <c r="M32" s="215"/>
      <c r="N32" s="215"/>
      <c r="O32" s="215"/>
      <c r="P32" s="215"/>
      <c r="Q32" s="215"/>
      <c r="R32" s="215"/>
      <c r="S32" s="215"/>
      <c r="T32" s="215"/>
      <c r="U32" s="215"/>
      <c r="V32" s="215"/>
      <c r="W32" s="216"/>
    </row>
    <row r="33" spans="2:23" ht="20.2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815</v>
      </c>
      <c r="M4" s="179" t="s">
        <v>814</v>
      </c>
      <c r="N4" s="179"/>
      <c r="O4" s="179"/>
      <c r="P4" s="179"/>
      <c r="Q4" s="180"/>
      <c r="R4" s="19"/>
      <c r="S4" s="181" t="s">
        <v>10</v>
      </c>
      <c r="T4" s="182"/>
      <c r="U4" s="182"/>
      <c r="V4" s="183" t="s">
        <v>813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783</v>
      </c>
      <c r="D6" s="185" t="s">
        <v>787</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2878</v>
      </c>
      <c r="K8" s="26" t="s">
        <v>20</v>
      </c>
      <c r="L8" s="26" t="s">
        <v>812</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89" customHeight="1" thickTop="1" thickBot="1" x14ac:dyDescent="0.25">
      <c r="B10" s="27" t="s">
        <v>21</v>
      </c>
      <c r="C10" s="183" t="s">
        <v>811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785</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810</v>
      </c>
      <c r="C21" s="211"/>
      <c r="D21" s="211"/>
      <c r="E21" s="211"/>
      <c r="F21" s="211"/>
      <c r="G21" s="211"/>
      <c r="H21" s="211"/>
      <c r="I21" s="211"/>
      <c r="J21" s="211"/>
      <c r="K21" s="211"/>
      <c r="L21" s="211"/>
      <c r="M21" s="212" t="s">
        <v>783</v>
      </c>
      <c r="N21" s="212"/>
      <c r="O21" s="212" t="s">
        <v>48</v>
      </c>
      <c r="P21" s="212"/>
      <c r="Q21" s="213" t="s">
        <v>49</v>
      </c>
      <c r="R21" s="213"/>
      <c r="S21" s="34" t="s">
        <v>53</v>
      </c>
      <c r="T21" s="34" t="s">
        <v>54</v>
      </c>
      <c r="U21" s="34" t="s">
        <v>102</v>
      </c>
      <c r="V21" s="34" t="str">
        <f>+IF(ISERR(U21/T21*100),"N/A",ROUND(U21/T21*100,2))</f>
        <v>N/A</v>
      </c>
      <c r="W21" s="35" t="str">
        <f>+IF(ISERR(U21/S21*100),"N/A",ROUND(U21/S21*100,2))</f>
        <v>N/A</v>
      </c>
    </row>
    <row r="22" spans="2:27" ht="56.25" customHeight="1" x14ac:dyDescent="0.2">
      <c r="B22" s="210" t="s">
        <v>809</v>
      </c>
      <c r="C22" s="211"/>
      <c r="D22" s="211"/>
      <c r="E22" s="211"/>
      <c r="F22" s="211"/>
      <c r="G22" s="211"/>
      <c r="H22" s="211"/>
      <c r="I22" s="211"/>
      <c r="J22" s="211"/>
      <c r="K22" s="211"/>
      <c r="L22" s="211"/>
      <c r="M22" s="212" t="s">
        <v>783</v>
      </c>
      <c r="N22" s="212"/>
      <c r="O22" s="212" t="s">
        <v>48</v>
      </c>
      <c r="P22" s="212"/>
      <c r="Q22" s="213" t="s">
        <v>49</v>
      </c>
      <c r="R22" s="213"/>
      <c r="S22" s="34" t="s">
        <v>53</v>
      </c>
      <c r="T22" s="34" t="s">
        <v>54</v>
      </c>
      <c r="U22" s="34" t="s">
        <v>102</v>
      </c>
      <c r="V22" s="34" t="str">
        <f>+IF(ISERR(U22/T22*100),"N/A",ROUND(U22/T22*100,2))</f>
        <v>N/A</v>
      </c>
      <c r="W22" s="35" t="str">
        <f>+IF(ISERR(U22/S22*100),"N/A",ROUND(U22/S22*100,2))</f>
        <v>N/A</v>
      </c>
    </row>
    <row r="23" spans="2:27" ht="56.25" customHeight="1" thickBot="1" x14ac:dyDescent="0.25">
      <c r="B23" s="210" t="s">
        <v>808</v>
      </c>
      <c r="C23" s="211"/>
      <c r="D23" s="211"/>
      <c r="E23" s="211"/>
      <c r="F23" s="211"/>
      <c r="G23" s="211"/>
      <c r="H23" s="211"/>
      <c r="I23" s="211"/>
      <c r="J23" s="211"/>
      <c r="K23" s="211"/>
      <c r="L23" s="211"/>
      <c r="M23" s="212" t="s">
        <v>783</v>
      </c>
      <c r="N23" s="212"/>
      <c r="O23" s="212" t="s">
        <v>48</v>
      </c>
      <c r="P23" s="212"/>
      <c r="Q23" s="213" t="s">
        <v>49</v>
      </c>
      <c r="R23" s="213"/>
      <c r="S23" s="34" t="s">
        <v>53</v>
      </c>
      <c r="T23" s="34" t="s">
        <v>54</v>
      </c>
      <c r="U23" s="34" t="s">
        <v>102</v>
      </c>
      <c r="V23" s="34" t="str">
        <f>+IF(ISERR(U23/T23*100),"N/A",ROUND(U23/T23*100,2))</f>
        <v>N/A</v>
      </c>
      <c r="W23" s="35" t="str">
        <f>+IF(ISERR(U23/S23*100),"N/A",ROUND(U23/S23*100,2))</f>
        <v>N/A</v>
      </c>
    </row>
    <row r="24" spans="2:27" ht="21.75" customHeight="1" thickTop="1" thickBot="1" x14ac:dyDescent="0.25">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20" t="s">
        <v>60</v>
      </c>
      <c r="C25" s="221"/>
      <c r="D25" s="221"/>
      <c r="E25" s="221"/>
      <c r="F25" s="221"/>
      <c r="G25" s="221"/>
      <c r="H25" s="221"/>
      <c r="I25" s="221"/>
      <c r="J25" s="221"/>
      <c r="K25" s="221"/>
      <c r="L25" s="221"/>
      <c r="M25" s="221"/>
      <c r="N25" s="221"/>
      <c r="O25" s="221"/>
      <c r="P25" s="221"/>
      <c r="Q25" s="222"/>
      <c r="R25" s="37" t="s">
        <v>41</v>
      </c>
      <c r="S25" s="197" t="s">
        <v>42</v>
      </c>
      <c r="T25" s="197"/>
      <c r="U25" s="55" t="s">
        <v>61</v>
      </c>
      <c r="V25" s="196" t="s">
        <v>62</v>
      </c>
      <c r="W25" s="198"/>
    </row>
    <row r="26" spans="2:27" ht="30.75" customHeight="1" thickBot="1" x14ac:dyDescent="0.25">
      <c r="B26" s="223"/>
      <c r="C26" s="224"/>
      <c r="D26" s="224"/>
      <c r="E26" s="224"/>
      <c r="F26" s="224"/>
      <c r="G26" s="224"/>
      <c r="H26" s="224"/>
      <c r="I26" s="224"/>
      <c r="J26" s="224"/>
      <c r="K26" s="224"/>
      <c r="L26" s="224"/>
      <c r="M26" s="224"/>
      <c r="N26" s="224"/>
      <c r="O26" s="224"/>
      <c r="P26" s="224"/>
      <c r="Q26" s="225"/>
      <c r="R26" s="56" t="s">
        <v>63</v>
      </c>
      <c r="S26" s="56" t="s">
        <v>63</v>
      </c>
      <c r="T26" s="56" t="s">
        <v>48</v>
      </c>
      <c r="U26" s="56" t="s">
        <v>63</v>
      </c>
      <c r="V26" s="56" t="s">
        <v>64</v>
      </c>
      <c r="W26" s="32" t="s">
        <v>65</v>
      </c>
      <c r="Y26" s="36"/>
    </row>
    <row r="27" spans="2:27" ht="23.25" customHeight="1" thickBot="1" x14ac:dyDescent="0.25">
      <c r="B27" s="226" t="s">
        <v>66</v>
      </c>
      <c r="C27" s="227"/>
      <c r="D27" s="227"/>
      <c r="E27" s="53" t="s">
        <v>781</v>
      </c>
      <c r="F27" s="53"/>
      <c r="G27" s="53"/>
      <c r="H27" s="41"/>
      <c r="I27" s="41"/>
      <c r="J27" s="41"/>
      <c r="K27" s="41"/>
      <c r="L27" s="41"/>
      <c r="M27" s="41"/>
      <c r="N27" s="41"/>
      <c r="O27" s="41"/>
      <c r="P27" s="42"/>
      <c r="Q27" s="42"/>
      <c r="R27" s="43" t="s">
        <v>807</v>
      </c>
      <c r="S27" s="44" t="s">
        <v>12</v>
      </c>
      <c r="T27" s="42"/>
      <c r="U27" s="44" t="s">
        <v>806</v>
      </c>
      <c r="V27" s="42"/>
      <c r="W27" s="45">
        <f>+IF(ISERR(U27/R27*100),"N/A",ROUND(U27/R27*100,2))</f>
        <v>17.36</v>
      </c>
    </row>
    <row r="28" spans="2:27" ht="26.25" customHeight="1" thickBot="1" x14ac:dyDescent="0.25">
      <c r="B28" s="228" t="s">
        <v>70</v>
      </c>
      <c r="C28" s="229"/>
      <c r="D28" s="229"/>
      <c r="E28" s="54" t="s">
        <v>781</v>
      </c>
      <c r="F28" s="54"/>
      <c r="G28" s="54"/>
      <c r="H28" s="47"/>
      <c r="I28" s="47"/>
      <c r="J28" s="47"/>
      <c r="K28" s="47"/>
      <c r="L28" s="47"/>
      <c r="M28" s="47"/>
      <c r="N28" s="47"/>
      <c r="O28" s="47"/>
      <c r="P28" s="48"/>
      <c r="Q28" s="48"/>
      <c r="R28" s="49" t="s">
        <v>807</v>
      </c>
      <c r="S28" s="50" t="s">
        <v>806</v>
      </c>
      <c r="T28" s="51">
        <f>+IF(ISERR(S28/R28*100),"N/A",ROUND(S28/R28*100,2))</f>
        <v>17.36</v>
      </c>
      <c r="U28" s="50" t="s">
        <v>806</v>
      </c>
      <c r="V28" s="51">
        <f>+IF(ISERR(U28/S28*100),"N/A",ROUND(U28/S28*100,2))</f>
        <v>100</v>
      </c>
      <c r="W28" s="52">
        <f>+IF(ISERR(U28/R28*100),"N/A",ROUND(U28/R28*100,2))</f>
        <v>17.36</v>
      </c>
    </row>
    <row r="29" spans="2:27" ht="22.5" customHeight="1" thickTop="1" thickBot="1" x14ac:dyDescent="0.25">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14" t="s">
        <v>805</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804</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37.5" customHeight="1" thickTop="1" x14ac:dyDescent="0.2">
      <c r="B34" s="214" t="s">
        <v>803</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3.5" customHeight="1" thickBot="1" x14ac:dyDescent="0.25">
      <c r="B35" s="217"/>
      <c r="C35" s="218"/>
      <c r="D35" s="218"/>
      <c r="E35" s="218"/>
      <c r="F35" s="218"/>
      <c r="G35" s="218"/>
      <c r="H35" s="218"/>
      <c r="I35" s="218"/>
      <c r="J35" s="218"/>
      <c r="K35" s="218"/>
      <c r="L35" s="218"/>
      <c r="M35" s="218"/>
      <c r="N35" s="218"/>
      <c r="O35" s="218"/>
      <c r="P35" s="218"/>
      <c r="Q35" s="218"/>
      <c r="R35" s="218"/>
      <c r="S35" s="218"/>
      <c r="T35" s="218"/>
      <c r="U35" s="218"/>
      <c r="V35" s="218"/>
      <c r="W35" s="21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6"/>
  <sheetViews>
    <sheetView tabSelected="1" view="pageBreakPreview" topLeftCell="A28"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856</v>
      </c>
      <c r="M4" s="179" t="s">
        <v>855</v>
      </c>
      <c r="N4" s="179"/>
      <c r="O4" s="179"/>
      <c r="P4" s="179"/>
      <c r="Q4" s="180"/>
      <c r="R4" s="19"/>
      <c r="S4" s="181" t="s">
        <v>10</v>
      </c>
      <c r="T4" s="182"/>
      <c r="U4" s="182"/>
      <c r="V4" s="183" t="s">
        <v>854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843</v>
      </c>
      <c r="D6" s="185" t="s">
        <v>853</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623</v>
      </c>
      <c r="D7" s="172" t="s">
        <v>633</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737</v>
      </c>
      <c r="D8" s="172" t="s">
        <v>756</v>
      </c>
      <c r="E8" s="172"/>
      <c r="F8" s="172"/>
      <c r="G8" s="172"/>
      <c r="H8" s="172"/>
      <c r="I8" s="57"/>
      <c r="J8" s="26">
        <v>23252</v>
      </c>
      <c r="K8" s="26" t="s">
        <v>638</v>
      </c>
      <c r="L8" s="26">
        <v>17830</v>
      </c>
      <c r="M8" s="26" t="s">
        <v>638</v>
      </c>
      <c r="N8" s="25"/>
      <c r="O8" s="57"/>
      <c r="P8" s="173" t="s">
        <v>12</v>
      </c>
      <c r="Q8" s="173"/>
      <c r="R8" s="173"/>
      <c r="S8" s="173"/>
      <c r="T8" s="173"/>
      <c r="U8" s="173"/>
      <c r="V8" s="173"/>
      <c r="W8" s="173"/>
    </row>
    <row r="9" spans="1:29" ht="30" customHeight="1" x14ac:dyDescent="0.2">
      <c r="B9" s="23"/>
      <c r="C9" s="21" t="s">
        <v>621</v>
      </c>
      <c r="D9" s="172" t="s">
        <v>632</v>
      </c>
      <c r="E9" s="172"/>
      <c r="F9" s="172"/>
      <c r="G9" s="172"/>
      <c r="H9" s="172"/>
      <c r="I9" s="172" t="s">
        <v>12</v>
      </c>
      <c r="J9" s="172"/>
      <c r="K9" s="172"/>
      <c r="L9" s="172"/>
      <c r="M9" s="172"/>
      <c r="N9" s="172"/>
      <c r="O9" s="172"/>
      <c r="P9" s="172"/>
      <c r="Q9" s="172"/>
      <c r="R9" s="172"/>
      <c r="S9" s="172"/>
      <c r="T9" s="172"/>
      <c r="U9" s="172"/>
      <c r="V9" s="172"/>
      <c r="W9" s="173"/>
    </row>
    <row r="10" spans="1:29" ht="25.5" customHeight="1" thickBot="1" x14ac:dyDescent="0.25">
      <c r="B10" s="23"/>
      <c r="C10" s="173" t="s">
        <v>12</v>
      </c>
      <c r="D10" s="173"/>
      <c r="E10" s="173"/>
      <c r="F10" s="173"/>
      <c r="G10" s="173"/>
      <c r="H10" s="173"/>
      <c r="I10" s="173"/>
      <c r="J10" s="173"/>
      <c r="K10" s="173"/>
      <c r="L10" s="173"/>
      <c r="M10" s="173"/>
      <c r="N10" s="173"/>
      <c r="O10" s="173"/>
      <c r="P10" s="173"/>
      <c r="Q10" s="173"/>
      <c r="R10" s="173"/>
      <c r="S10" s="173"/>
      <c r="T10" s="173"/>
      <c r="U10" s="173"/>
      <c r="V10" s="173"/>
      <c r="W10" s="173"/>
    </row>
    <row r="11" spans="1:29" ht="351" customHeight="1" thickTop="1" thickBot="1" x14ac:dyDescent="0.25">
      <c r="B11" s="27" t="s">
        <v>21</v>
      </c>
      <c r="C11" s="183" t="s">
        <v>852</v>
      </c>
      <c r="D11" s="183"/>
      <c r="E11" s="183"/>
      <c r="F11" s="183"/>
      <c r="G11" s="183"/>
      <c r="H11" s="183"/>
      <c r="I11" s="183"/>
      <c r="J11" s="183"/>
      <c r="K11" s="183"/>
      <c r="L11" s="183"/>
      <c r="M11" s="183"/>
      <c r="N11" s="183"/>
      <c r="O11" s="183"/>
      <c r="P11" s="183"/>
      <c r="Q11" s="183"/>
      <c r="R11" s="183"/>
      <c r="S11" s="183"/>
      <c r="T11" s="183"/>
      <c r="U11" s="183"/>
      <c r="V11" s="183"/>
      <c r="W11" s="184"/>
    </row>
    <row r="12" spans="1:29" ht="9" customHeight="1" thickTop="1" thickBot="1" x14ac:dyDescent="0.25"/>
    <row r="13" spans="1:29" ht="21.75" customHeight="1" thickTop="1" thickBot="1" x14ac:dyDescent="0.25">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187" t="s">
        <v>24</v>
      </c>
      <c r="C14" s="188"/>
      <c r="D14" s="188"/>
      <c r="E14" s="188"/>
      <c r="F14" s="188"/>
      <c r="G14" s="188"/>
      <c r="H14" s="188"/>
      <c r="I14" s="188"/>
      <c r="J14" s="28"/>
      <c r="K14" s="188" t="s">
        <v>25</v>
      </c>
      <c r="L14" s="188"/>
      <c r="M14" s="188"/>
      <c r="N14" s="188"/>
      <c r="O14" s="188"/>
      <c r="P14" s="188"/>
      <c r="Q14" s="188"/>
      <c r="R14" s="29"/>
      <c r="S14" s="188" t="s">
        <v>26</v>
      </c>
      <c r="T14" s="188"/>
      <c r="U14" s="188"/>
      <c r="V14" s="188"/>
      <c r="W14" s="189"/>
    </row>
    <row r="15" spans="1:29" ht="69" customHeight="1" x14ac:dyDescent="0.2">
      <c r="B15" s="20" t="s">
        <v>27</v>
      </c>
      <c r="C15" s="185" t="s">
        <v>12</v>
      </c>
      <c r="D15" s="185"/>
      <c r="E15" s="185"/>
      <c r="F15" s="185"/>
      <c r="G15" s="185"/>
      <c r="H15" s="185"/>
      <c r="I15" s="185"/>
      <c r="J15" s="30"/>
      <c r="K15" s="30" t="s">
        <v>28</v>
      </c>
      <c r="L15" s="185" t="s">
        <v>12</v>
      </c>
      <c r="M15" s="185"/>
      <c r="N15" s="185"/>
      <c r="O15" s="185"/>
      <c r="P15" s="185"/>
      <c r="Q15" s="185"/>
      <c r="R15" s="57"/>
      <c r="S15" s="30" t="s">
        <v>29</v>
      </c>
      <c r="T15" s="190" t="s">
        <v>851</v>
      </c>
      <c r="U15" s="190"/>
      <c r="V15" s="190"/>
      <c r="W15" s="190"/>
    </row>
    <row r="16" spans="1:29" ht="86.25" customHeight="1" x14ac:dyDescent="0.2">
      <c r="B16" s="20" t="s">
        <v>31</v>
      </c>
      <c r="C16" s="185" t="s">
        <v>12</v>
      </c>
      <c r="D16" s="185"/>
      <c r="E16" s="185"/>
      <c r="F16" s="185"/>
      <c r="G16" s="185"/>
      <c r="H16" s="185"/>
      <c r="I16" s="185"/>
      <c r="J16" s="30"/>
      <c r="K16" s="30" t="s">
        <v>31</v>
      </c>
      <c r="L16" s="185" t="s">
        <v>12</v>
      </c>
      <c r="M16" s="185"/>
      <c r="N16" s="185"/>
      <c r="O16" s="185"/>
      <c r="P16" s="185"/>
      <c r="Q16" s="185"/>
      <c r="R16" s="57"/>
      <c r="S16" s="30" t="s">
        <v>32</v>
      </c>
      <c r="T16" s="190" t="s">
        <v>12</v>
      </c>
      <c r="U16" s="190"/>
      <c r="V16" s="190"/>
      <c r="W16" s="190"/>
    </row>
    <row r="17" spans="2:27" ht="25.5" customHeight="1" thickBot="1" x14ac:dyDescent="0.25">
      <c r="B17" s="31" t="s">
        <v>33</v>
      </c>
      <c r="C17" s="191" t="s">
        <v>12</v>
      </c>
      <c r="D17" s="191"/>
      <c r="E17" s="191"/>
      <c r="F17" s="191"/>
      <c r="G17" s="191"/>
      <c r="H17" s="191"/>
      <c r="I17" s="191"/>
      <c r="J17" s="191"/>
      <c r="K17" s="191"/>
      <c r="L17" s="191"/>
      <c r="M17" s="191"/>
      <c r="N17" s="191"/>
      <c r="O17" s="191"/>
      <c r="P17" s="191"/>
      <c r="Q17" s="191"/>
      <c r="R17" s="191"/>
      <c r="S17" s="191"/>
      <c r="T17" s="191"/>
      <c r="U17" s="191"/>
      <c r="V17" s="191"/>
      <c r="W17" s="192"/>
    </row>
    <row r="18" spans="2:27" ht="21.75" customHeight="1" thickTop="1" thickBot="1" x14ac:dyDescent="0.25">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193" t="s">
        <v>35</v>
      </c>
      <c r="C19" s="194"/>
      <c r="D19" s="194"/>
      <c r="E19" s="194"/>
      <c r="F19" s="194"/>
      <c r="G19" s="194"/>
      <c r="H19" s="194"/>
      <c r="I19" s="194"/>
      <c r="J19" s="194"/>
      <c r="K19" s="194"/>
      <c r="L19" s="194"/>
      <c r="M19" s="194"/>
      <c r="N19" s="194"/>
      <c r="O19" s="194"/>
      <c r="P19" s="194"/>
      <c r="Q19" s="194"/>
      <c r="R19" s="194"/>
      <c r="S19" s="194"/>
      <c r="T19" s="195"/>
      <c r="U19" s="196" t="s">
        <v>36</v>
      </c>
      <c r="V19" s="197"/>
      <c r="W19" s="198"/>
    </row>
    <row r="20" spans="2:27" ht="14.25" customHeight="1" x14ac:dyDescent="0.2">
      <c r="B20" s="199" t="s">
        <v>37</v>
      </c>
      <c r="C20" s="200"/>
      <c r="D20" s="200"/>
      <c r="E20" s="200"/>
      <c r="F20" s="200"/>
      <c r="G20" s="200"/>
      <c r="H20" s="200"/>
      <c r="I20" s="200"/>
      <c r="J20" s="200"/>
      <c r="K20" s="200"/>
      <c r="L20" s="200"/>
      <c r="M20" s="200" t="s">
        <v>38</v>
      </c>
      <c r="N20" s="200"/>
      <c r="O20" s="200" t="s">
        <v>39</v>
      </c>
      <c r="P20" s="200"/>
      <c r="Q20" s="200" t="s">
        <v>40</v>
      </c>
      <c r="R20" s="200"/>
      <c r="S20" s="200" t="s">
        <v>41</v>
      </c>
      <c r="T20" s="203" t="s">
        <v>42</v>
      </c>
      <c r="U20" s="205" t="s">
        <v>43</v>
      </c>
      <c r="V20" s="207" t="s">
        <v>44</v>
      </c>
      <c r="W20" s="208" t="s">
        <v>45</v>
      </c>
    </row>
    <row r="21" spans="2:27" ht="27" customHeight="1" thickBot="1" x14ac:dyDescent="0.25">
      <c r="B21" s="201"/>
      <c r="C21" s="202"/>
      <c r="D21" s="202"/>
      <c r="E21" s="202"/>
      <c r="F21" s="202"/>
      <c r="G21" s="202"/>
      <c r="H21" s="202"/>
      <c r="I21" s="202"/>
      <c r="J21" s="202"/>
      <c r="K21" s="202"/>
      <c r="L21" s="202"/>
      <c r="M21" s="202"/>
      <c r="N21" s="202"/>
      <c r="O21" s="202"/>
      <c r="P21" s="202"/>
      <c r="Q21" s="202"/>
      <c r="R21" s="202"/>
      <c r="S21" s="202"/>
      <c r="T21" s="204"/>
      <c r="U21" s="206"/>
      <c r="V21" s="202"/>
      <c r="W21" s="209"/>
      <c r="Z21" s="33" t="s">
        <v>12</v>
      </c>
      <c r="AA21" s="33" t="s">
        <v>46</v>
      </c>
    </row>
    <row r="22" spans="2:27" ht="56.25" customHeight="1" x14ac:dyDescent="0.2">
      <c r="B22" s="210" t="s">
        <v>850</v>
      </c>
      <c r="C22" s="211"/>
      <c r="D22" s="211"/>
      <c r="E22" s="211"/>
      <c r="F22" s="211"/>
      <c r="G22" s="211"/>
      <c r="H22" s="211"/>
      <c r="I22" s="211"/>
      <c r="J22" s="211"/>
      <c r="K22" s="211"/>
      <c r="L22" s="211"/>
      <c r="M22" s="212" t="s">
        <v>843</v>
      </c>
      <c r="N22" s="212"/>
      <c r="O22" s="212" t="s">
        <v>48</v>
      </c>
      <c r="P22" s="212"/>
      <c r="Q22" s="213" t="s">
        <v>49</v>
      </c>
      <c r="R22" s="213"/>
      <c r="S22" s="34" t="s">
        <v>53</v>
      </c>
      <c r="T22" s="34" t="s">
        <v>849</v>
      </c>
      <c r="U22" s="34" t="s">
        <v>848</v>
      </c>
      <c r="V22" s="34">
        <f t="shared" ref="V22:V32" si="0">+IF(ISERR(U22/T22*100),"N/A",ROUND(U22/T22*100,2))</f>
        <v>103.22</v>
      </c>
      <c r="W22" s="35">
        <f t="shared" ref="W22:W32" si="1">+IF(ISERR(U22/S22*100),"N/A",ROUND(U22/S22*100,2))</f>
        <v>87.2</v>
      </c>
    </row>
    <row r="23" spans="2:27" ht="56.25" customHeight="1" x14ac:dyDescent="0.2">
      <c r="B23" s="210" t="s">
        <v>847</v>
      </c>
      <c r="C23" s="211"/>
      <c r="D23" s="211"/>
      <c r="E23" s="211"/>
      <c r="F23" s="211"/>
      <c r="G23" s="211"/>
      <c r="H23" s="211"/>
      <c r="I23" s="211"/>
      <c r="J23" s="211"/>
      <c r="K23" s="211"/>
      <c r="L23" s="211"/>
      <c r="M23" s="212" t="s">
        <v>843</v>
      </c>
      <c r="N23" s="212"/>
      <c r="O23" s="212" t="s">
        <v>846</v>
      </c>
      <c r="P23" s="212"/>
      <c r="Q23" s="213" t="s">
        <v>49</v>
      </c>
      <c r="R23" s="213"/>
      <c r="S23" s="34" t="s">
        <v>53</v>
      </c>
      <c r="T23" s="34" t="s">
        <v>98</v>
      </c>
      <c r="U23" s="34" t="s">
        <v>98</v>
      </c>
      <c r="V23" s="34">
        <f t="shared" si="0"/>
        <v>100</v>
      </c>
      <c r="W23" s="35">
        <f t="shared" si="1"/>
        <v>25</v>
      </c>
    </row>
    <row r="24" spans="2:27" ht="56.25" customHeight="1" x14ac:dyDescent="0.2">
      <c r="B24" s="210" t="s">
        <v>845</v>
      </c>
      <c r="C24" s="211"/>
      <c r="D24" s="211"/>
      <c r="E24" s="211"/>
      <c r="F24" s="211"/>
      <c r="G24" s="211"/>
      <c r="H24" s="211"/>
      <c r="I24" s="211"/>
      <c r="J24" s="211"/>
      <c r="K24" s="211"/>
      <c r="L24" s="211"/>
      <c r="M24" s="212" t="s">
        <v>843</v>
      </c>
      <c r="N24" s="212"/>
      <c r="O24" s="212" t="s">
        <v>48</v>
      </c>
      <c r="P24" s="212"/>
      <c r="Q24" s="213" t="s">
        <v>49</v>
      </c>
      <c r="R24" s="213"/>
      <c r="S24" s="34" t="s">
        <v>53</v>
      </c>
      <c r="T24" s="34" t="s">
        <v>54</v>
      </c>
      <c r="U24" s="34" t="s">
        <v>54</v>
      </c>
      <c r="V24" s="34" t="str">
        <f t="shared" si="0"/>
        <v>N/A</v>
      </c>
      <c r="W24" s="35">
        <f t="shared" si="1"/>
        <v>0</v>
      </c>
    </row>
    <row r="25" spans="2:27" ht="56.25" customHeight="1" x14ac:dyDescent="0.2">
      <c r="B25" s="210" t="s">
        <v>844</v>
      </c>
      <c r="C25" s="211"/>
      <c r="D25" s="211"/>
      <c r="E25" s="211"/>
      <c r="F25" s="211"/>
      <c r="G25" s="211"/>
      <c r="H25" s="211"/>
      <c r="I25" s="211"/>
      <c r="J25" s="211"/>
      <c r="K25" s="211"/>
      <c r="L25" s="211"/>
      <c r="M25" s="212" t="s">
        <v>843</v>
      </c>
      <c r="N25" s="212"/>
      <c r="O25" s="212" t="s">
        <v>48</v>
      </c>
      <c r="P25" s="212"/>
      <c r="Q25" s="213" t="s">
        <v>49</v>
      </c>
      <c r="R25" s="213"/>
      <c r="S25" s="34" t="s">
        <v>53</v>
      </c>
      <c r="T25" s="34" t="s">
        <v>54</v>
      </c>
      <c r="U25" s="34" t="s">
        <v>54</v>
      </c>
      <c r="V25" s="34" t="str">
        <f t="shared" si="0"/>
        <v>N/A</v>
      </c>
      <c r="W25" s="35">
        <f t="shared" si="1"/>
        <v>0</v>
      </c>
    </row>
    <row r="26" spans="2:27" ht="56.25" customHeight="1" x14ac:dyDescent="0.2">
      <c r="B26" s="210" t="s">
        <v>842</v>
      </c>
      <c r="C26" s="211"/>
      <c r="D26" s="211"/>
      <c r="E26" s="211"/>
      <c r="F26" s="211"/>
      <c r="G26" s="211"/>
      <c r="H26" s="211"/>
      <c r="I26" s="211"/>
      <c r="J26" s="211"/>
      <c r="K26" s="211"/>
      <c r="L26" s="211"/>
      <c r="M26" s="212" t="s">
        <v>623</v>
      </c>
      <c r="N26" s="212"/>
      <c r="O26" s="212" t="s">
        <v>48</v>
      </c>
      <c r="P26" s="212"/>
      <c r="Q26" s="213" t="s">
        <v>49</v>
      </c>
      <c r="R26" s="213"/>
      <c r="S26" s="34" t="s">
        <v>53</v>
      </c>
      <c r="T26" s="34" t="s">
        <v>54</v>
      </c>
      <c r="U26" s="34" t="s">
        <v>54</v>
      </c>
      <c r="V26" s="34" t="str">
        <f t="shared" si="0"/>
        <v>N/A</v>
      </c>
      <c r="W26" s="35">
        <f t="shared" si="1"/>
        <v>0</v>
      </c>
    </row>
    <row r="27" spans="2:27" ht="56.25" customHeight="1" x14ac:dyDescent="0.2">
      <c r="B27" s="210" t="s">
        <v>841</v>
      </c>
      <c r="C27" s="211"/>
      <c r="D27" s="211"/>
      <c r="E27" s="211"/>
      <c r="F27" s="211"/>
      <c r="G27" s="211"/>
      <c r="H27" s="211"/>
      <c r="I27" s="211"/>
      <c r="J27" s="211"/>
      <c r="K27" s="211"/>
      <c r="L27" s="211"/>
      <c r="M27" s="212" t="s">
        <v>737</v>
      </c>
      <c r="N27" s="212"/>
      <c r="O27" s="212" t="s">
        <v>48</v>
      </c>
      <c r="P27" s="212"/>
      <c r="Q27" s="213" t="s">
        <v>49</v>
      </c>
      <c r="R27" s="213"/>
      <c r="S27" s="34" t="s">
        <v>840</v>
      </c>
      <c r="T27" s="34" t="s">
        <v>840</v>
      </c>
      <c r="U27" s="34" t="s">
        <v>839</v>
      </c>
      <c r="V27" s="34">
        <f t="shared" si="0"/>
        <v>90.85</v>
      </c>
      <c r="W27" s="35">
        <f t="shared" si="1"/>
        <v>90.85</v>
      </c>
    </row>
    <row r="28" spans="2:27" ht="56.25" customHeight="1" x14ac:dyDescent="0.2">
      <c r="B28" s="210" t="s">
        <v>838</v>
      </c>
      <c r="C28" s="211"/>
      <c r="D28" s="211"/>
      <c r="E28" s="211"/>
      <c r="F28" s="211"/>
      <c r="G28" s="211"/>
      <c r="H28" s="211"/>
      <c r="I28" s="211"/>
      <c r="J28" s="211"/>
      <c r="K28" s="211"/>
      <c r="L28" s="211"/>
      <c r="M28" s="212" t="s">
        <v>737</v>
      </c>
      <c r="N28" s="212"/>
      <c r="O28" s="212" t="s">
        <v>48</v>
      </c>
      <c r="P28" s="212"/>
      <c r="Q28" s="213" t="s">
        <v>49</v>
      </c>
      <c r="R28" s="213"/>
      <c r="S28" s="34" t="s">
        <v>837</v>
      </c>
      <c r="T28" s="34" t="s">
        <v>323</v>
      </c>
      <c r="U28" s="34" t="s">
        <v>53</v>
      </c>
      <c r="V28" s="34">
        <f t="shared" si="0"/>
        <v>133.33000000000001</v>
      </c>
      <c r="W28" s="35">
        <f t="shared" si="1"/>
        <v>123.15</v>
      </c>
    </row>
    <row r="29" spans="2:27" ht="56.25" customHeight="1" x14ac:dyDescent="0.2">
      <c r="B29" s="210" t="s">
        <v>836</v>
      </c>
      <c r="C29" s="211"/>
      <c r="D29" s="211"/>
      <c r="E29" s="211"/>
      <c r="F29" s="211"/>
      <c r="G29" s="211"/>
      <c r="H29" s="211"/>
      <c r="I29" s="211"/>
      <c r="J29" s="211"/>
      <c r="K29" s="211"/>
      <c r="L29" s="211"/>
      <c r="M29" s="212" t="s">
        <v>737</v>
      </c>
      <c r="N29" s="212"/>
      <c r="O29" s="212" t="s">
        <v>48</v>
      </c>
      <c r="P29" s="212"/>
      <c r="Q29" s="213" t="s">
        <v>49</v>
      </c>
      <c r="R29" s="213"/>
      <c r="S29" s="34" t="s">
        <v>835</v>
      </c>
      <c r="T29" s="34" t="s">
        <v>835</v>
      </c>
      <c r="U29" s="34" t="s">
        <v>373</v>
      </c>
      <c r="V29" s="34">
        <f t="shared" si="0"/>
        <v>141.66999999999999</v>
      </c>
      <c r="W29" s="35">
        <f t="shared" si="1"/>
        <v>141.66999999999999</v>
      </c>
    </row>
    <row r="30" spans="2:27" ht="56.25" customHeight="1" x14ac:dyDescent="0.2">
      <c r="B30" s="210" t="s">
        <v>834</v>
      </c>
      <c r="C30" s="211"/>
      <c r="D30" s="211"/>
      <c r="E30" s="211"/>
      <c r="F30" s="211"/>
      <c r="G30" s="211"/>
      <c r="H30" s="211"/>
      <c r="I30" s="211"/>
      <c r="J30" s="211"/>
      <c r="K30" s="211"/>
      <c r="L30" s="211"/>
      <c r="M30" s="212" t="s">
        <v>737</v>
      </c>
      <c r="N30" s="212"/>
      <c r="O30" s="212" t="s">
        <v>48</v>
      </c>
      <c r="P30" s="212"/>
      <c r="Q30" s="213" t="s">
        <v>49</v>
      </c>
      <c r="R30" s="213"/>
      <c r="S30" s="34" t="s">
        <v>833</v>
      </c>
      <c r="T30" s="34" t="s">
        <v>833</v>
      </c>
      <c r="U30" s="34" t="s">
        <v>832</v>
      </c>
      <c r="V30" s="34">
        <f t="shared" si="0"/>
        <v>87.56</v>
      </c>
      <c r="W30" s="35">
        <f t="shared" si="1"/>
        <v>87.56</v>
      </c>
    </row>
    <row r="31" spans="2:27" ht="56.25" customHeight="1" x14ac:dyDescent="0.2">
      <c r="B31" s="210" t="s">
        <v>831</v>
      </c>
      <c r="C31" s="211"/>
      <c r="D31" s="211"/>
      <c r="E31" s="211"/>
      <c r="F31" s="211"/>
      <c r="G31" s="211"/>
      <c r="H31" s="211"/>
      <c r="I31" s="211"/>
      <c r="J31" s="211"/>
      <c r="K31" s="211"/>
      <c r="L31" s="211"/>
      <c r="M31" s="212" t="s">
        <v>737</v>
      </c>
      <c r="N31" s="212"/>
      <c r="O31" s="212" t="s">
        <v>48</v>
      </c>
      <c r="P31" s="212"/>
      <c r="Q31" s="213" t="s">
        <v>49</v>
      </c>
      <c r="R31" s="213"/>
      <c r="S31" s="34" t="s">
        <v>155</v>
      </c>
      <c r="T31" s="34" t="s">
        <v>155</v>
      </c>
      <c r="U31" s="34" t="s">
        <v>830</v>
      </c>
      <c r="V31" s="34">
        <f t="shared" si="0"/>
        <v>121.6</v>
      </c>
      <c r="W31" s="35">
        <f t="shared" si="1"/>
        <v>121.6</v>
      </c>
    </row>
    <row r="32" spans="2:27" ht="56.25" customHeight="1" thickBot="1" x14ac:dyDescent="0.25">
      <c r="B32" s="210" t="s">
        <v>829</v>
      </c>
      <c r="C32" s="211"/>
      <c r="D32" s="211"/>
      <c r="E32" s="211"/>
      <c r="F32" s="211"/>
      <c r="G32" s="211"/>
      <c r="H32" s="211"/>
      <c r="I32" s="211"/>
      <c r="J32" s="211"/>
      <c r="K32" s="211"/>
      <c r="L32" s="211"/>
      <c r="M32" s="212" t="s">
        <v>621</v>
      </c>
      <c r="N32" s="212"/>
      <c r="O32" s="212" t="s">
        <v>828</v>
      </c>
      <c r="P32" s="212"/>
      <c r="Q32" s="213" t="s">
        <v>49</v>
      </c>
      <c r="R32" s="213"/>
      <c r="S32" s="34" t="s">
        <v>827</v>
      </c>
      <c r="T32" s="34" t="s">
        <v>827</v>
      </c>
      <c r="U32" s="34" t="s">
        <v>826</v>
      </c>
      <c r="V32" s="34">
        <f t="shared" si="0"/>
        <v>44.44</v>
      </c>
      <c r="W32" s="35">
        <f t="shared" si="1"/>
        <v>44.44</v>
      </c>
    </row>
    <row r="33" spans="2:25" ht="21.75" customHeight="1" thickTop="1" thickBot="1" x14ac:dyDescent="0.25">
      <c r="B33" s="11" t="s">
        <v>59</v>
      </c>
      <c r="C33" s="12"/>
      <c r="D33" s="12"/>
      <c r="E33" s="12"/>
      <c r="F33" s="12"/>
      <c r="G33" s="12"/>
      <c r="H33" s="13"/>
      <c r="I33" s="13"/>
      <c r="J33" s="13"/>
      <c r="K33" s="13"/>
      <c r="L33" s="13"/>
      <c r="M33" s="13"/>
      <c r="N33" s="13"/>
      <c r="O33" s="13"/>
      <c r="P33" s="13"/>
      <c r="Q33" s="13"/>
      <c r="R33" s="13"/>
      <c r="S33" s="13"/>
      <c r="T33" s="13"/>
      <c r="U33" s="13"/>
      <c r="V33" s="13"/>
      <c r="W33" s="14"/>
      <c r="X33" s="36"/>
    </row>
    <row r="34" spans="2:25" ht="29.25" customHeight="1" thickTop="1" thickBot="1" x14ac:dyDescent="0.25">
      <c r="B34" s="220" t="s">
        <v>60</v>
      </c>
      <c r="C34" s="221"/>
      <c r="D34" s="221"/>
      <c r="E34" s="221"/>
      <c r="F34" s="221"/>
      <c r="G34" s="221"/>
      <c r="H34" s="221"/>
      <c r="I34" s="221"/>
      <c r="J34" s="221"/>
      <c r="K34" s="221"/>
      <c r="L34" s="221"/>
      <c r="M34" s="221"/>
      <c r="N34" s="221"/>
      <c r="O34" s="221"/>
      <c r="P34" s="221"/>
      <c r="Q34" s="222"/>
      <c r="R34" s="37" t="s">
        <v>41</v>
      </c>
      <c r="S34" s="197" t="s">
        <v>42</v>
      </c>
      <c r="T34" s="197"/>
      <c r="U34" s="55" t="s">
        <v>61</v>
      </c>
      <c r="V34" s="196" t="s">
        <v>62</v>
      </c>
      <c r="W34" s="198"/>
    </row>
    <row r="35" spans="2:25" ht="30.75" customHeight="1" thickBot="1" x14ac:dyDescent="0.25">
      <c r="B35" s="223"/>
      <c r="C35" s="224"/>
      <c r="D35" s="224"/>
      <c r="E35" s="224"/>
      <c r="F35" s="224"/>
      <c r="G35" s="224"/>
      <c r="H35" s="224"/>
      <c r="I35" s="224"/>
      <c r="J35" s="224"/>
      <c r="K35" s="224"/>
      <c r="L35" s="224"/>
      <c r="M35" s="224"/>
      <c r="N35" s="224"/>
      <c r="O35" s="224"/>
      <c r="P35" s="224"/>
      <c r="Q35" s="225"/>
      <c r="R35" s="56" t="s">
        <v>63</v>
      </c>
      <c r="S35" s="56" t="s">
        <v>63</v>
      </c>
      <c r="T35" s="56" t="s">
        <v>48</v>
      </c>
      <c r="U35" s="56" t="s">
        <v>63</v>
      </c>
      <c r="V35" s="56" t="s">
        <v>64</v>
      </c>
      <c r="W35" s="32" t="s">
        <v>65</v>
      </c>
      <c r="Y35" s="36"/>
    </row>
    <row r="36" spans="2:25" ht="23.25" customHeight="1" thickBot="1" x14ac:dyDescent="0.25">
      <c r="B36" s="226" t="s">
        <v>66</v>
      </c>
      <c r="C36" s="227"/>
      <c r="D36" s="227"/>
      <c r="E36" s="53" t="s">
        <v>824</v>
      </c>
      <c r="F36" s="53"/>
      <c r="G36" s="53"/>
      <c r="H36" s="41"/>
      <c r="I36" s="41"/>
      <c r="J36" s="41"/>
      <c r="K36" s="41"/>
      <c r="L36" s="41"/>
      <c r="M36" s="41"/>
      <c r="N36" s="41"/>
      <c r="O36" s="41"/>
      <c r="P36" s="42"/>
      <c r="Q36" s="42"/>
      <c r="R36" s="43" t="s">
        <v>825</v>
      </c>
      <c r="S36" s="44" t="s">
        <v>12</v>
      </c>
      <c r="T36" s="42"/>
      <c r="U36" s="44" t="s">
        <v>822</v>
      </c>
      <c r="V36" s="42"/>
      <c r="W36" s="45">
        <f t="shared" ref="W36:W43" si="2">+IF(ISERR(U36/R36*100),"N/A",ROUND(U36/R36*100,2))</f>
        <v>0.31</v>
      </c>
    </row>
    <row r="37" spans="2:25" ht="26.25" customHeight="1" x14ac:dyDescent="0.2">
      <c r="B37" s="228" t="s">
        <v>70</v>
      </c>
      <c r="C37" s="229"/>
      <c r="D37" s="229"/>
      <c r="E37" s="54" t="s">
        <v>824</v>
      </c>
      <c r="F37" s="54"/>
      <c r="G37" s="54"/>
      <c r="H37" s="47"/>
      <c r="I37" s="47"/>
      <c r="J37" s="47"/>
      <c r="K37" s="47"/>
      <c r="L37" s="47"/>
      <c r="M37" s="47"/>
      <c r="N37" s="47"/>
      <c r="O37" s="47"/>
      <c r="P37" s="48"/>
      <c r="Q37" s="48"/>
      <c r="R37" s="49" t="s">
        <v>823</v>
      </c>
      <c r="S37" s="50" t="s">
        <v>822</v>
      </c>
      <c r="T37" s="51">
        <f>+IF(ISERR(S37/R37*100),"N/A",ROUND(S37/R37*100,2))</f>
        <v>0.33</v>
      </c>
      <c r="U37" s="50" t="s">
        <v>822</v>
      </c>
      <c r="V37" s="51">
        <f>+IF(ISERR(U37/S37*100),"N/A",ROUND(U37/S37*100,2))</f>
        <v>100</v>
      </c>
      <c r="W37" s="52">
        <f t="shared" si="2"/>
        <v>0.33</v>
      </c>
    </row>
    <row r="38" spans="2:25" ht="23.25" customHeight="1" thickBot="1" x14ac:dyDescent="0.25">
      <c r="B38" s="226" t="s">
        <v>66</v>
      </c>
      <c r="C38" s="227"/>
      <c r="D38" s="227"/>
      <c r="E38" s="53" t="s">
        <v>612</v>
      </c>
      <c r="F38" s="53"/>
      <c r="G38" s="53"/>
      <c r="H38" s="41"/>
      <c r="I38" s="41"/>
      <c r="J38" s="41"/>
      <c r="K38" s="41"/>
      <c r="L38" s="41"/>
      <c r="M38" s="41"/>
      <c r="N38" s="41"/>
      <c r="O38" s="41"/>
      <c r="P38" s="42"/>
      <c r="Q38" s="42"/>
      <c r="R38" s="43" t="s">
        <v>119</v>
      </c>
      <c r="S38" s="44" t="s">
        <v>12</v>
      </c>
      <c r="T38" s="42"/>
      <c r="U38" s="44" t="s">
        <v>54</v>
      </c>
      <c r="V38" s="42"/>
      <c r="W38" s="45">
        <f t="shared" si="2"/>
        <v>0</v>
      </c>
    </row>
    <row r="39" spans="2:25" ht="26.25" customHeight="1" x14ac:dyDescent="0.2">
      <c r="B39" s="228" t="s">
        <v>70</v>
      </c>
      <c r="C39" s="229"/>
      <c r="D39" s="229"/>
      <c r="E39" s="54" t="s">
        <v>612</v>
      </c>
      <c r="F39" s="54"/>
      <c r="G39" s="54"/>
      <c r="H39" s="47"/>
      <c r="I39" s="47"/>
      <c r="J39" s="47"/>
      <c r="K39" s="47"/>
      <c r="L39" s="47"/>
      <c r="M39" s="47"/>
      <c r="N39" s="47"/>
      <c r="O39" s="47"/>
      <c r="P39" s="48"/>
      <c r="Q39" s="48"/>
      <c r="R39" s="49" t="s">
        <v>119</v>
      </c>
      <c r="S39" s="50" t="s">
        <v>54</v>
      </c>
      <c r="T39" s="51">
        <f>+IF(ISERR(S39/R39*100),"N/A",ROUND(S39/R39*100,2))</f>
        <v>0</v>
      </c>
      <c r="U39" s="50" t="s">
        <v>54</v>
      </c>
      <c r="V39" s="51" t="str">
        <f>+IF(ISERR(U39/S39*100),"N/A",ROUND(U39/S39*100,2))</f>
        <v>N/A</v>
      </c>
      <c r="W39" s="52">
        <f t="shared" si="2"/>
        <v>0</v>
      </c>
    </row>
    <row r="40" spans="2:25" ht="23.25" customHeight="1" thickBot="1" x14ac:dyDescent="0.25">
      <c r="B40" s="226" t="s">
        <v>66</v>
      </c>
      <c r="C40" s="227"/>
      <c r="D40" s="227"/>
      <c r="E40" s="53" t="s">
        <v>705</v>
      </c>
      <c r="F40" s="53"/>
      <c r="G40" s="53"/>
      <c r="H40" s="41"/>
      <c r="I40" s="41"/>
      <c r="J40" s="41"/>
      <c r="K40" s="41"/>
      <c r="L40" s="41"/>
      <c r="M40" s="41"/>
      <c r="N40" s="41"/>
      <c r="O40" s="41"/>
      <c r="P40" s="42"/>
      <c r="Q40" s="42"/>
      <c r="R40" s="43" t="s">
        <v>821</v>
      </c>
      <c r="S40" s="44" t="s">
        <v>12</v>
      </c>
      <c r="T40" s="42"/>
      <c r="U40" s="44" t="s">
        <v>820</v>
      </c>
      <c r="V40" s="42"/>
      <c r="W40" s="45">
        <f t="shared" si="2"/>
        <v>0.74</v>
      </c>
    </row>
    <row r="41" spans="2:25" ht="26.25" customHeight="1" x14ac:dyDescent="0.2">
      <c r="B41" s="228" t="s">
        <v>70</v>
      </c>
      <c r="C41" s="229"/>
      <c r="D41" s="229"/>
      <c r="E41" s="54" t="s">
        <v>705</v>
      </c>
      <c r="F41" s="54"/>
      <c r="G41" s="54"/>
      <c r="H41" s="47"/>
      <c r="I41" s="47"/>
      <c r="J41" s="47"/>
      <c r="K41" s="47"/>
      <c r="L41" s="47"/>
      <c r="M41" s="47"/>
      <c r="N41" s="47"/>
      <c r="O41" s="47"/>
      <c r="P41" s="48"/>
      <c r="Q41" s="48"/>
      <c r="R41" s="49" t="s">
        <v>821</v>
      </c>
      <c r="S41" s="50" t="s">
        <v>820</v>
      </c>
      <c r="T41" s="51">
        <f>+IF(ISERR(S41/R41*100),"N/A",ROUND(S41/R41*100,2))</f>
        <v>0.74</v>
      </c>
      <c r="U41" s="50" t="s">
        <v>820</v>
      </c>
      <c r="V41" s="51">
        <f>+IF(ISERR(U41/S41*100),"N/A",ROUND(U41/S41*100,2))</f>
        <v>100</v>
      </c>
      <c r="W41" s="52">
        <f t="shared" si="2"/>
        <v>0.74</v>
      </c>
    </row>
    <row r="42" spans="2:25" ht="23.25" customHeight="1" thickBot="1" x14ac:dyDescent="0.25">
      <c r="B42" s="226" t="s">
        <v>66</v>
      </c>
      <c r="C42" s="227"/>
      <c r="D42" s="227"/>
      <c r="E42" s="53" t="s">
        <v>610</v>
      </c>
      <c r="F42" s="53"/>
      <c r="G42" s="53"/>
      <c r="H42" s="41"/>
      <c r="I42" s="41"/>
      <c r="J42" s="41"/>
      <c r="K42" s="41"/>
      <c r="L42" s="41"/>
      <c r="M42" s="41"/>
      <c r="N42" s="41"/>
      <c r="O42" s="41"/>
      <c r="P42" s="42"/>
      <c r="Q42" s="42"/>
      <c r="R42" s="43" t="s">
        <v>819</v>
      </c>
      <c r="S42" s="44" t="s">
        <v>12</v>
      </c>
      <c r="T42" s="42"/>
      <c r="U42" s="44" t="s">
        <v>54</v>
      </c>
      <c r="V42" s="42"/>
      <c r="W42" s="45">
        <f t="shared" si="2"/>
        <v>0</v>
      </c>
    </row>
    <row r="43" spans="2:25" ht="26.25" customHeight="1" thickBot="1" x14ac:dyDescent="0.25">
      <c r="B43" s="228" t="s">
        <v>70</v>
      </c>
      <c r="C43" s="229"/>
      <c r="D43" s="229"/>
      <c r="E43" s="54" t="s">
        <v>610</v>
      </c>
      <c r="F43" s="54"/>
      <c r="G43" s="54"/>
      <c r="H43" s="47"/>
      <c r="I43" s="47"/>
      <c r="J43" s="47"/>
      <c r="K43" s="47"/>
      <c r="L43" s="47"/>
      <c r="M43" s="47"/>
      <c r="N43" s="47"/>
      <c r="O43" s="47"/>
      <c r="P43" s="48"/>
      <c r="Q43" s="48"/>
      <c r="R43" s="49" t="s">
        <v>819</v>
      </c>
      <c r="S43" s="50" t="s">
        <v>54</v>
      </c>
      <c r="T43" s="51">
        <f>+IF(ISERR(S43/R43*100),"N/A",ROUND(S43/R43*100,2))</f>
        <v>0</v>
      </c>
      <c r="U43" s="50" t="s">
        <v>54</v>
      </c>
      <c r="V43" s="51" t="str">
        <f>+IF(ISERR(U43/S43*100),"N/A",ROUND(U43/S43*100,2))</f>
        <v>N/A</v>
      </c>
      <c r="W43" s="52">
        <f t="shared" si="2"/>
        <v>0</v>
      </c>
    </row>
    <row r="44" spans="2:25" ht="22.5" customHeight="1" thickTop="1" thickBot="1" x14ac:dyDescent="0.25">
      <c r="B44" s="11" t="s">
        <v>73</v>
      </c>
      <c r="C44" s="12"/>
      <c r="D44" s="12"/>
      <c r="E44" s="12"/>
      <c r="F44" s="12"/>
      <c r="G44" s="12"/>
      <c r="H44" s="13"/>
      <c r="I44" s="13"/>
      <c r="J44" s="13"/>
      <c r="K44" s="13"/>
      <c r="L44" s="13"/>
      <c r="M44" s="13"/>
      <c r="N44" s="13"/>
      <c r="O44" s="13"/>
      <c r="P44" s="13"/>
      <c r="Q44" s="13"/>
      <c r="R44" s="13"/>
      <c r="S44" s="13"/>
      <c r="T44" s="13"/>
      <c r="U44" s="13"/>
      <c r="V44" s="13"/>
      <c r="W44" s="14"/>
    </row>
    <row r="45" spans="2:25" ht="37.5" customHeight="1" thickTop="1" x14ac:dyDescent="0.2">
      <c r="B45" s="214" t="s">
        <v>818</v>
      </c>
      <c r="C45" s="215"/>
      <c r="D45" s="215"/>
      <c r="E45" s="215"/>
      <c r="F45" s="215"/>
      <c r="G45" s="215"/>
      <c r="H45" s="215"/>
      <c r="I45" s="215"/>
      <c r="J45" s="215"/>
      <c r="K45" s="215"/>
      <c r="L45" s="215"/>
      <c r="M45" s="215"/>
      <c r="N45" s="215"/>
      <c r="O45" s="215"/>
      <c r="P45" s="215"/>
      <c r="Q45" s="215"/>
      <c r="R45" s="215"/>
      <c r="S45" s="215"/>
      <c r="T45" s="215"/>
      <c r="U45" s="215"/>
      <c r="V45" s="215"/>
      <c r="W45" s="216"/>
    </row>
    <row r="46" spans="2:25" ht="165" customHeight="1" thickBot="1" x14ac:dyDescent="0.25">
      <c r="B46" s="230"/>
      <c r="C46" s="231"/>
      <c r="D46" s="231"/>
      <c r="E46" s="231"/>
      <c r="F46" s="231"/>
      <c r="G46" s="231"/>
      <c r="H46" s="231"/>
      <c r="I46" s="231"/>
      <c r="J46" s="231"/>
      <c r="K46" s="231"/>
      <c r="L46" s="231"/>
      <c r="M46" s="231"/>
      <c r="N46" s="231"/>
      <c r="O46" s="231"/>
      <c r="P46" s="231"/>
      <c r="Q46" s="231"/>
      <c r="R46" s="231"/>
      <c r="S46" s="231"/>
      <c r="T46" s="231"/>
      <c r="U46" s="231"/>
      <c r="V46" s="231"/>
      <c r="W46" s="232"/>
    </row>
    <row r="47" spans="2:25" ht="37.5" customHeight="1" thickTop="1" x14ac:dyDescent="0.2">
      <c r="B47" s="214" t="s">
        <v>817</v>
      </c>
      <c r="C47" s="215"/>
      <c r="D47" s="215"/>
      <c r="E47" s="215"/>
      <c r="F47" s="215"/>
      <c r="G47" s="215"/>
      <c r="H47" s="215"/>
      <c r="I47" s="215"/>
      <c r="J47" s="215"/>
      <c r="K47" s="215"/>
      <c r="L47" s="215"/>
      <c r="M47" s="215"/>
      <c r="N47" s="215"/>
      <c r="O47" s="215"/>
      <c r="P47" s="215"/>
      <c r="Q47" s="215"/>
      <c r="R47" s="215"/>
      <c r="S47" s="215"/>
      <c r="T47" s="215"/>
      <c r="U47" s="215"/>
      <c r="V47" s="215"/>
      <c r="W47" s="216"/>
    </row>
    <row r="48" spans="2:25" ht="153" customHeight="1" thickBot="1" x14ac:dyDescent="0.25">
      <c r="B48" s="230"/>
      <c r="C48" s="231"/>
      <c r="D48" s="231"/>
      <c r="E48" s="231"/>
      <c r="F48" s="231"/>
      <c r="G48" s="231"/>
      <c r="H48" s="231"/>
      <c r="I48" s="231"/>
      <c r="J48" s="231"/>
      <c r="K48" s="231"/>
      <c r="L48" s="231"/>
      <c r="M48" s="231"/>
      <c r="N48" s="231"/>
      <c r="O48" s="231"/>
      <c r="P48" s="231"/>
      <c r="Q48" s="231"/>
      <c r="R48" s="231"/>
      <c r="S48" s="231"/>
      <c r="T48" s="231"/>
      <c r="U48" s="231"/>
      <c r="V48" s="231"/>
      <c r="W48" s="232"/>
    </row>
    <row r="49" spans="2:23" ht="37.5" customHeight="1" thickTop="1" x14ac:dyDescent="0.2">
      <c r="B49" s="214" t="s">
        <v>816</v>
      </c>
      <c r="C49" s="215"/>
      <c r="D49" s="215"/>
      <c r="E49" s="215"/>
      <c r="F49" s="215"/>
      <c r="G49" s="215"/>
      <c r="H49" s="215"/>
      <c r="I49" s="215"/>
      <c r="J49" s="215"/>
      <c r="K49" s="215"/>
      <c r="L49" s="215"/>
      <c r="M49" s="215"/>
      <c r="N49" s="215"/>
      <c r="O49" s="215"/>
      <c r="P49" s="215"/>
      <c r="Q49" s="215"/>
      <c r="R49" s="215"/>
      <c r="S49" s="215"/>
      <c r="T49" s="215"/>
      <c r="U49" s="215"/>
      <c r="V49" s="215"/>
      <c r="W49" s="216"/>
    </row>
    <row r="50" spans="2:23" ht="102" customHeight="1" thickBot="1" x14ac:dyDescent="0.25">
      <c r="B50" s="217"/>
      <c r="C50" s="218"/>
      <c r="D50" s="218"/>
      <c r="E50" s="218"/>
      <c r="F50" s="218"/>
      <c r="G50" s="218"/>
      <c r="H50" s="218"/>
      <c r="I50" s="218"/>
      <c r="J50" s="218"/>
      <c r="K50" s="218"/>
      <c r="L50" s="218"/>
      <c r="M50" s="218"/>
      <c r="N50" s="218"/>
      <c r="O50" s="218"/>
      <c r="P50" s="218"/>
      <c r="Q50" s="218"/>
      <c r="R50" s="218"/>
      <c r="S50" s="218"/>
      <c r="T50" s="218"/>
      <c r="U50" s="218"/>
      <c r="V50" s="218"/>
      <c r="W50" s="219"/>
    </row>
    <row r="55" spans="2:23" x14ac:dyDescent="0.2">
      <c r="R55" s="72"/>
      <c r="S55" s="72"/>
      <c r="U55" s="72"/>
    </row>
    <row r="56" spans="2:23" x14ac:dyDescent="0.2">
      <c r="R56" s="72"/>
      <c r="S56" s="72"/>
      <c r="U56" s="72"/>
    </row>
  </sheetData>
  <mergeCells count="99">
    <mergeCell ref="S34:T34"/>
    <mergeCell ref="V34:W34"/>
    <mergeCell ref="B36:D36"/>
    <mergeCell ref="B37:D37"/>
    <mergeCell ref="B38:D38"/>
    <mergeCell ref="B34:Q35"/>
    <mergeCell ref="B47:W48"/>
    <mergeCell ref="B49:W50"/>
    <mergeCell ref="B39:D39"/>
    <mergeCell ref="B40:D40"/>
    <mergeCell ref="B41:D41"/>
    <mergeCell ref="B42:D42"/>
    <mergeCell ref="B43:D43"/>
    <mergeCell ref="B45:W46"/>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2:L22"/>
    <mergeCell ref="M22:N22"/>
    <mergeCell ref="O22:P22"/>
    <mergeCell ref="Q22:R22"/>
    <mergeCell ref="B20:L21"/>
    <mergeCell ref="M20:N21"/>
    <mergeCell ref="O20:P21"/>
    <mergeCell ref="Q20:R21"/>
    <mergeCell ref="C17:W17"/>
    <mergeCell ref="B19:T19"/>
    <mergeCell ref="U19:W19"/>
    <mergeCell ref="U20:U21"/>
    <mergeCell ref="V20:V21"/>
    <mergeCell ref="W20:W21"/>
    <mergeCell ref="S20:S21"/>
    <mergeCell ref="T20:T21"/>
    <mergeCell ref="C15:I15"/>
    <mergeCell ref="L15:Q15"/>
    <mergeCell ref="T15:W15"/>
    <mergeCell ref="C16:I16"/>
    <mergeCell ref="L16:Q16"/>
    <mergeCell ref="T16:W16"/>
    <mergeCell ref="D9:H9"/>
    <mergeCell ref="I9:W9"/>
    <mergeCell ref="C10:W10"/>
    <mergeCell ref="B14:I14"/>
    <mergeCell ref="K14:Q14"/>
    <mergeCell ref="S14:W14"/>
    <mergeCell ref="C11:W11"/>
    <mergeCell ref="D7:H7"/>
    <mergeCell ref="O7:W7"/>
    <mergeCell ref="D8:H8"/>
    <mergeCell ref="P8:W8"/>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3" manualBreakCount="3">
    <brk id="12" min="1" max="22" man="1"/>
    <brk id="27" min="1" max="22" man="1"/>
    <brk id="43" min="1" max="2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tabSelected="1" view="pageBreakPreview" topLeftCell="A61"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106</v>
      </c>
      <c r="M4" s="179" t="s">
        <v>942</v>
      </c>
      <c r="N4" s="179"/>
      <c r="O4" s="179"/>
      <c r="P4" s="179"/>
      <c r="Q4" s="180"/>
      <c r="R4" s="19"/>
      <c r="S4" s="181" t="s">
        <v>10</v>
      </c>
      <c r="T4" s="182"/>
      <c r="U4" s="182"/>
      <c r="V4" s="183" t="s">
        <v>941</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893</v>
      </c>
      <c r="D6" s="185" t="s">
        <v>940</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888</v>
      </c>
      <c r="D7" s="172" t="s">
        <v>939</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623</v>
      </c>
      <c r="D8" s="172" t="s">
        <v>633</v>
      </c>
      <c r="E8" s="172"/>
      <c r="F8" s="172"/>
      <c r="G8" s="172"/>
      <c r="H8" s="172"/>
      <c r="I8" s="57"/>
      <c r="J8" s="26">
        <v>12678814</v>
      </c>
      <c r="K8" s="26">
        <v>1022401</v>
      </c>
      <c r="L8" s="26" t="s">
        <v>938</v>
      </c>
      <c r="M8" s="26" t="s">
        <v>937</v>
      </c>
      <c r="N8" s="25"/>
      <c r="O8" s="57"/>
      <c r="P8" s="173" t="s">
        <v>12</v>
      </c>
      <c r="Q8" s="173"/>
      <c r="R8" s="173"/>
      <c r="S8" s="173"/>
      <c r="T8" s="173"/>
      <c r="U8" s="173"/>
      <c r="V8" s="173"/>
      <c r="W8" s="173"/>
    </row>
    <row r="9" spans="1:29" ht="30" customHeight="1" x14ac:dyDescent="0.2">
      <c r="B9" s="23"/>
      <c r="C9" s="21" t="s">
        <v>621</v>
      </c>
      <c r="D9" s="172" t="s">
        <v>632</v>
      </c>
      <c r="E9" s="172"/>
      <c r="F9" s="172"/>
      <c r="G9" s="172"/>
      <c r="H9" s="172"/>
      <c r="I9" s="172" t="s">
        <v>12</v>
      </c>
      <c r="J9" s="172"/>
      <c r="K9" s="172"/>
      <c r="L9" s="172"/>
      <c r="M9" s="172"/>
      <c r="N9" s="172"/>
      <c r="O9" s="172"/>
      <c r="P9" s="172"/>
      <c r="Q9" s="172"/>
      <c r="R9" s="172"/>
      <c r="S9" s="172"/>
      <c r="T9" s="172"/>
      <c r="U9" s="172"/>
      <c r="V9" s="172"/>
      <c r="W9" s="173"/>
    </row>
    <row r="10" spans="1:29" ht="25.5" customHeight="1" thickBot="1" x14ac:dyDescent="0.25">
      <c r="B10" s="23"/>
      <c r="C10" s="173" t="s">
        <v>12</v>
      </c>
      <c r="D10" s="173"/>
      <c r="E10" s="173"/>
      <c r="F10" s="173"/>
      <c r="G10" s="173"/>
      <c r="H10" s="173"/>
      <c r="I10" s="173"/>
      <c r="J10" s="173"/>
      <c r="K10" s="173"/>
      <c r="L10" s="173"/>
      <c r="M10" s="173"/>
      <c r="N10" s="173"/>
      <c r="O10" s="173"/>
      <c r="P10" s="173"/>
      <c r="Q10" s="173"/>
      <c r="R10" s="173"/>
      <c r="S10" s="173"/>
      <c r="T10" s="173"/>
      <c r="U10" s="173"/>
      <c r="V10" s="173"/>
      <c r="W10" s="173"/>
    </row>
    <row r="11" spans="1:29" ht="337.5" customHeight="1" thickTop="1" thickBot="1" x14ac:dyDescent="0.25">
      <c r="B11" s="27" t="s">
        <v>21</v>
      </c>
      <c r="C11" s="243" t="s">
        <v>936</v>
      </c>
      <c r="D11" s="243"/>
      <c r="E11" s="243"/>
      <c r="F11" s="243"/>
      <c r="G11" s="243"/>
      <c r="H11" s="243"/>
      <c r="I11" s="243"/>
      <c r="J11" s="243"/>
      <c r="K11" s="243"/>
      <c r="L11" s="243"/>
      <c r="M11" s="243"/>
      <c r="N11" s="243"/>
      <c r="O11" s="243"/>
      <c r="P11" s="243"/>
      <c r="Q11" s="243"/>
      <c r="R11" s="243"/>
      <c r="S11" s="243"/>
      <c r="T11" s="243"/>
      <c r="U11" s="243"/>
      <c r="V11" s="243"/>
      <c r="W11" s="244"/>
    </row>
    <row r="12" spans="1:29" ht="2.1" customHeight="1" thickTop="1" thickBot="1" x14ac:dyDescent="0.25"/>
    <row r="13" spans="1:29" ht="21.75" customHeight="1" thickTop="1" thickBot="1" x14ac:dyDescent="0.25">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187" t="s">
        <v>24</v>
      </c>
      <c r="C14" s="188"/>
      <c r="D14" s="188"/>
      <c r="E14" s="188"/>
      <c r="F14" s="188"/>
      <c r="G14" s="188"/>
      <c r="H14" s="188"/>
      <c r="I14" s="188"/>
      <c r="J14" s="28"/>
      <c r="K14" s="188" t="s">
        <v>25</v>
      </c>
      <c r="L14" s="188"/>
      <c r="M14" s="188"/>
      <c r="N14" s="188"/>
      <c r="O14" s="188"/>
      <c r="P14" s="188"/>
      <c r="Q14" s="188"/>
      <c r="R14" s="29"/>
      <c r="S14" s="188" t="s">
        <v>26</v>
      </c>
      <c r="T14" s="188"/>
      <c r="U14" s="188"/>
      <c r="V14" s="188"/>
      <c r="W14" s="189"/>
    </row>
    <row r="15" spans="1:29" ht="69" customHeight="1" x14ac:dyDescent="0.2">
      <c r="B15" s="20" t="s">
        <v>27</v>
      </c>
      <c r="C15" s="185" t="s">
        <v>12</v>
      </c>
      <c r="D15" s="185"/>
      <c r="E15" s="185"/>
      <c r="F15" s="185"/>
      <c r="G15" s="185"/>
      <c r="H15" s="185"/>
      <c r="I15" s="185"/>
      <c r="J15" s="30"/>
      <c r="K15" s="30" t="s">
        <v>28</v>
      </c>
      <c r="L15" s="185" t="s">
        <v>12</v>
      </c>
      <c r="M15" s="185"/>
      <c r="N15" s="185"/>
      <c r="O15" s="185"/>
      <c r="P15" s="185"/>
      <c r="Q15" s="185"/>
      <c r="R15" s="57"/>
      <c r="S15" s="30" t="s">
        <v>29</v>
      </c>
      <c r="T15" s="190" t="s">
        <v>935</v>
      </c>
      <c r="U15" s="190"/>
      <c r="V15" s="190"/>
      <c r="W15" s="190"/>
    </row>
    <row r="16" spans="1:29" ht="86.25" customHeight="1" x14ac:dyDescent="0.2">
      <c r="B16" s="20" t="s">
        <v>31</v>
      </c>
      <c r="C16" s="185" t="s">
        <v>12</v>
      </c>
      <c r="D16" s="185"/>
      <c r="E16" s="185"/>
      <c r="F16" s="185"/>
      <c r="G16" s="185"/>
      <c r="H16" s="185"/>
      <c r="I16" s="185"/>
      <c r="J16" s="30"/>
      <c r="K16" s="30" t="s">
        <v>31</v>
      </c>
      <c r="L16" s="185" t="s">
        <v>12</v>
      </c>
      <c r="M16" s="185"/>
      <c r="N16" s="185"/>
      <c r="O16" s="185"/>
      <c r="P16" s="185"/>
      <c r="Q16" s="185"/>
      <c r="R16" s="57"/>
      <c r="S16" s="30" t="s">
        <v>32</v>
      </c>
      <c r="T16" s="190" t="s">
        <v>12</v>
      </c>
      <c r="U16" s="190"/>
      <c r="V16" s="190"/>
      <c r="W16" s="190"/>
    </row>
    <row r="17" spans="2:27" ht="25.5" customHeight="1" thickBot="1" x14ac:dyDescent="0.25">
      <c r="B17" s="31" t="s">
        <v>33</v>
      </c>
      <c r="C17" s="191" t="s">
        <v>12</v>
      </c>
      <c r="D17" s="191"/>
      <c r="E17" s="191"/>
      <c r="F17" s="191"/>
      <c r="G17" s="191"/>
      <c r="H17" s="191"/>
      <c r="I17" s="191"/>
      <c r="J17" s="191"/>
      <c r="K17" s="191"/>
      <c r="L17" s="191"/>
      <c r="M17" s="191"/>
      <c r="N17" s="191"/>
      <c r="O17" s="191"/>
      <c r="P17" s="191"/>
      <c r="Q17" s="191"/>
      <c r="R17" s="191"/>
      <c r="S17" s="191"/>
      <c r="T17" s="191"/>
      <c r="U17" s="191"/>
      <c r="V17" s="191"/>
      <c r="W17" s="192"/>
    </row>
    <row r="18" spans="2:27" ht="21.75" customHeight="1" thickTop="1" thickBot="1" x14ac:dyDescent="0.25">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193" t="s">
        <v>35</v>
      </c>
      <c r="C19" s="194"/>
      <c r="D19" s="194"/>
      <c r="E19" s="194"/>
      <c r="F19" s="194"/>
      <c r="G19" s="194"/>
      <c r="H19" s="194"/>
      <c r="I19" s="194"/>
      <c r="J19" s="194"/>
      <c r="K19" s="194"/>
      <c r="L19" s="194"/>
      <c r="M19" s="194"/>
      <c r="N19" s="194"/>
      <c r="O19" s="194"/>
      <c r="P19" s="194"/>
      <c r="Q19" s="194"/>
      <c r="R19" s="194"/>
      <c r="S19" s="194"/>
      <c r="T19" s="195"/>
      <c r="U19" s="196" t="s">
        <v>36</v>
      </c>
      <c r="V19" s="197"/>
      <c r="W19" s="198"/>
    </row>
    <row r="20" spans="2:27" ht="14.25" customHeight="1" x14ac:dyDescent="0.2">
      <c r="B20" s="199" t="s">
        <v>37</v>
      </c>
      <c r="C20" s="200"/>
      <c r="D20" s="200"/>
      <c r="E20" s="200"/>
      <c r="F20" s="200"/>
      <c r="G20" s="200"/>
      <c r="H20" s="200"/>
      <c r="I20" s="200"/>
      <c r="J20" s="200"/>
      <c r="K20" s="200"/>
      <c r="L20" s="200"/>
      <c r="M20" s="200" t="s">
        <v>38</v>
      </c>
      <c r="N20" s="200"/>
      <c r="O20" s="200" t="s">
        <v>39</v>
      </c>
      <c r="P20" s="200"/>
      <c r="Q20" s="200" t="s">
        <v>40</v>
      </c>
      <c r="R20" s="200"/>
      <c r="S20" s="200" t="s">
        <v>41</v>
      </c>
      <c r="T20" s="203" t="s">
        <v>42</v>
      </c>
      <c r="U20" s="205" t="s">
        <v>43</v>
      </c>
      <c r="V20" s="207" t="s">
        <v>44</v>
      </c>
      <c r="W20" s="208" t="s">
        <v>45</v>
      </c>
    </row>
    <row r="21" spans="2:27" ht="27" customHeight="1" thickBot="1" x14ac:dyDescent="0.25">
      <c r="B21" s="201"/>
      <c r="C21" s="202"/>
      <c r="D21" s="202"/>
      <c r="E21" s="202"/>
      <c r="F21" s="202"/>
      <c r="G21" s="202"/>
      <c r="H21" s="202"/>
      <c r="I21" s="202"/>
      <c r="J21" s="202"/>
      <c r="K21" s="202"/>
      <c r="L21" s="202"/>
      <c r="M21" s="202"/>
      <c r="N21" s="202"/>
      <c r="O21" s="202"/>
      <c r="P21" s="202"/>
      <c r="Q21" s="202"/>
      <c r="R21" s="202"/>
      <c r="S21" s="202"/>
      <c r="T21" s="204"/>
      <c r="U21" s="206"/>
      <c r="V21" s="202"/>
      <c r="W21" s="209"/>
      <c r="Z21" s="33" t="s">
        <v>12</v>
      </c>
      <c r="AA21" s="33" t="s">
        <v>46</v>
      </c>
    </row>
    <row r="22" spans="2:27" ht="33.75" customHeight="1" x14ac:dyDescent="0.2">
      <c r="B22" s="210" t="s">
        <v>934</v>
      </c>
      <c r="C22" s="211"/>
      <c r="D22" s="211"/>
      <c r="E22" s="211"/>
      <c r="F22" s="211"/>
      <c r="G22" s="211"/>
      <c r="H22" s="211"/>
      <c r="I22" s="211"/>
      <c r="J22" s="211"/>
      <c r="K22" s="211"/>
      <c r="L22" s="211"/>
      <c r="M22" s="212" t="s">
        <v>893</v>
      </c>
      <c r="N22" s="212"/>
      <c r="O22" s="212" t="s">
        <v>48</v>
      </c>
      <c r="P22" s="212"/>
      <c r="Q22" s="213" t="s">
        <v>49</v>
      </c>
      <c r="R22" s="213"/>
      <c r="S22" s="34" t="s">
        <v>782</v>
      </c>
      <c r="T22" s="34" t="s">
        <v>405</v>
      </c>
      <c r="U22" s="34" t="s">
        <v>933</v>
      </c>
      <c r="V22" s="34">
        <f t="shared" ref="V22:V50" si="0">+IF(ISERR(U22/T22*100),"N/A",ROUND(U22/T22*100,2))</f>
        <v>79</v>
      </c>
      <c r="W22" s="35">
        <f t="shared" ref="W22:W50" si="1">+IF(ISERR(U22/S22*100),"N/A",ROUND(U22/S22*100,2))</f>
        <v>8.7799999999999994</v>
      </c>
    </row>
    <row r="23" spans="2:27" ht="33.75" customHeight="1" x14ac:dyDescent="0.2">
      <c r="B23" s="210" t="s">
        <v>932</v>
      </c>
      <c r="C23" s="211"/>
      <c r="D23" s="211"/>
      <c r="E23" s="211"/>
      <c r="F23" s="211"/>
      <c r="G23" s="211"/>
      <c r="H23" s="211"/>
      <c r="I23" s="211"/>
      <c r="J23" s="211"/>
      <c r="K23" s="211"/>
      <c r="L23" s="211"/>
      <c r="M23" s="212" t="s">
        <v>893</v>
      </c>
      <c r="N23" s="212"/>
      <c r="O23" s="212" t="s">
        <v>48</v>
      </c>
      <c r="P23" s="212"/>
      <c r="Q23" s="213" t="s">
        <v>49</v>
      </c>
      <c r="R23" s="213"/>
      <c r="S23" s="34" t="s">
        <v>931</v>
      </c>
      <c r="T23" s="34" t="s">
        <v>930</v>
      </c>
      <c r="U23" s="34" t="s">
        <v>929</v>
      </c>
      <c r="V23" s="34">
        <f t="shared" si="0"/>
        <v>25.45</v>
      </c>
      <c r="W23" s="35">
        <f t="shared" si="1"/>
        <v>2.5499999999999998</v>
      </c>
    </row>
    <row r="24" spans="2:27" ht="33.75" customHeight="1" x14ac:dyDescent="0.2">
      <c r="B24" s="210" t="s">
        <v>928</v>
      </c>
      <c r="C24" s="211"/>
      <c r="D24" s="211"/>
      <c r="E24" s="211"/>
      <c r="F24" s="211"/>
      <c r="G24" s="211"/>
      <c r="H24" s="211"/>
      <c r="I24" s="211"/>
      <c r="J24" s="211"/>
      <c r="K24" s="211"/>
      <c r="L24" s="211"/>
      <c r="M24" s="212" t="s">
        <v>893</v>
      </c>
      <c r="N24" s="212"/>
      <c r="O24" s="212" t="s">
        <v>48</v>
      </c>
      <c r="P24" s="212"/>
      <c r="Q24" s="213" t="s">
        <v>49</v>
      </c>
      <c r="R24" s="213"/>
      <c r="S24" s="34" t="s">
        <v>53</v>
      </c>
      <c r="T24" s="34" t="s">
        <v>405</v>
      </c>
      <c r="U24" s="34" t="s">
        <v>927</v>
      </c>
      <c r="V24" s="34">
        <f t="shared" si="0"/>
        <v>86</v>
      </c>
      <c r="W24" s="35">
        <f t="shared" si="1"/>
        <v>8.6</v>
      </c>
    </row>
    <row r="25" spans="2:27" ht="33.75" customHeight="1" x14ac:dyDescent="0.2">
      <c r="B25" s="210" t="s">
        <v>926</v>
      </c>
      <c r="C25" s="211"/>
      <c r="D25" s="211"/>
      <c r="E25" s="211"/>
      <c r="F25" s="211"/>
      <c r="G25" s="211"/>
      <c r="H25" s="211"/>
      <c r="I25" s="211"/>
      <c r="J25" s="211"/>
      <c r="K25" s="211"/>
      <c r="L25" s="211"/>
      <c r="M25" s="212" t="s">
        <v>893</v>
      </c>
      <c r="N25" s="212"/>
      <c r="O25" s="212" t="s">
        <v>48</v>
      </c>
      <c r="P25" s="212"/>
      <c r="Q25" s="213" t="s">
        <v>49</v>
      </c>
      <c r="R25" s="213"/>
      <c r="S25" s="34" t="s">
        <v>283</v>
      </c>
      <c r="T25" s="34" t="s">
        <v>925</v>
      </c>
      <c r="U25" s="34" t="s">
        <v>512</v>
      </c>
      <c r="V25" s="34">
        <f t="shared" si="0"/>
        <v>62.5</v>
      </c>
      <c r="W25" s="35">
        <f t="shared" si="1"/>
        <v>6.41</v>
      </c>
    </row>
    <row r="26" spans="2:27" ht="33.75" customHeight="1" x14ac:dyDescent="0.2">
      <c r="B26" s="210" t="s">
        <v>924</v>
      </c>
      <c r="C26" s="211"/>
      <c r="D26" s="211"/>
      <c r="E26" s="211"/>
      <c r="F26" s="211"/>
      <c r="G26" s="211"/>
      <c r="H26" s="211"/>
      <c r="I26" s="211"/>
      <c r="J26" s="211"/>
      <c r="K26" s="211"/>
      <c r="L26" s="211"/>
      <c r="M26" s="212" t="s">
        <v>893</v>
      </c>
      <c r="N26" s="212"/>
      <c r="O26" s="212" t="s">
        <v>48</v>
      </c>
      <c r="P26" s="212"/>
      <c r="Q26" s="213" t="s">
        <v>49</v>
      </c>
      <c r="R26" s="213"/>
      <c r="S26" s="34" t="s">
        <v>98</v>
      </c>
      <c r="T26" s="34" t="s">
        <v>923</v>
      </c>
      <c r="U26" s="34" t="s">
        <v>922</v>
      </c>
      <c r="V26" s="34">
        <f t="shared" si="0"/>
        <v>75</v>
      </c>
      <c r="W26" s="35">
        <f t="shared" si="1"/>
        <v>6</v>
      </c>
    </row>
    <row r="27" spans="2:27" ht="33.75" customHeight="1" x14ac:dyDescent="0.2">
      <c r="B27" s="210" t="s">
        <v>921</v>
      </c>
      <c r="C27" s="211"/>
      <c r="D27" s="211"/>
      <c r="E27" s="211"/>
      <c r="F27" s="211"/>
      <c r="G27" s="211"/>
      <c r="H27" s="211"/>
      <c r="I27" s="211"/>
      <c r="J27" s="211"/>
      <c r="K27" s="211"/>
      <c r="L27" s="211"/>
      <c r="M27" s="212" t="s">
        <v>893</v>
      </c>
      <c r="N27" s="212"/>
      <c r="O27" s="212" t="s">
        <v>48</v>
      </c>
      <c r="P27" s="212"/>
      <c r="Q27" s="213" t="s">
        <v>49</v>
      </c>
      <c r="R27" s="213"/>
      <c r="S27" s="34" t="s">
        <v>53</v>
      </c>
      <c r="T27" s="34" t="s">
        <v>405</v>
      </c>
      <c r="U27" s="34" t="s">
        <v>405</v>
      </c>
      <c r="V27" s="34">
        <f t="shared" si="0"/>
        <v>100</v>
      </c>
      <c r="W27" s="35">
        <f t="shared" si="1"/>
        <v>10</v>
      </c>
    </row>
    <row r="28" spans="2:27" ht="33.75" customHeight="1" x14ac:dyDescent="0.2">
      <c r="B28" s="210" t="s">
        <v>920</v>
      </c>
      <c r="C28" s="211"/>
      <c r="D28" s="211"/>
      <c r="E28" s="211"/>
      <c r="F28" s="211"/>
      <c r="G28" s="211"/>
      <c r="H28" s="211"/>
      <c r="I28" s="211"/>
      <c r="J28" s="211"/>
      <c r="K28" s="211"/>
      <c r="L28" s="211"/>
      <c r="M28" s="212" t="s">
        <v>893</v>
      </c>
      <c r="N28" s="212"/>
      <c r="O28" s="212" t="s">
        <v>48</v>
      </c>
      <c r="P28" s="212"/>
      <c r="Q28" s="213" t="s">
        <v>49</v>
      </c>
      <c r="R28" s="213"/>
      <c r="S28" s="34" t="s">
        <v>919</v>
      </c>
      <c r="T28" s="34" t="s">
        <v>54</v>
      </c>
      <c r="U28" s="34" t="s">
        <v>54</v>
      </c>
      <c r="V28" s="34" t="str">
        <f t="shared" si="0"/>
        <v>N/A</v>
      </c>
      <c r="W28" s="35">
        <f t="shared" si="1"/>
        <v>0</v>
      </c>
    </row>
    <row r="29" spans="2:27" ht="33.75" customHeight="1" x14ac:dyDescent="0.2">
      <c r="B29" s="210" t="s">
        <v>918</v>
      </c>
      <c r="C29" s="211"/>
      <c r="D29" s="211"/>
      <c r="E29" s="211"/>
      <c r="F29" s="211"/>
      <c r="G29" s="211"/>
      <c r="H29" s="211"/>
      <c r="I29" s="211"/>
      <c r="J29" s="211"/>
      <c r="K29" s="211"/>
      <c r="L29" s="211"/>
      <c r="M29" s="212" t="s">
        <v>893</v>
      </c>
      <c r="N29" s="212"/>
      <c r="O29" s="212" t="s">
        <v>186</v>
      </c>
      <c r="P29" s="212"/>
      <c r="Q29" s="213" t="s">
        <v>49</v>
      </c>
      <c r="R29" s="213"/>
      <c r="S29" s="34" t="s">
        <v>917</v>
      </c>
      <c r="T29" s="34" t="s">
        <v>54</v>
      </c>
      <c r="U29" s="34" t="s">
        <v>54</v>
      </c>
      <c r="V29" s="34" t="str">
        <f t="shared" si="0"/>
        <v>N/A</v>
      </c>
      <c r="W29" s="35">
        <f t="shared" si="1"/>
        <v>0</v>
      </c>
    </row>
    <row r="30" spans="2:27" ht="33.75" customHeight="1" x14ac:dyDescent="0.2">
      <c r="B30" s="210" t="s">
        <v>916</v>
      </c>
      <c r="C30" s="211"/>
      <c r="D30" s="211"/>
      <c r="E30" s="211"/>
      <c r="F30" s="211"/>
      <c r="G30" s="211"/>
      <c r="H30" s="211"/>
      <c r="I30" s="211"/>
      <c r="J30" s="211"/>
      <c r="K30" s="211"/>
      <c r="L30" s="211"/>
      <c r="M30" s="212" t="s">
        <v>893</v>
      </c>
      <c r="N30" s="212"/>
      <c r="O30" s="212" t="s">
        <v>48</v>
      </c>
      <c r="P30" s="212"/>
      <c r="Q30" s="213" t="s">
        <v>49</v>
      </c>
      <c r="R30" s="213"/>
      <c r="S30" s="34" t="s">
        <v>915</v>
      </c>
      <c r="T30" s="34" t="s">
        <v>914</v>
      </c>
      <c r="U30" s="34" t="s">
        <v>913</v>
      </c>
      <c r="V30" s="34">
        <f t="shared" si="0"/>
        <v>96.7</v>
      </c>
      <c r="W30" s="35">
        <f t="shared" si="1"/>
        <v>90.39</v>
      </c>
    </row>
    <row r="31" spans="2:27" ht="33.75" customHeight="1" x14ac:dyDescent="0.2">
      <c r="B31" s="210" t="s">
        <v>912</v>
      </c>
      <c r="C31" s="211"/>
      <c r="D31" s="211"/>
      <c r="E31" s="211"/>
      <c r="F31" s="211"/>
      <c r="G31" s="211"/>
      <c r="H31" s="211"/>
      <c r="I31" s="211"/>
      <c r="J31" s="211"/>
      <c r="K31" s="211"/>
      <c r="L31" s="211"/>
      <c r="M31" s="212" t="s">
        <v>893</v>
      </c>
      <c r="N31" s="212"/>
      <c r="O31" s="212" t="s">
        <v>48</v>
      </c>
      <c r="P31" s="212"/>
      <c r="Q31" s="213" t="s">
        <v>49</v>
      </c>
      <c r="R31" s="213"/>
      <c r="S31" s="34" t="s">
        <v>742</v>
      </c>
      <c r="T31" s="34" t="s">
        <v>911</v>
      </c>
      <c r="U31" s="34" t="s">
        <v>910</v>
      </c>
      <c r="V31" s="34">
        <f t="shared" si="0"/>
        <v>96.72</v>
      </c>
      <c r="W31" s="35">
        <f t="shared" si="1"/>
        <v>80.14</v>
      </c>
    </row>
    <row r="32" spans="2:27" ht="33.75" customHeight="1" x14ac:dyDescent="0.2">
      <c r="B32" s="210" t="s">
        <v>909</v>
      </c>
      <c r="C32" s="211"/>
      <c r="D32" s="211"/>
      <c r="E32" s="211"/>
      <c r="F32" s="211"/>
      <c r="G32" s="211"/>
      <c r="H32" s="211"/>
      <c r="I32" s="211"/>
      <c r="J32" s="211"/>
      <c r="K32" s="211"/>
      <c r="L32" s="211"/>
      <c r="M32" s="212" t="s">
        <v>893</v>
      </c>
      <c r="N32" s="212"/>
      <c r="O32" s="212" t="s">
        <v>48</v>
      </c>
      <c r="P32" s="212"/>
      <c r="Q32" s="213" t="s">
        <v>49</v>
      </c>
      <c r="R32" s="213"/>
      <c r="S32" s="34" t="s">
        <v>472</v>
      </c>
      <c r="T32" s="34" t="s">
        <v>472</v>
      </c>
      <c r="U32" s="34" t="s">
        <v>908</v>
      </c>
      <c r="V32" s="34">
        <f t="shared" si="0"/>
        <v>97</v>
      </c>
      <c r="W32" s="35">
        <f t="shared" si="1"/>
        <v>97</v>
      </c>
    </row>
    <row r="33" spans="2:23" ht="33.75" customHeight="1" x14ac:dyDescent="0.2">
      <c r="B33" s="210" t="s">
        <v>907</v>
      </c>
      <c r="C33" s="211"/>
      <c r="D33" s="211"/>
      <c r="E33" s="211"/>
      <c r="F33" s="211"/>
      <c r="G33" s="211"/>
      <c r="H33" s="211"/>
      <c r="I33" s="211"/>
      <c r="J33" s="211"/>
      <c r="K33" s="211"/>
      <c r="L33" s="211"/>
      <c r="M33" s="212" t="s">
        <v>893</v>
      </c>
      <c r="N33" s="212"/>
      <c r="O33" s="212" t="s">
        <v>48</v>
      </c>
      <c r="P33" s="212"/>
      <c r="Q33" s="213" t="s">
        <v>49</v>
      </c>
      <c r="R33" s="213"/>
      <c r="S33" s="34" t="s">
        <v>53</v>
      </c>
      <c r="T33" s="34" t="s">
        <v>54</v>
      </c>
      <c r="U33" s="34" t="s">
        <v>54</v>
      </c>
      <c r="V33" s="34" t="str">
        <f t="shared" si="0"/>
        <v>N/A</v>
      </c>
      <c r="W33" s="35">
        <f t="shared" si="1"/>
        <v>0</v>
      </c>
    </row>
    <row r="34" spans="2:23" ht="33.75" customHeight="1" x14ac:dyDescent="0.2">
      <c r="B34" s="210" t="s">
        <v>906</v>
      </c>
      <c r="C34" s="211"/>
      <c r="D34" s="211"/>
      <c r="E34" s="211"/>
      <c r="F34" s="211"/>
      <c r="G34" s="211"/>
      <c r="H34" s="211"/>
      <c r="I34" s="211"/>
      <c r="J34" s="211"/>
      <c r="K34" s="211"/>
      <c r="L34" s="211"/>
      <c r="M34" s="212" t="s">
        <v>893</v>
      </c>
      <c r="N34" s="212"/>
      <c r="O34" s="212" t="s">
        <v>48</v>
      </c>
      <c r="P34" s="212"/>
      <c r="Q34" s="213" t="s">
        <v>49</v>
      </c>
      <c r="R34" s="213"/>
      <c r="S34" s="34" t="s">
        <v>905</v>
      </c>
      <c r="T34" s="34" t="s">
        <v>54</v>
      </c>
      <c r="U34" s="34" t="s">
        <v>826</v>
      </c>
      <c r="V34" s="34" t="str">
        <f t="shared" si="0"/>
        <v>N/A</v>
      </c>
      <c r="W34" s="35">
        <f t="shared" si="1"/>
        <v>2.67</v>
      </c>
    </row>
    <row r="35" spans="2:23" ht="33.75" customHeight="1" x14ac:dyDescent="0.2">
      <c r="B35" s="210" t="s">
        <v>904</v>
      </c>
      <c r="C35" s="211"/>
      <c r="D35" s="211"/>
      <c r="E35" s="211"/>
      <c r="F35" s="211"/>
      <c r="G35" s="211"/>
      <c r="H35" s="211"/>
      <c r="I35" s="211"/>
      <c r="J35" s="211"/>
      <c r="K35" s="211"/>
      <c r="L35" s="211"/>
      <c r="M35" s="212" t="s">
        <v>893</v>
      </c>
      <c r="N35" s="212"/>
      <c r="O35" s="212" t="s">
        <v>48</v>
      </c>
      <c r="P35" s="212"/>
      <c r="Q35" s="213" t="s">
        <v>49</v>
      </c>
      <c r="R35" s="213"/>
      <c r="S35" s="34" t="s">
        <v>260</v>
      </c>
      <c r="T35" s="34" t="s">
        <v>903</v>
      </c>
      <c r="U35" s="34" t="s">
        <v>902</v>
      </c>
      <c r="V35" s="34">
        <f t="shared" si="0"/>
        <v>99.61</v>
      </c>
      <c r="W35" s="35">
        <f t="shared" si="1"/>
        <v>73.459999999999994</v>
      </c>
    </row>
    <row r="36" spans="2:23" ht="33.75" customHeight="1" x14ac:dyDescent="0.2">
      <c r="B36" s="210" t="s">
        <v>901</v>
      </c>
      <c r="C36" s="211"/>
      <c r="D36" s="211"/>
      <c r="E36" s="211"/>
      <c r="F36" s="211"/>
      <c r="G36" s="211"/>
      <c r="H36" s="211"/>
      <c r="I36" s="211"/>
      <c r="J36" s="211"/>
      <c r="K36" s="211"/>
      <c r="L36" s="211"/>
      <c r="M36" s="212" t="s">
        <v>893</v>
      </c>
      <c r="N36" s="212"/>
      <c r="O36" s="212" t="s">
        <v>48</v>
      </c>
      <c r="P36" s="212"/>
      <c r="Q36" s="213" t="s">
        <v>49</v>
      </c>
      <c r="R36" s="213"/>
      <c r="S36" s="34" t="s">
        <v>405</v>
      </c>
      <c r="T36" s="34" t="s">
        <v>54</v>
      </c>
      <c r="U36" s="34" t="s">
        <v>54</v>
      </c>
      <c r="V36" s="34" t="str">
        <f t="shared" si="0"/>
        <v>N/A</v>
      </c>
      <c r="W36" s="35">
        <f t="shared" si="1"/>
        <v>0</v>
      </c>
    </row>
    <row r="37" spans="2:23" ht="33.75" customHeight="1" x14ac:dyDescent="0.2">
      <c r="B37" s="210" t="s">
        <v>900</v>
      </c>
      <c r="C37" s="211"/>
      <c r="D37" s="211"/>
      <c r="E37" s="211"/>
      <c r="F37" s="211"/>
      <c r="G37" s="211"/>
      <c r="H37" s="211"/>
      <c r="I37" s="211"/>
      <c r="J37" s="211"/>
      <c r="K37" s="211"/>
      <c r="L37" s="211"/>
      <c r="M37" s="212" t="s">
        <v>893</v>
      </c>
      <c r="N37" s="212"/>
      <c r="O37" s="212" t="s">
        <v>48</v>
      </c>
      <c r="P37" s="212"/>
      <c r="Q37" s="213" t="s">
        <v>49</v>
      </c>
      <c r="R37" s="213"/>
      <c r="S37" s="34" t="s">
        <v>53</v>
      </c>
      <c r="T37" s="34" t="s">
        <v>54</v>
      </c>
      <c r="U37" s="34" t="s">
        <v>54</v>
      </c>
      <c r="V37" s="34" t="str">
        <f t="shared" si="0"/>
        <v>N/A</v>
      </c>
      <c r="W37" s="35">
        <f t="shared" si="1"/>
        <v>0</v>
      </c>
    </row>
    <row r="38" spans="2:23" ht="33.75" customHeight="1" x14ac:dyDescent="0.2">
      <c r="B38" s="210" t="s">
        <v>899</v>
      </c>
      <c r="C38" s="211"/>
      <c r="D38" s="211"/>
      <c r="E38" s="211"/>
      <c r="F38" s="211"/>
      <c r="G38" s="211"/>
      <c r="H38" s="211"/>
      <c r="I38" s="211"/>
      <c r="J38" s="211"/>
      <c r="K38" s="211"/>
      <c r="L38" s="211"/>
      <c r="M38" s="212" t="s">
        <v>893</v>
      </c>
      <c r="N38" s="212"/>
      <c r="O38" s="212" t="s">
        <v>48</v>
      </c>
      <c r="P38" s="212"/>
      <c r="Q38" s="213" t="s">
        <v>49</v>
      </c>
      <c r="R38" s="213"/>
      <c r="S38" s="34" t="s">
        <v>53</v>
      </c>
      <c r="T38" s="34" t="s">
        <v>54</v>
      </c>
      <c r="U38" s="34" t="s">
        <v>54</v>
      </c>
      <c r="V38" s="34" t="str">
        <f t="shared" si="0"/>
        <v>N/A</v>
      </c>
      <c r="W38" s="35">
        <f t="shared" si="1"/>
        <v>0</v>
      </c>
    </row>
    <row r="39" spans="2:23" ht="33.75" customHeight="1" x14ac:dyDescent="0.2">
      <c r="B39" s="210" t="s">
        <v>898</v>
      </c>
      <c r="C39" s="211"/>
      <c r="D39" s="211"/>
      <c r="E39" s="211"/>
      <c r="F39" s="211"/>
      <c r="G39" s="211"/>
      <c r="H39" s="211"/>
      <c r="I39" s="211"/>
      <c r="J39" s="211"/>
      <c r="K39" s="211"/>
      <c r="L39" s="211"/>
      <c r="M39" s="212" t="s">
        <v>893</v>
      </c>
      <c r="N39" s="212"/>
      <c r="O39" s="212" t="s">
        <v>48</v>
      </c>
      <c r="P39" s="212"/>
      <c r="Q39" s="213" t="s">
        <v>49</v>
      </c>
      <c r="R39" s="213"/>
      <c r="S39" s="34" t="s">
        <v>740</v>
      </c>
      <c r="T39" s="34" t="s">
        <v>740</v>
      </c>
      <c r="U39" s="34" t="s">
        <v>897</v>
      </c>
      <c r="V39" s="34">
        <f t="shared" si="0"/>
        <v>83.89</v>
      </c>
      <c r="W39" s="35">
        <f t="shared" si="1"/>
        <v>83.89</v>
      </c>
    </row>
    <row r="40" spans="2:23" ht="33.75" customHeight="1" x14ac:dyDescent="0.2">
      <c r="B40" s="210" t="s">
        <v>896</v>
      </c>
      <c r="C40" s="211"/>
      <c r="D40" s="211"/>
      <c r="E40" s="211"/>
      <c r="F40" s="211"/>
      <c r="G40" s="211"/>
      <c r="H40" s="211"/>
      <c r="I40" s="211"/>
      <c r="J40" s="211"/>
      <c r="K40" s="211"/>
      <c r="L40" s="211"/>
      <c r="M40" s="212" t="s">
        <v>893</v>
      </c>
      <c r="N40" s="212"/>
      <c r="O40" s="212" t="s">
        <v>48</v>
      </c>
      <c r="P40" s="212"/>
      <c r="Q40" s="213" t="s">
        <v>65</v>
      </c>
      <c r="R40" s="213"/>
      <c r="S40" s="34" t="s">
        <v>895</v>
      </c>
      <c r="T40" s="34" t="s">
        <v>102</v>
      </c>
      <c r="U40" s="34" t="s">
        <v>102</v>
      </c>
      <c r="V40" s="34" t="str">
        <f t="shared" si="0"/>
        <v>N/A</v>
      </c>
      <c r="W40" s="35" t="str">
        <f t="shared" si="1"/>
        <v>N/A</v>
      </c>
    </row>
    <row r="41" spans="2:23" ht="33.75" customHeight="1" x14ac:dyDescent="0.2">
      <c r="B41" s="210" t="s">
        <v>894</v>
      </c>
      <c r="C41" s="211"/>
      <c r="D41" s="211"/>
      <c r="E41" s="211"/>
      <c r="F41" s="211"/>
      <c r="G41" s="211"/>
      <c r="H41" s="211"/>
      <c r="I41" s="211"/>
      <c r="J41" s="211"/>
      <c r="K41" s="211"/>
      <c r="L41" s="211"/>
      <c r="M41" s="212" t="s">
        <v>893</v>
      </c>
      <c r="N41" s="212"/>
      <c r="O41" s="212" t="s">
        <v>48</v>
      </c>
      <c r="P41" s="212"/>
      <c r="Q41" s="213" t="s">
        <v>49</v>
      </c>
      <c r="R41" s="213"/>
      <c r="S41" s="34" t="s">
        <v>892</v>
      </c>
      <c r="T41" s="34" t="s">
        <v>891</v>
      </c>
      <c r="U41" s="34" t="s">
        <v>890</v>
      </c>
      <c r="V41" s="34">
        <f t="shared" si="0"/>
        <v>97.06</v>
      </c>
      <c r="W41" s="35">
        <f t="shared" si="1"/>
        <v>14.6</v>
      </c>
    </row>
    <row r="42" spans="2:23" ht="33.75" customHeight="1" x14ac:dyDescent="0.2">
      <c r="B42" s="210" t="s">
        <v>889</v>
      </c>
      <c r="C42" s="211"/>
      <c r="D42" s="211"/>
      <c r="E42" s="211"/>
      <c r="F42" s="211"/>
      <c r="G42" s="211"/>
      <c r="H42" s="211"/>
      <c r="I42" s="211"/>
      <c r="J42" s="211"/>
      <c r="K42" s="211"/>
      <c r="L42" s="211"/>
      <c r="M42" s="212" t="s">
        <v>888</v>
      </c>
      <c r="N42" s="212"/>
      <c r="O42" s="212" t="s">
        <v>48</v>
      </c>
      <c r="P42" s="212"/>
      <c r="Q42" s="213" t="s">
        <v>49</v>
      </c>
      <c r="R42" s="213"/>
      <c r="S42" s="34" t="s">
        <v>53</v>
      </c>
      <c r="T42" s="34" t="s">
        <v>98</v>
      </c>
      <c r="U42" s="34" t="s">
        <v>98</v>
      </c>
      <c r="V42" s="34">
        <f t="shared" si="0"/>
        <v>100</v>
      </c>
      <c r="W42" s="35">
        <f t="shared" si="1"/>
        <v>25</v>
      </c>
    </row>
    <row r="43" spans="2:23" ht="33.75" customHeight="1" x14ac:dyDescent="0.2">
      <c r="B43" s="210" t="s">
        <v>887</v>
      </c>
      <c r="C43" s="211"/>
      <c r="D43" s="211"/>
      <c r="E43" s="211"/>
      <c r="F43" s="211"/>
      <c r="G43" s="211"/>
      <c r="H43" s="211"/>
      <c r="I43" s="211"/>
      <c r="J43" s="211"/>
      <c r="K43" s="211"/>
      <c r="L43" s="211"/>
      <c r="M43" s="212" t="s">
        <v>623</v>
      </c>
      <c r="N43" s="212"/>
      <c r="O43" s="212" t="s">
        <v>48</v>
      </c>
      <c r="P43" s="212"/>
      <c r="Q43" s="213" t="s">
        <v>49</v>
      </c>
      <c r="R43" s="213"/>
      <c r="S43" s="34" t="s">
        <v>53</v>
      </c>
      <c r="T43" s="34" t="s">
        <v>886</v>
      </c>
      <c r="U43" s="34" t="s">
        <v>885</v>
      </c>
      <c r="V43" s="34">
        <f t="shared" si="0"/>
        <v>123.04</v>
      </c>
      <c r="W43" s="35">
        <f t="shared" si="1"/>
        <v>26.7</v>
      </c>
    </row>
    <row r="44" spans="2:23" ht="33.75" customHeight="1" x14ac:dyDescent="0.2">
      <c r="B44" s="210" t="s">
        <v>884</v>
      </c>
      <c r="C44" s="211"/>
      <c r="D44" s="211"/>
      <c r="E44" s="211"/>
      <c r="F44" s="211"/>
      <c r="G44" s="211"/>
      <c r="H44" s="211"/>
      <c r="I44" s="211"/>
      <c r="J44" s="211"/>
      <c r="K44" s="211"/>
      <c r="L44" s="211"/>
      <c r="M44" s="212" t="s">
        <v>623</v>
      </c>
      <c r="N44" s="212"/>
      <c r="O44" s="212" t="s">
        <v>48</v>
      </c>
      <c r="P44" s="212"/>
      <c r="Q44" s="213" t="s">
        <v>49</v>
      </c>
      <c r="R44" s="213"/>
      <c r="S44" s="34" t="s">
        <v>53</v>
      </c>
      <c r="T44" s="34" t="s">
        <v>260</v>
      </c>
      <c r="U44" s="34" t="s">
        <v>883</v>
      </c>
      <c r="V44" s="34">
        <f t="shared" si="0"/>
        <v>103.63</v>
      </c>
      <c r="W44" s="35">
        <f t="shared" si="1"/>
        <v>82.9</v>
      </c>
    </row>
    <row r="45" spans="2:23" ht="33.75" customHeight="1" x14ac:dyDescent="0.2">
      <c r="B45" s="210" t="s">
        <v>882</v>
      </c>
      <c r="C45" s="211"/>
      <c r="D45" s="211"/>
      <c r="E45" s="211"/>
      <c r="F45" s="211"/>
      <c r="G45" s="211"/>
      <c r="H45" s="211"/>
      <c r="I45" s="211"/>
      <c r="J45" s="211"/>
      <c r="K45" s="211"/>
      <c r="L45" s="211"/>
      <c r="M45" s="212" t="s">
        <v>623</v>
      </c>
      <c r="N45" s="212"/>
      <c r="O45" s="212" t="s">
        <v>48</v>
      </c>
      <c r="P45" s="212"/>
      <c r="Q45" s="213" t="s">
        <v>113</v>
      </c>
      <c r="R45" s="213"/>
      <c r="S45" s="34" t="s">
        <v>53</v>
      </c>
      <c r="T45" s="34" t="s">
        <v>102</v>
      </c>
      <c r="U45" s="34" t="s">
        <v>102</v>
      </c>
      <c r="V45" s="34" t="str">
        <f t="shared" si="0"/>
        <v>N/A</v>
      </c>
      <c r="W45" s="35" t="str">
        <f t="shared" si="1"/>
        <v>N/A</v>
      </c>
    </row>
    <row r="46" spans="2:23" ht="33.75" customHeight="1" x14ac:dyDescent="0.2">
      <c r="B46" s="210" t="s">
        <v>881</v>
      </c>
      <c r="C46" s="211"/>
      <c r="D46" s="211"/>
      <c r="E46" s="211"/>
      <c r="F46" s="211"/>
      <c r="G46" s="211"/>
      <c r="H46" s="211"/>
      <c r="I46" s="211"/>
      <c r="J46" s="211"/>
      <c r="K46" s="211"/>
      <c r="L46" s="211"/>
      <c r="M46" s="212" t="s">
        <v>623</v>
      </c>
      <c r="N46" s="212"/>
      <c r="O46" s="212" t="s">
        <v>48</v>
      </c>
      <c r="P46" s="212"/>
      <c r="Q46" s="213" t="s">
        <v>49</v>
      </c>
      <c r="R46" s="213"/>
      <c r="S46" s="34" t="s">
        <v>880</v>
      </c>
      <c r="T46" s="34" t="s">
        <v>880</v>
      </c>
      <c r="U46" s="34" t="s">
        <v>723</v>
      </c>
      <c r="V46" s="34">
        <f t="shared" si="0"/>
        <v>105.29</v>
      </c>
      <c r="W46" s="35">
        <f t="shared" si="1"/>
        <v>105.29</v>
      </c>
    </row>
    <row r="47" spans="2:23" ht="33.75" customHeight="1" x14ac:dyDescent="0.2">
      <c r="B47" s="210" t="s">
        <v>879</v>
      </c>
      <c r="C47" s="211"/>
      <c r="D47" s="211"/>
      <c r="E47" s="211"/>
      <c r="F47" s="211"/>
      <c r="G47" s="211"/>
      <c r="H47" s="211"/>
      <c r="I47" s="211"/>
      <c r="J47" s="211"/>
      <c r="K47" s="211"/>
      <c r="L47" s="211"/>
      <c r="M47" s="212" t="s">
        <v>623</v>
      </c>
      <c r="N47" s="212"/>
      <c r="O47" s="212" t="s">
        <v>48</v>
      </c>
      <c r="P47" s="212"/>
      <c r="Q47" s="213" t="s">
        <v>49</v>
      </c>
      <c r="R47" s="213"/>
      <c r="S47" s="34" t="s">
        <v>53</v>
      </c>
      <c r="T47" s="34" t="s">
        <v>53</v>
      </c>
      <c r="U47" s="34" t="s">
        <v>53</v>
      </c>
      <c r="V47" s="34">
        <f t="shared" si="0"/>
        <v>100</v>
      </c>
      <c r="W47" s="35">
        <f t="shared" si="1"/>
        <v>100</v>
      </c>
    </row>
    <row r="48" spans="2:23" ht="33.75" customHeight="1" x14ac:dyDescent="0.2">
      <c r="B48" s="210" t="s">
        <v>878</v>
      </c>
      <c r="C48" s="211"/>
      <c r="D48" s="211"/>
      <c r="E48" s="211"/>
      <c r="F48" s="211"/>
      <c r="G48" s="211"/>
      <c r="H48" s="211"/>
      <c r="I48" s="211"/>
      <c r="J48" s="211"/>
      <c r="K48" s="211"/>
      <c r="L48" s="211"/>
      <c r="M48" s="212" t="s">
        <v>623</v>
      </c>
      <c r="N48" s="212"/>
      <c r="O48" s="212" t="s">
        <v>48</v>
      </c>
      <c r="P48" s="212"/>
      <c r="Q48" s="213" t="s">
        <v>49</v>
      </c>
      <c r="R48" s="213"/>
      <c r="S48" s="34" t="s">
        <v>877</v>
      </c>
      <c r="T48" s="34" t="s">
        <v>876</v>
      </c>
      <c r="U48" s="34" t="s">
        <v>876</v>
      </c>
      <c r="V48" s="34">
        <f t="shared" si="0"/>
        <v>100</v>
      </c>
      <c r="W48" s="35">
        <f t="shared" si="1"/>
        <v>34.380000000000003</v>
      </c>
    </row>
    <row r="49" spans="2:25" ht="33.75" customHeight="1" x14ac:dyDescent="0.2">
      <c r="B49" s="210" t="s">
        <v>875</v>
      </c>
      <c r="C49" s="211"/>
      <c r="D49" s="211"/>
      <c r="E49" s="211"/>
      <c r="F49" s="211"/>
      <c r="G49" s="211"/>
      <c r="H49" s="211"/>
      <c r="I49" s="211"/>
      <c r="J49" s="211"/>
      <c r="K49" s="211"/>
      <c r="L49" s="211"/>
      <c r="M49" s="212" t="s">
        <v>623</v>
      </c>
      <c r="N49" s="212"/>
      <c r="O49" s="212" t="s">
        <v>48</v>
      </c>
      <c r="P49" s="212"/>
      <c r="Q49" s="213" t="s">
        <v>49</v>
      </c>
      <c r="R49" s="213"/>
      <c r="S49" s="34" t="s">
        <v>874</v>
      </c>
      <c r="T49" s="34" t="s">
        <v>874</v>
      </c>
      <c r="U49" s="34" t="s">
        <v>874</v>
      </c>
      <c r="V49" s="34">
        <f t="shared" si="0"/>
        <v>100</v>
      </c>
      <c r="W49" s="35">
        <f t="shared" si="1"/>
        <v>100</v>
      </c>
    </row>
    <row r="50" spans="2:25" ht="33.75" customHeight="1" thickBot="1" x14ac:dyDescent="0.25">
      <c r="B50" s="210" t="s">
        <v>873</v>
      </c>
      <c r="C50" s="211"/>
      <c r="D50" s="211"/>
      <c r="E50" s="211"/>
      <c r="F50" s="211"/>
      <c r="G50" s="211"/>
      <c r="H50" s="211"/>
      <c r="I50" s="211"/>
      <c r="J50" s="211"/>
      <c r="K50" s="211"/>
      <c r="L50" s="211"/>
      <c r="M50" s="212" t="s">
        <v>621</v>
      </c>
      <c r="N50" s="212"/>
      <c r="O50" s="212" t="s">
        <v>48</v>
      </c>
      <c r="P50" s="212"/>
      <c r="Q50" s="213" t="s">
        <v>49</v>
      </c>
      <c r="R50" s="213"/>
      <c r="S50" s="34" t="s">
        <v>872</v>
      </c>
      <c r="T50" s="34" t="s">
        <v>871</v>
      </c>
      <c r="U50" s="34" t="s">
        <v>870</v>
      </c>
      <c r="V50" s="34">
        <f t="shared" si="0"/>
        <v>104.84</v>
      </c>
      <c r="W50" s="35">
        <f t="shared" si="1"/>
        <v>99.89</v>
      </c>
    </row>
    <row r="51" spans="2:25" ht="21.75" customHeight="1" thickTop="1" thickBot="1" x14ac:dyDescent="0.25">
      <c r="B51" s="11" t="s">
        <v>59</v>
      </c>
      <c r="C51" s="12"/>
      <c r="D51" s="12"/>
      <c r="E51" s="12"/>
      <c r="F51" s="12"/>
      <c r="G51" s="12"/>
      <c r="H51" s="13"/>
      <c r="I51" s="13"/>
      <c r="J51" s="13"/>
      <c r="K51" s="13"/>
      <c r="L51" s="13"/>
      <c r="M51" s="13"/>
      <c r="N51" s="13"/>
      <c r="O51" s="13"/>
      <c r="P51" s="13"/>
      <c r="Q51" s="13"/>
      <c r="R51" s="13"/>
      <c r="S51" s="13"/>
      <c r="T51" s="13"/>
      <c r="U51" s="13"/>
      <c r="V51" s="13"/>
      <c r="W51" s="14"/>
      <c r="X51" s="36"/>
    </row>
    <row r="52" spans="2:25" ht="29.25" customHeight="1" thickTop="1" thickBot="1" x14ac:dyDescent="0.25">
      <c r="B52" s="220" t="s">
        <v>60</v>
      </c>
      <c r="C52" s="221"/>
      <c r="D52" s="221"/>
      <c r="E52" s="221"/>
      <c r="F52" s="221"/>
      <c r="G52" s="221"/>
      <c r="H52" s="221"/>
      <c r="I52" s="221"/>
      <c r="J52" s="221"/>
      <c r="K52" s="221"/>
      <c r="L52" s="221"/>
      <c r="M52" s="221"/>
      <c r="N52" s="221"/>
      <c r="O52" s="221"/>
      <c r="P52" s="221"/>
      <c r="Q52" s="222"/>
      <c r="R52" s="37" t="s">
        <v>41</v>
      </c>
      <c r="S52" s="197" t="s">
        <v>42</v>
      </c>
      <c r="T52" s="197"/>
      <c r="U52" s="55" t="s">
        <v>61</v>
      </c>
      <c r="V52" s="196" t="s">
        <v>62</v>
      </c>
      <c r="W52" s="198"/>
    </row>
    <row r="53" spans="2:25" ht="30.75" customHeight="1" thickBot="1" x14ac:dyDescent="0.25">
      <c r="B53" s="223"/>
      <c r="C53" s="224"/>
      <c r="D53" s="224"/>
      <c r="E53" s="224"/>
      <c r="F53" s="224"/>
      <c r="G53" s="224"/>
      <c r="H53" s="224"/>
      <c r="I53" s="224"/>
      <c r="J53" s="224"/>
      <c r="K53" s="224"/>
      <c r="L53" s="224"/>
      <c r="M53" s="224"/>
      <c r="N53" s="224"/>
      <c r="O53" s="224"/>
      <c r="P53" s="224"/>
      <c r="Q53" s="225"/>
      <c r="R53" s="56" t="s">
        <v>63</v>
      </c>
      <c r="S53" s="56" t="s">
        <v>63</v>
      </c>
      <c r="T53" s="56" t="s">
        <v>48</v>
      </c>
      <c r="U53" s="56" t="s">
        <v>63</v>
      </c>
      <c r="V53" s="56" t="s">
        <v>64</v>
      </c>
      <c r="W53" s="32" t="s">
        <v>65</v>
      </c>
      <c r="Y53" s="36"/>
    </row>
    <row r="54" spans="2:25" ht="23.25" customHeight="1" thickBot="1" x14ac:dyDescent="0.25">
      <c r="B54" s="226" t="s">
        <v>66</v>
      </c>
      <c r="C54" s="227"/>
      <c r="D54" s="227"/>
      <c r="E54" s="53" t="s">
        <v>868</v>
      </c>
      <c r="F54" s="53"/>
      <c r="G54" s="53"/>
      <c r="H54" s="41"/>
      <c r="I54" s="41"/>
      <c r="J54" s="41"/>
      <c r="K54" s="41"/>
      <c r="L54" s="41"/>
      <c r="M54" s="41"/>
      <c r="N54" s="41"/>
      <c r="O54" s="41"/>
      <c r="P54" s="42"/>
      <c r="Q54" s="42"/>
      <c r="R54" s="43" t="s">
        <v>869</v>
      </c>
      <c r="S54" s="44" t="s">
        <v>12</v>
      </c>
      <c r="T54" s="42"/>
      <c r="U54" s="44" t="s">
        <v>866</v>
      </c>
      <c r="V54" s="42"/>
      <c r="W54" s="45">
        <f t="shared" ref="W54:W61" si="2">+IF(ISERR(U54/R54*100),"N/A",ROUND(U54/R54*100,2))</f>
        <v>0.88</v>
      </c>
    </row>
    <row r="55" spans="2:25" ht="26.25" customHeight="1" x14ac:dyDescent="0.2">
      <c r="B55" s="228" t="s">
        <v>70</v>
      </c>
      <c r="C55" s="229"/>
      <c r="D55" s="229"/>
      <c r="E55" s="54" t="s">
        <v>868</v>
      </c>
      <c r="F55" s="54"/>
      <c r="G55" s="54"/>
      <c r="H55" s="47"/>
      <c r="I55" s="47"/>
      <c r="J55" s="47"/>
      <c r="K55" s="47"/>
      <c r="L55" s="47"/>
      <c r="M55" s="47"/>
      <c r="N55" s="47"/>
      <c r="O55" s="47"/>
      <c r="P55" s="48"/>
      <c r="Q55" s="48"/>
      <c r="R55" s="49" t="s">
        <v>867</v>
      </c>
      <c r="S55" s="50" t="s">
        <v>866</v>
      </c>
      <c r="T55" s="51">
        <f>+IF(ISERR(S55/R55*100),"N/A",ROUND(S55/R55*100,2))</f>
        <v>0.89</v>
      </c>
      <c r="U55" s="50" t="s">
        <v>866</v>
      </c>
      <c r="V55" s="51">
        <f>+IF(ISERR(U55/S55*100),"N/A",ROUND(U55/S55*100,2))</f>
        <v>100</v>
      </c>
      <c r="W55" s="52">
        <f t="shared" si="2"/>
        <v>0.89</v>
      </c>
    </row>
    <row r="56" spans="2:25" ht="23.25" customHeight="1" thickBot="1" x14ac:dyDescent="0.25">
      <c r="B56" s="226" t="s">
        <v>66</v>
      </c>
      <c r="C56" s="227"/>
      <c r="D56" s="227"/>
      <c r="E56" s="53" t="s">
        <v>865</v>
      </c>
      <c r="F56" s="53"/>
      <c r="G56" s="53"/>
      <c r="H56" s="41"/>
      <c r="I56" s="41"/>
      <c r="J56" s="41"/>
      <c r="K56" s="41"/>
      <c r="L56" s="41"/>
      <c r="M56" s="41"/>
      <c r="N56" s="41"/>
      <c r="O56" s="41"/>
      <c r="P56" s="42"/>
      <c r="Q56" s="42"/>
      <c r="R56" s="43" t="s">
        <v>864</v>
      </c>
      <c r="S56" s="44" t="s">
        <v>12</v>
      </c>
      <c r="T56" s="42"/>
      <c r="U56" s="44" t="s">
        <v>862</v>
      </c>
      <c r="V56" s="42"/>
      <c r="W56" s="45">
        <f t="shared" si="2"/>
        <v>4.55</v>
      </c>
    </row>
    <row r="57" spans="2:25" ht="26.25" customHeight="1" x14ac:dyDescent="0.2">
      <c r="B57" s="228" t="s">
        <v>70</v>
      </c>
      <c r="C57" s="229"/>
      <c r="D57" s="229"/>
      <c r="E57" s="54" t="s">
        <v>865</v>
      </c>
      <c r="F57" s="54"/>
      <c r="G57" s="54"/>
      <c r="H57" s="47"/>
      <c r="I57" s="47"/>
      <c r="J57" s="47"/>
      <c r="K57" s="47"/>
      <c r="L57" s="47"/>
      <c r="M57" s="47"/>
      <c r="N57" s="47"/>
      <c r="O57" s="47"/>
      <c r="P57" s="48"/>
      <c r="Q57" s="48"/>
      <c r="R57" s="49" t="s">
        <v>864</v>
      </c>
      <c r="S57" s="50" t="s">
        <v>863</v>
      </c>
      <c r="T57" s="51">
        <f>+IF(ISERR(S57/R57*100),"N/A",ROUND(S57/R57*100,2))</f>
        <v>9.09</v>
      </c>
      <c r="U57" s="50" t="s">
        <v>862</v>
      </c>
      <c r="V57" s="51">
        <f>+IF(ISERR(U57/S57*100),"N/A",ROUND(U57/S57*100,2))</f>
        <v>50</v>
      </c>
      <c r="W57" s="52">
        <f t="shared" si="2"/>
        <v>4.55</v>
      </c>
    </row>
    <row r="58" spans="2:25" ht="23.25" customHeight="1" thickBot="1" x14ac:dyDescent="0.25">
      <c r="B58" s="226" t="s">
        <v>66</v>
      </c>
      <c r="C58" s="227"/>
      <c r="D58" s="227"/>
      <c r="E58" s="53" t="s">
        <v>612</v>
      </c>
      <c r="F58" s="53"/>
      <c r="G58" s="53"/>
      <c r="H58" s="41"/>
      <c r="I58" s="41"/>
      <c r="J58" s="41"/>
      <c r="K58" s="41"/>
      <c r="L58" s="41"/>
      <c r="M58" s="41"/>
      <c r="N58" s="41"/>
      <c r="O58" s="41"/>
      <c r="P58" s="42"/>
      <c r="Q58" s="42"/>
      <c r="R58" s="43" t="s">
        <v>861</v>
      </c>
      <c r="S58" s="44" t="s">
        <v>12</v>
      </c>
      <c r="T58" s="42"/>
      <c r="U58" s="44" t="s">
        <v>665</v>
      </c>
      <c r="V58" s="42"/>
      <c r="W58" s="45">
        <f t="shared" si="2"/>
        <v>0.76</v>
      </c>
    </row>
    <row r="59" spans="2:25" ht="26.25" customHeight="1" x14ac:dyDescent="0.2">
      <c r="B59" s="228" t="s">
        <v>70</v>
      </c>
      <c r="C59" s="229"/>
      <c r="D59" s="229"/>
      <c r="E59" s="54" t="s">
        <v>612</v>
      </c>
      <c r="F59" s="54"/>
      <c r="G59" s="54"/>
      <c r="H59" s="47"/>
      <c r="I59" s="47"/>
      <c r="J59" s="47"/>
      <c r="K59" s="47"/>
      <c r="L59" s="47"/>
      <c r="M59" s="47"/>
      <c r="N59" s="47"/>
      <c r="O59" s="47"/>
      <c r="P59" s="48"/>
      <c r="Q59" s="48"/>
      <c r="R59" s="49" t="s">
        <v>861</v>
      </c>
      <c r="S59" s="50" t="s">
        <v>665</v>
      </c>
      <c r="T59" s="51">
        <f>+IF(ISERR(S59/R59*100),"N/A",ROUND(S59/R59*100,2))</f>
        <v>0.76</v>
      </c>
      <c r="U59" s="50" t="s">
        <v>665</v>
      </c>
      <c r="V59" s="51">
        <f>+IF(ISERR(U59/S59*100),"N/A",ROUND(U59/S59*100,2))</f>
        <v>100</v>
      </c>
      <c r="W59" s="52">
        <f t="shared" si="2"/>
        <v>0.76</v>
      </c>
    </row>
    <row r="60" spans="2:25" ht="23.25" customHeight="1" thickBot="1" x14ac:dyDescent="0.25">
      <c r="B60" s="226" t="s">
        <v>66</v>
      </c>
      <c r="C60" s="227"/>
      <c r="D60" s="227"/>
      <c r="E60" s="53" t="s">
        <v>610</v>
      </c>
      <c r="F60" s="53"/>
      <c r="G60" s="53"/>
      <c r="H60" s="41"/>
      <c r="I60" s="41"/>
      <c r="J60" s="41"/>
      <c r="K60" s="41"/>
      <c r="L60" s="41"/>
      <c r="M60" s="41"/>
      <c r="N60" s="41"/>
      <c r="O60" s="41"/>
      <c r="P60" s="42"/>
      <c r="Q60" s="42"/>
      <c r="R60" s="43" t="s">
        <v>860</v>
      </c>
      <c r="S60" s="44" t="s">
        <v>12</v>
      </c>
      <c r="T60" s="42"/>
      <c r="U60" s="44" t="s">
        <v>54</v>
      </c>
      <c r="V60" s="42"/>
      <c r="W60" s="45">
        <f t="shared" si="2"/>
        <v>0</v>
      </c>
    </row>
    <row r="61" spans="2:25" ht="26.25" customHeight="1" thickBot="1" x14ac:dyDescent="0.25">
      <c r="B61" s="228" t="s">
        <v>70</v>
      </c>
      <c r="C61" s="229"/>
      <c r="D61" s="229"/>
      <c r="E61" s="54" t="s">
        <v>610</v>
      </c>
      <c r="F61" s="54"/>
      <c r="G61" s="54"/>
      <c r="H61" s="47"/>
      <c r="I61" s="47"/>
      <c r="J61" s="47"/>
      <c r="K61" s="47"/>
      <c r="L61" s="47"/>
      <c r="M61" s="47"/>
      <c r="N61" s="47"/>
      <c r="O61" s="47"/>
      <c r="P61" s="48"/>
      <c r="Q61" s="48"/>
      <c r="R61" s="49" t="s">
        <v>860</v>
      </c>
      <c r="S61" s="50" t="s">
        <v>54</v>
      </c>
      <c r="T61" s="51">
        <f>+IF(ISERR(S61/R61*100),"N/A",ROUND(S61/R61*100,2))</f>
        <v>0</v>
      </c>
      <c r="U61" s="50" t="s">
        <v>54</v>
      </c>
      <c r="V61" s="51" t="str">
        <f>+IF(ISERR(U61/S61*100),"N/A",ROUND(U61/S61*100,2))</f>
        <v>N/A</v>
      </c>
      <c r="W61" s="52">
        <f t="shared" si="2"/>
        <v>0</v>
      </c>
    </row>
    <row r="62" spans="2:25" ht="22.5" customHeight="1" thickTop="1" thickBot="1" x14ac:dyDescent="0.25">
      <c r="B62" s="11" t="s">
        <v>73</v>
      </c>
      <c r="C62" s="12"/>
      <c r="D62" s="12"/>
      <c r="E62" s="12"/>
      <c r="F62" s="12"/>
      <c r="G62" s="12"/>
      <c r="H62" s="13"/>
      <c r="I62" s="13"/>
      <c r="J62" s="13"/>
      <c r="K62" s="13"/>
      <c r="L62" s="13"/>
      <c r="M62" s="13"/>
      <c r="N62" s="13"/>
      <c r="O62" s="13"/>
      <c r="P62" s="13"/>
      <c r="Q62" s="13"/>
      <c r="R62" s="13"/>
      <c r="S62" s="13"/>
      <c r="T62" s="13"/>
      <c r="U62" s="13"/>
      <c r="V62" s="13"/>
      <c r="W62" s="14"/>
    </row>
    <row r="63" spans="2:25" ht="37.5" customHeight="1" thickTop="1" x14ac:dyDescent="0.2">
      <c r="B63" s="214" t="s">
        <v>859</v>
      </c>
      <c r="C63" s="215"/>
      <c r="D63" s="215"/>
      <c r="E63" s="215"/>
      <c r="F63" s="215"/>
      <c r="G63" s="215"/>
      <c r="H63" s="215"/>
      <c r="I63" s="215"/>
      <c r="J63" s="215"/>
      <c r="K63" s="215"/>
      <c r="L63" s="215"/>
      <c r="M63" s="215"/>
      <c r="N63" s="215"/>
      <c r="O63" s="215"/>
      <c r="P63" s="215"/>
      <c r="Q63" s="215"/>
      <c r="R63" s="215"/>
      <c r="S63" s="215"/>
      <c r="T63" s="215"/>
      <c r="U63" s="215"/>
      <c r="V63" s="215"/>
      <c r="W63" s="216"/>
    </row>
    <row r="64" spans="2:25" ht="246.75" customHeight="1" thickBot="1" x14ac:dyDescent="0.25">
      <c r="B64" s="230"/>
      <c r="C64" s="231"/>
      <c r="D64" s="231"/>
      <c r="E64" s="231"/>
      <c r="F64" s="231"/>
      <c r="G64" s="231"/>
      <c r="H64" s="231"/>
      <c r="I64" s="231"/>
      <c r="J64" s="231"/>
      <c r="K64" s="231"/>
      <c r="L64" s="231"/>
      <c r="M64" s="231"/>
      <c r="N64" s="231"/>
      <c r="O64" s="231"/>
      <c r="P64" s="231"/>
      <c r="Q64" s="231"/>
      <c r="R64" s="231"/>
      <c r="S64" s="231"/>
      <c r="T64" s="231"/>
      <c r="U64" s="231"/>
      <c r="V64" s="231"/>
      <c r="W64" s="232"/>
    </row>
    <row r="65" spans="2:23" ht="37.5" customHeight="1" thickTop="1" x14ac:dyDescent="0.2">
      <c r="B65" s="214" t="s">
        <v>858</v>
      </c>
      <c r="C65" s="215"/>
      <c r="D65" s="215"/>
      <c r="E65" s="215"/>
      <c r="F65" s="215"/>
      <c r="G65" s="215"/>
      <c r="H65" s="215"/>
      <c r="I65" s="215"/>
      <c r="J65" s="215"/>
      <c r="K65" s="215"/>
      <c r="L65" s="215"/>
      <c r="M65" s="215"/>
      <c r="N65" s="215"/>
      <c r="O65" s="215"/>
      <c r="P65" s="215"/>
      <c r="Q65" s="215"/>
      <c r="R65" s="215"/>
      <c r="S65" s="215"/>
      <c r="T65" s="215"/>
      <c r="U65" s="215"/>
      <c r="V65" s="215"/>
      <c r="W65" s="216"/>
    </row>
    <row r="66" spans="2:23" ht="175.5" customHeight="1" thickBot="1" x14ac:dyDescent="0.25">
      <c r="B66" s="230"/>
      <c r="C66" s="231"/>
      <c r="D66" s="231"/>
      <c r="E66" s="231"/>
      <c r="F66" s="231"/>
      <c r="G66" s="231"/>
      <c r="H66" s="231"/>
      <c r="I66" s="231"/>
      <c r="J66" s="231"/>
      <c r="K66" s="231"/>
      <c r="L66" s="231"/>
      <c r="M66" s="231"/>
      <c r="N66" s="231"/>
      <c r="O66" s="231"/>
      <c r="P66" s="231"/>
      <c r="Q66" s="231"/>
      <c r="R66" s="231"/>
      <c r="S66" s="231"/>
      <c r="T66" s="231"/>
      <c r="U66" s="231"/>
      <c r="V66" s="231"/>
      <c r="W66" s="232"/>
    </row>
    <row r="67" spans="2:23" ht="78.75" customHeight="1" thickTop="1" x14ac:dyDescent="0.2">
      <c r="B67" s="214" t="s">
        <v>857</v>
      </c>
      <c r="C67" s="215"/>
      <c r="D67" s="215"/>
      <c r="E67" s="215"/>
      <c r="F67" s="215"/>
      <c r="G67" s="215"/>
      <c r="H67" s="215"/>
      <c r="I67" s="215"/>
      <c r="J67" s="215"/>
      <c r="K67" s="215"/>
      <c r="L67" s="215"/>
      <c r="M67" s="215"/>
      <c r="N67" s="215"/>
      <c r="O67" s="215"/>
      <c r="P67" s="215"/>
      <c r="Q67" s="215"/>
      <c r="R67" s="215"/>
      <c r="S67" s="215"/>
      <c r="T67" s="215"/>
      <c r="U67" s="215"/>
      <c r="V67" s="215"/>
      <c r="W67" s="216"/>
    </row>
    <row r="68" spans="2:23" ht="114.75" customHeight="1" thickBot="1" x14ac:dyDescent="0.25">
      <c r="B68" s="217"/>
      <c r="C68" s="218"/>
      <c r="D68" s="218"/>
      <c r="E68" s="218"/>
      <c r="F68" s="218"/>
      <c r="G68" s="218"/>
      <c r="H68" s="218"/>
      <c r="I68" s="218"/>
      <c r="J68" s="218"/>
      <c r="K68" s="218"/>
      <c r="L68" s="218"/>
      <c r="M68" s="218"/>
      <c r="N68" s="218"/>
      <c r="O68" s="218"/>
      <c r="P68" s="218"/>
      <c r="Q68" s="218"/>
      <c r="R68" s="218"/>
      <c r="S68" s="218"/>
      <c r="T68" s="218"/>
      <c r="U68" s="218"/>
      <c r="V68" s="218"/>
      <c r="W68" s="219"/>
    </row>
  </sheetData>
  <mergeCells count="171">
    <mergeCell ref="S52:T52"/>
    <mergeCell ref="V52:W52"/>
    <mergeCell ref="B54:D54"/>
    <mergeCell ref="B55:D55"/>
    <mergeCell ref="B56:D56"/>
    <mergeCell ref="B65:W66"/>
    <mergeCell ref="B67:W68"/>
    <mergeCell ref="B57:D57"/>
    <mergeCell ref="B58:D58"/>
    <mergeCell ref="B59:D59"/>
    <mergeCell ref="B60:D60"/>
    <mergeCell ref="B61:D61"/>
    <mergeCell ref="B63:W64"/>
    <mergeCell ref="B49:L49"/>
    <mergeCell ref="M49:N49"/>
    <mergeCell ref="O49:P49"/>
    <mergeCell ref="Q49:R49"/>
    <mergeCell ref="B52:Q53"/>
    <mergeCell ref="B50:L50"/>
    <mergeCell ref="M50:N50"/>
    <mergeCell ref="O50:P50"/>
    <mergeCell ref="Q50:R50"/>
    <mergeCell ref="B44:L44"/>
    <mergeCell ref="M44:N44"/>
    <mergeCell ref="O44:P44"/>
    <mergeCell ref="Q44:R44"/>
    <mergeCell ref="B45:L45"/>
    <mergeCell ref="M45:N45"/>
    <mergeCell ref="O45:P45"/>
    <mergeCell ref="Q45:R45"/>
    <mergeCell ref="B48:L48"/>
    <mergeCell ref="M48:N48"/>
    <mergeCell ref="O48:P48"/>
    <mergeCell ref="Q48:R48"/>
    <mergeCell ref="B46:L46"/>
    <mergeCell ref="M46:N46"/>
    <mergeCell ref="O46:P46"/>
    <mergeCell ref="Q46:R46"/>
    <mergeCell ref="B47:L47"/>
    <mergeCell ref="M47:N47"/>
    <mergeCell ref="O47:P47"/>
    <mergeCell ref="Q47:R47"/>
    <mergeCell ref="B39:L39"/>
    <mergeCell ref="M39:N39"/>
    <mergeCell ref="O39:P39"/>
    <mergeCell ref="Q39:R39"/>
    <mergeCell ref="B40:L40"/>
    <mergeCell ref="M40:N40"/>
    <mergeCell ref="O40:P40"/>
    <mergeCell ref="Q40:R40"/>
    <mergeCell ref="B41:L41"/>
    <mergeCell ref="M41:N41"/>
    <mergeCell ref="O41:P41"/>
    <mergeCell ref="Q41:R41"/>
    <mergeCell ref="B43:L43"/>
    <mergeCell ref="M43:N43"/>
    <mergeCell ref="O43:P43"/>
    <mergeCell ref="Q43:R43"/>
    <mergeCell ref="B33:L33"/>
    <mergeCell ref="M33:N33"/>
    <mergeCell ref="O33:P33"/>
    <mergeCell ref="Q33:R33"/>
    <mergeCell ref="B42:L42"/>
    <mergeCell ref="M42:N42"/>
    <mergeCell ref="O42:P42"/>
    <mergeCell ref="Q42:R42"/>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O30:P30"/>
    <mergeCell ref="Q30:R30"/>
    <mergeCell ref="B31:L31"/>
    <mergeCell ref="M31:N31"/>
    <mergeCell ref="O31:P31"/>
    <mergeCell ref="Q31:R31"/>
    <mergeCell ref="B32:L32"/>
    <mergeCell ref="M32:N32"/>
    <mergeCell ref="O32:P32"/>
    <mergeCell ref="Q32:R32"/>
    <mergeCell ref="B23:L23"/>
    <mergeCell ref="M23:N23"/>
    <mergeCell ref="O23:P23"/>
    <mergeCell ref="Q23:R23"/>
    <mergeCell ref="B24:L24"/>
    <mergeCell ref="M24:N24"/>
    <mergeCell ref="B34:L34"/>
    <mergeCell ref="M34:N34"/>
    <mergeCell ref="O34:P34"/>
    <mergeCell ref="Q34:R34"/>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B25:L25"/>
    <mergeCell ref="M25:N25"/>
    <mergeCell ref="O25:P25"/>
    <mergeCell ref="Q25:R25"/>
    <mergeCell ref="O24:P24"/>
    <mergeCell ref="Q24:R24"/>
    <mergeCell ref="B26:L26"/>
    <mergeCell ref="M26:N26"/>
    <mergeCell ref="O26:P26"/>
    <mergeCell ref="Q26:R26"/>
    <mergeCell ref="B22:L22"/>
    <mergeCell ref="M22:N22"/>
    <mergeCell ref="O22:P22"/>
    <mergeCell ref="Q22:R22"/>
    <mergeCell ref="B20:L21"/>
    <mergeCell ref="M20:N21"/>
    <mergeCell ref="O20:P21"/>
    <mergeCell ref="Q20:R21"/>
    <mergeCell ref="S20:S21"/>
    <mergeCell ref="K14:Q14"/>
    <mergeCell ref="S14:W14"/>
    <mergeCell ref="C15:I15"/>
    <mergeCell ref="L15:Q15"/>
    <mergeCell ref="T15:W15"/>
    <mergeCell ref="C16:I16"/>
    <mergeCell ref="L16:Q16"/>
    <mergeCell ref="T16:W16"/>
    <mergeCell ref="U20:U21"/>
    <mergeCell ref="V20:V21"/>
    <mergeCell ref="W20:W21"/>
    <mergeCell ref="T20:T21"/>
    <mergeCell ref="A1:P1"/>
    <mergeCell ref="B2:W2"/>
    <mergeCell ref="D4:H4"/>
    <mergeCell ref="J4:K4"/>
    <mergeCell ref="M4:Q4"/>
    <mergeCell ref="S4:U4"/>
    <mergeCell ref="V4:W4"/>
    <mergeCell ref="C17:W17"/>
    <mergeCell ref="B19:T19"/>
    <mergeCell ref="U19:W19"/>
    <mergeCell ref="C5:W5"/>
    <mergeCell ref="D6:H6"/>
    <mergeCell ref="J6:K6"/>
    <mergeCell ref="L6:M6"/>
    <mergeCell ref="N6:W6"/>
    <mergeCell ref="D7:H7"/>
    <mergeCell ref="O7:W7"/>
    <mergeCell ref="D8:H8"/>
    <mergeCell ref="P8:W8"/>
    <mergeCell ref="D9:H9"/>
    <mergeCell ref="I9:W9"/>
    <mergeCell ref="C10:W10"/>
    <mergeCell ref="C11:W11"/>
    <mergeCell ref="B14:I1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4" manualBreakCount="4">
    <brk id="12" min="1" max="22" man="1"/>
    <brk id="31" min="1" max="22" man="1"/>
    <brk id="50" min="1" max="22" man="1"/>
    <brk id="64" min="1" max="2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963</v>
      </c>
      <c r="M4" s="179" t="s">
        <v>962</v>
      </c>
      <c r="N4" s="179"/>
      <c r="O4" s="179"/>
      <c r="P4" s="179"/>
      <c r="Q4" s="180"/>
      <c r="R4" s="19"/>
      <c r="S4" s="181" t="s">
        <v>10</v>
      </c>
      <c r="T4" s="182"/>
      <c r="U4" s="182"/>
      <c r="V4" s="183" t="s">
        <v>961</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952</v>
      </c>
      <c r="D6" s="185" t="s">
        <v>960</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959</v>
      </c>
      <c r="K8" s="26" t="s">
        <v>958</v>
      </c>
      <c r="L8" s="26" t="s">
        <v>957</v>
      </c>
      <c r="M8" s="26" t="s">
        <v>956</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17.75" customHeight="1" thickTop="1" thickBot="1" x14ac:dyDescent="0.25">
      <c r="B10" s="27" t="s">
        <v>21</v>
      </c>
      <c r="C10" s="183" t="s">
        <v>955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954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953</v>
      </c>
      <c r="C21" s="211"/>
      <c r="D21" s="211"/>
      <c r="E21" s="211"/>
      <c r="F21" s="211"/>
      <c r="G21" s="211"/>
      <c r="H21" s="211"/>
      <c r="I21" s="211"/>
      <c r="J21" s="211"/>
      <c r="K21" s="211"/>
      <c r="L21" s="211"/>
      <c r="M21" s="212" t="s">
        <v>952</v>
      </c>
      <c r="N21" s="212"/>
      <c r="O21" s="212" t="s">
        <v>48</v>
      </c>
      <c r="P21" s="212"/>
      <c r="Q21" s="213" t="s">
        <v>49</v>
      </c>
      <c r="R21" s="213"/>
      <c r="S21" s="34" t="s">
        <v>736</v>
      </c>
      <c r="T21" s="34" t="s">
        <v>905</v>
      </c>
      <c r="U21" s="34" t="s">
        <v>951</v>
      </c>
      <c r="V21" s="34">
        <f>+IF(ISERR(U21/T21*100),"N/A",ROUND(U21/T21*100,2))</f>
        <v>81.13</v>
      </c>
      <c r="W21" s="35">
        <f>+IF(ISERR(U21/S21*100),"N/A",ROUND(U21/S21*100,2))</f>
        <v>20.28</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949</v>
      </c>
      <c r="F25" s="53"/>
      <c r="G25" s="53"/>
      <c r="H25" s="41"/>
      <c r="I25" s="41"/>
      <c r="J25" s="41"/>
      <c r="K25" s="41"/>
      <c r="L25" s="41"/>
      <c r="M25" s="41"/>
      <c r="N25" s="41"/>
      <c r="O25" s="41"/>
      <c r="P25" s="42"/>
      <c r="Q25" s="42"/>
      <c r="R25" s="43" t="s">
        <v>950</v>
      </c>
      <c r="S25" s="44" t="s">
        <v>12</v>
      </c>
      <c r="T25" s="42"/>
      <c r="U25" s="44" t="s">
        <v>946</v>
      </c>
      <c r="V25" s="42"/>
      <c r="W25" s="45">
        <f>+IF(ISERR(U25/R25*100),"N/A",ROUND(U25/R25*100,2))</f>
        <v>8.9600000000000009</v>
      </c>
    </row>
    <row r="26" spans="2:27" ht="26.25" customHeight="1" thickBot="1" x14ac:dyDescent="0.25">
      <c r="B26" s="228" t="s">
        <v>70</v>
      </c>
      <c r="C26" s="229"/>
      <c r="D26" s="229"/>
      <c r="E26" s="54" t="s">
        <v>949</v>
      </c>
      <c r="F26" s="54"/>
      <c r="G26" s="54"/>
      <c r="H26" s="47"/>
      <c r="I26" s="47"/>
      <c r="J26" s="47"/>
      <c r="K26" s="47"/>
      <c r="L26" s="47"/>
      <c r="M26" s="47"/>
      <c r="N26" s="47"/>
      <c r="O26" s="47"/>
      <c r="P26" s="48"/>
      <c r="Q26" s="48"/>
      <c r="R26" s="49" t="s">
        <v>948</v>
      </c>
      <c r="S26" s="50" t="s">
        <v>947</v>
      </c>
      <c r="T26" s="51">
        <f>+IF(ISERR(S26/R26*100),"N/A",ROUND(S26/R26*100,2))</f>
        <v>8.9499999999999993</v>
      </c>
      <c r="U26" s="50" t="s">
        <v>946</v>
      </c>
      <c r="V26" s="51">
        <f>+IF(ISERR(U26/S26*100),"N/A",ROUND(U26/S26*100,2))</f>
        <v>97.98</v>
      </c>
      <c r="W26" s="52">
        <f>+IF(ISERR(U26/R26*100),"N/A",ROUND(U26/R26*100,2))</f>
        <v>8.77</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945</v>
      </c>
      <c r="C28" s="215"/>
      <c r="D28" s="215"/>
      <c r="E28" s="215"/>
      <c r="F28" s="215"/>
      <c r="G28" s="215"/>
      <c r="H28" s="215"/>
      <c r="I28" s="215"/>
      <c r="J28" s="215"/>
      <c r="K28" s="215"/>
      <c r="L28" s="215"/>
      <c r="M28" s="215"/>
      <c r="N28" s="215"/>
      <c r="O28" s="215"/>
      <c r="P28" s="215"/>
      <c r="Q28" s="215"/>
      <c r="R28" s="215"/>
      <c r="S28" s="215"/>
      <c r="T28" s="215"/>
      <c r="U28" s="215"/>
      <c r="V28" s="215"/>
      <c r="W28" s="216"/>
    </row>
    <row r="29" spans="2:27" ht="21.7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944</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943</v>
      </c>
      <c r="C32" s="215"/>
      <c r="D32" s="215"/>
      <c r="E32" s="215"/>
      <c r="F32" s="215"/>
      <c r="G32" s="215"/>
      <c r="H32" s="215"/>
      <c r="I32" s="215"/>
      <c r="J32" s="215"/>
      <c r="K32" s="215"/>
      <c r="L32" s="215"/>
      <c r="M32" s="215"/>
      <c r="N32" s="215"/>
      <c r="O32" s="215"/>
      <c r="P32" s="215"/>
      <c r="Q32" s="215"/>
      <c r="R32" s="215"/>
      <c r="S32" s="215"/>
      <c r="T32" s="215"/>
      <c r="U32" s="215"/>
      <c r="V32" s="215"/>
      <c r="W32" s="216"/>
    </row>
    <row r="33" spans="2:23" ht="28.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975</v>
      </c>
      <c r="M4" s="179" t="s">
        <v>974</v>
      </c>
      <c r="N4" s="179"/>
      <c r="O4" s="179"/>
      <c r="P4" s="179"/>
      <c r="Q4" s="180"/>
      <c r="R4" s="19"/>
      <c r="S4" s="181" t="s">
        <v>10</v>
      </c>
      <c r="T4" s="182"/>
      <c r="U4" s="182"/>
      <c r="V4" s="183" t="s">
        <v>973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952</v>
      </c>
      <c r="D6" s="185" t="s">
        <v>960</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32" customHeight="1" thickTop="1" thickBot="1" x14ac:dyDescent="0.25">
      <c r="B10" s="27" t="s">
        <v>21</v>
      </c>
      <c r="C10" s="183" t="s">
        <v>972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954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971</v>
      </c>
      <c r="C21" s="211"/>
      <c r="D21" s="211"/>
      <c r="E21" s="211"/>
      <c r="F21" s="211"/>
      <c r="G21" s="211"/>
      <c r="H21" s="211"/>
      <c r="I21" s="211"/>
      <c r="J21" s="211"/>
      <c r="K21" s="211"/>
      <c r="L21" s="211"/>
      <c r="M21" s="212" t="s">
        <v>952</v>
      </c>
      <c r="N21" s="212"/>
      <c r="O21" s="212" t="s">
        <v>48</v>
      </c>
      <c r="P21" s="212"/>
      <c r="Q21" s="213" t="s">
        <v>113</v>
      </c>
      <c r="R21" s="213"/>
      <c r="S21" s="34" t="s">
        <v>782</v>
      </c>
      <c r="T21" s="34" t="s">
        <v>102</v>
      </c>
      <c r="U21" s="34" t="s">
        <v>102</v>
      </c>
      <c r="V21" s="34" t="str">
        <f>+IF(ISERR(U21/T21*100),"N/A",ROUND(U21/T21*100,2))</f>
        <v>N/A</v>
      </c>
      <c r="W21" s="35" t="str">
        <f>+IF(ISERR(U21/S21*100),"N/A",ROUND(U21/S21*100,2))</f>
        <v>N/A</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949</v>
      </c>
      <c r="F25" s="53"/>
      <c r="G25" s="53"/>
      <c r="H25" s="41"/>
      <c r="I25" s="41"/>
      <c r="J25" s="41"/>
      <c r="K25" s="41"/>
      <c r="L25" s="41"/>
      <c r="M25" s="41"/>
      <c r="N25" s="41"/>
      <c r="O25" s="41"/>
      <c r="P25" s="42"/>
      <c r="Q25" s="42"/>
      <c r="R25" s="43" t="s">
        <v>970</v>
      </c>
      <c r="S25" s="44" t="s">
        <v>12</v>
      </c>
      <c r="T25" s="42"/>
      <c r="U25" s="44" t="s">
        <v>967</v>
      </c>
      <c r="V25" s="42"/>
      <c r="W25" s="45">
        <f>+IF(ISERR(U25/R25*100),"N/A",ROUND(U25/R25*100,2))</f>
        <v>10.62</v>
      </c>
    </row>
    <row r="26" spans="2:27" ht="26.25" customHeight="1" thickBot="1" x14ac:dyDescent="0.25">
      <c r="B26" s="228" t="s">
        <v>70</v>
      </c>
      <c r="C26" s="229"/>
      <c r="D26" s="229"/>
      <c r="E26" s="54" t="s">
        <v>949</v>
      </c>
      <c r="F26" s="54"/>
      <c r="G26" s="54"/>
      <c r="H26" s="47"/>
      <c r="I26" s="47"/>
      <c r="J26" s="47"/>
      <c r="K26" s="47"/>
      <c r="L26" s="47"/>
      <c r="M26" s="47"/>
      <c r="N26" s="47"/>
      <c r="O26" s="47"/>
      <c r="P26" s="48"/>
      <c r="Q26" s="48"/>
      <c r="R26" s="49" t="s">
        <v>969</v>
      </c>
      <c r="S26" s="50" t="s">
        <v>968</v>
      </c>
      <c r="T26" s="51">
        <f>+IF(ISERR(S26/R26*100),"N/A",ROUND(S26/R26*100,2))</f>
        <v>11.2</v>
      </c>
      <c r="U26" s="50" t="s">
        <v>967</v>
      </c>
      <c r="V26" s="51">
        <f>+IF(ISERR(U26/S26*100),"N/A",ROUND(U26/S26*100,2))</f>
        <v>95.47</v>
      </c>
      <c r="W26" s="52">
        <f>+IF(ISERR(U26/R26*100),"N/A",ROUND(U26/R26*100,2))</f>
        <v>10.7</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966</v>
      </c>
      <c r="C28" s="215"/>
      <c r="D28" s="215"/>
      <c r="E28" s="215"/>
      <c r="F28" s="215"/>
      <c r="G28" s="215"/>
      <c r="H28" s="215"/>
      <c r="I28" s="215"/>
      <c r="J28" s="215"/>
      <c r="K28" s="215"/>
      <c r="L28" s="215"/>
      <c r="M28" s="215"/>
      <c r="N28" s="215"/>
      <c r="O28" s="215"/>
      <c r="P28" s="215"/>
      <c r="Q28" s="215"/>
      <c r="R28" s="215"/>
      <c r="S28" s="215"/>
      <c r="T28" s="215"/>
      <c r="U28" s="215"/>
      <c r="V28" s="215"/>
      <c r="W28" s="216"/>
    </row>
    <row r="29" spans="2:27" ht="32.2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965</v>
      </c>
      <c r="C30" s="215"/>
      <c r="D30" s="215"/>
      <c r="E30" s="215"/>
      <c r="F30" s="215"/>
      <c r="G30" s="215"/>
      <c r="H30" s="215"/>
      <c r="I30" s="215"/>
      <c r="J30" s="215"/>
      <c r="K30" s="215"/>
      <c r="L30" s="215"/>
      <c r="M30" s="215"/>
      <c r="N30" s="215"/>
      <c r="O30" s="215"/>
      <c r="P30" s="215"/>
      <c r="Q30" s="215"/>
      <c r="R30" s="215"/>
      <c r="S30" s="215"/>
      <c r="T30" s="215"/>
      <c r="U30" s="215"/>
      <c r="V30" s="215"/>
      <c r="W30" s="216"/>
    </row>
    <row r="31" spans="2:27" ht="40.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964</v>
      </c>
      <c r="C32" s="215"/>
      <c r="D32" s="215"/>
      <c r="E32" s="215"/>
      <c r="F32" s="215"/>
      <c r="G32" s="215"/>
      <c r="H32" s="215"/>
      <c r="I32" s="215"/>
      <c r="J32" s="215"/>
      <c r="K32" s="215"/>
      <c r="L32" s="215"/>
      <c r="M32" s="215"/>
      <c r="N32" s="215"/>
      <c r="O32" s="215"/>
      <c r="P32" s="215"/>
      <c r="Q32" s="215"/>
      <c r="R32" s="215"/>
      <c r="S32" s="215"/>
      <c r="T32" s="215"/>
      <c r="U32" s="215"/>
      <c r="V32" s="215"/>
      <c r="W32" s="216"/>
    </row>
    <row r="33" spans="2:23" ht="41.2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986</v>
      </c>
      <c r="M4" s="179" t="s">
        <v>985</v>
      </c>
      <c r="N4" s="179"/>
      <c r="O4" s="179"/>
      <c r="P4" s="179"/>
      <c r="Q4" s="180"/>
      <c r="R4" s="19"/>
      <c r="S4" s="181" t="s">
        <v>10</v>
      </c>
      <c r="T4" s="182"/>
      <c r="U4" s="182"/>
      <c r="V4" s="183" t="s">
        <v>979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893</v>
      </c>
      <c r="D6" s="185" t="s">
        <v>940</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1654850</v>
      </c>
      <c r="K8" s="26" t="s">
        <v>20</v>
      </c>
      <c r="L8" s="26">
        <v>127200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53" customHeight="1" thickTop="1" thickBot="1" x14ac:dyDescent="0.25">
      <c r="B10" s="27" t="s">
        <v>21</v>
      </c>
      <c r="C10" s="183" t="s">
        <v>984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983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982</v>
      </c>
      <c r="C21" s="211"/>
      <c r="D21" s="211"/>
      <c r="E21" s="211"/>
      <c r="F21" s="211"/>
      <c r="G21" s="211"/>
      <c r="H21" s="211"/>
      <c r="I21" s="211"/>
      <c r="J21" s="211"/>
      <c r="K21" s="211"/>
      <c r="L21" s="211"/>
      <c r="M21" s="212" t="s">
        <v>893</v>
      </c>
      <c r="N21" s="212"/>
      <c r="O21" s="212" t="s">
        <v>48</v>
      </c>
      <c r="P21" s="212"/>
      <c r="Q21" s="213" t="s">
        <v>49</v>
      </c>
      <c r="R21" s="213"/>
      <c r="S21" s="34" t="s">
        <v>385</v>
      </c>
      <c r="T21" s="34" t="s">
        <v>981</v>
      </c>
      <c r="U21" s="34" t="s">
        <v>980</v>
      </c>
      <c r="V21" s="34">
        <f>+IF(ISERR(U21/T21*100),"N/A",ROUND(U21/T21*100,2))</f>
        <v>118.97</v>
      </c>
      <c r="W21" s="35">
        <f>+IF(ISERR(U21/S21*100),"N/A",ROUND(U21/S21*100,2))</f>
        <v>98.57</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868</v>
      </c>
      <c r="F25" s="53"/>
      <c r="G25" s="53"/>
      <c r="H25" s="41"/>
      <c r="I25" s="41"/>
      <c r="J25" s="41"/>
      <c r="K25" s="41"/>
      <c r="L25" s="41"/>
      <c r="M25" s="41"/>
      <c r="N25" s="41"/>
      <c r="O25" s="41"/>
      <c r="P25" s="42"/>
      <c r="Q25" s="42"/>
      <c r="R25" s="43" t="s">
        <v>979</v>
      </c>
      <c r="S25" s="44" t="s">
        <v>12</v>
      </c>
      <c r="T25" s="42"/>
      <c r="U25" s="44" t="s">
        <v>54</v>
      </c>
      <c r="V25" s="42"/>
      <c r="W25" s="45">
        <f>+IF(ISERR(U25/R25*100),"N/A",ROUND(U25/R25*100,2))</f>
        <v>0</v>
      </c>
    </row>
    <row r="26" spans="2:27" ht="26.25" customHeight="1" thickBot="1" x14ac:dyDescent="0.25">
      <c r="B26" s="228" t="s">
        <v>70</v>
      </c>
      <c r="C26" s="229"/>
      <c r="D26" s="229"/>
      <c r="E26" s="54" t="s">
        <v>868</v>
      </c>
      <c r="F26" s="54"/>
      <c r="G26" s="54"/>
      <c r="H26" s="47"/>
      <c r="I26" s="47"/>
      <c r="J26" s="47"/>
      <c r="K26" s="47"/>
      <c r="L26" s="47"/>
      <c r="M26" s="47"/>
      <c r="N26" s="47"/>
      <c r="O26" s="47"/>
      <c r="P26" s="48"/>
      <c r="Q26" s="48"/>
      <c r="R26" s="49" t="s">
        <v>979</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978</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977</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976</v>
      </c>
      <c r="C32" s="215"/>
      <c r="D32" s="215"/>
      <c r="E32" s="215"/>
      <c r="F32" s="215"/>
      <c r="G32" s="215"/>
      <c r="H32" s="215"/>
      <c r="I32" s="215"/>
      <c r="J32" s="215"/>
      <c r="K32" s="215"/>
      <c r="L32" s="215"/>
      <c r="M32" s="215"/>
      <c r="N32" s="215"/>
      <c r="O32" s="215"/>
      <c r="P32" s="215"/>
      <c r="Q32" s="215"/>
      <c r="R32" s="215"/>
      <c r="S32" s="215"/>
      <c r="T32" s="215"/>
      <c r="U32" s="215"/>
      <c r="V32" s="215"/>
      <c r="W32" s="216"/>
    </row>
    <row r="33" spans="2:23" ht="21.7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176" t="s">
        <v>6</v>
      </c>
      <c r="E4" s="176"/>
      <c r="F4" s="176"/>
      <c r="G4" s="176"/>
      <c r="H4" s="177"/>
      <c r="I4" s="18"/>
      <c r="J4" s="178" t="s">
        <v>7</v>
      </c>
      <c r="K4" s="176"/>
      <c r="L4" s="17" t="s">
        <v>90</v>
      </c>
      <c r="M4" s="179" t="s">
        <v>91</v>
      </c>
      <c r="N4" s="179"/>
      <c r="O4" s="179"/>
      <c r="P4" s="179"/>
      <c r="Q4" s="180"/>
      <c r="R4" s="19"/>
      <c r="S4" s="181" t="s">
        <v>10</v>
      </c>
      <c r="T4" s="182"/>
      <c r="U4" s="182"/>
      <c r="V4" s="183" t="s">
        <v>92</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93</v>
      </c>
      <c r="D6" s="185" t="s">
        <v>94</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08" customHeight="1" thickTop="1" thickBot="1" x14ac:dyDescent="0.25">
      <c r="B10" s="27" t="s">
        <v>21</v>
      </c>
      <c r="C10" s="183" t="s">
        <v>95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96</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97</v>
      </c>
      <c r="C21" s="211"/>
      <c r="D21" s="211"/>
      <c r="E21" s="211"/>
      <c r="F21" s="211"/>
      <c r="G21" s="211"/>
      <c r="H21" s="211"/>
      <c r="I21" s="211"/>
      <c r="J21" s="211"/>
      <c r="K21" s="211"/>
      <c r="L21" s="211"/>
      <c r="M21" s="212" t="s">
        <v>93</v>
      </c>
      <c r="N21" s="212"/>
      <c r="O21" s="212" t="s">
        <v>48</v>
      </c>
      <c r="P21" s="212"/>
      <c r="Q21" s="213" t="s">
        <v>49</v>
      </c>
      <c r="R21" s="213"/>
      <c r="S21" s="34" t="s">
        <v>53</v>
      </c>
      <c r="T21" s="34" t="s">
        <v>98</v>
      </c>
      <c r="U21" s="34" t="s">
        <v>99</v>
      </c>
      <c r="V21" s="34">
        <f>+IF(ISERR(U21/T21*100),"N/A",ROUND(U21/T21*100,2))</f>
        <v>76.56</v>
      </c>
      <c r="W21" s="35">
        <f>+IF(ISERR(U21/S21*100),"N/A",ROUND(U21/S21*100,2))</f>
        <v>19.14</v>
      </c>
    </row>
    <row r="22" spans="2:27" ht="56.25" customHeight="1" thickBot="1" x14ac:dyDescent="0.25">
      <c r="B22" s="210" t="s">
        <v>100</v>
      </c>
      <c r="C22" s="211"/>
      <c r="D22" s="211"/>
      <c r="E22" s="211"/>
      <c r="F22" s="211"/>
      <c r="G22" s="211"/>
      <c r="H22" s="211"/>
      <c r="I22" s="211"/>
      <c r="J22" s="211"/>
      <c r="K22" s="211"/>
      <c r="L22" s="211"/>
      <c r="M22" s="212" t="s">
        <v>93</v>
      </c>
      <c r="N22" s="212"/>
      <c r="O22" s="212" t="s">
        <v>48</v>
      </c>
      <c r="P22" s="212"/>
      <c r="Q22" s="213" t="s">
        <v>49</v>
      </c>
      <c r="R22" s="213"/>
      <c r="S22" s="34" t="s">
        <v>53</v>
      </c>
      <c r="T22" s="34" t="s">
        <v>98</v>
      </c>
      <c r="U22" s="34" t="s">
        <v>54</v>
      </c>
      <c r="V22" s="34">
        <f>+IF(ISERR(U22/T22*100),"N/A",ROUND(U22/T22*100,2))</f>
        <v>0</v>
      </c>
      <c r="W22" s="35">
        <f>+IF(ISERR(U22/S22*100),"N/A",ROUND(U22/S22*100,2))</f>
        <v>0</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38"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39" t="s">
        <v>63</v>
      </c>
      <c r="S25" s="39" t="s">
        <v>63</v>
      </c>
      <c r="T25" s="39" t="s">
        <v>48</v>
      </c>
      <c r="U25" s="39" t="s">
        <v>63</v>
      </c>
      <c r="V25" s="39" t="s">
        <v>64</v>
      </c>
      <c r="W25" s="32" t="s">
        <v>65</v>
      </c>
      <c r="Y25" s="36"/>
    </row>
    <row r="26" spans="2:27" ht="23.25" customHeight="1" thickBot="1" x14ac:dyDescent="0.25">
      <c r="B26" s="226" t="s">
        <v>66</v>
      </c>
      <c r="C26" s="227"/>
      <c r="D26" s="227"/>
      <c r="E26" s="40" t="s">
        <v>101</v>
      </c>
      <c r="F26" s="40"/>
      <c r="G26" s="40"/>
      <c r="H26" s="41"/>
      <c r="I26" s="41"/>
      <c r="J26" s="41"/>
      <c r="K26" s="41"/>
      <c r="L26" s="41"/>
      <c r="M26" s="41"/>
      <c r="N26" s="41"/>
      <c r="O26" s="41"/>
      <c r="P26" s="42"/>
      <c r="Q26" s="42"/>
      <c r="R26" s="43" t="s">
        <v>102</v>
      </c>
      <c r="S26" s="44" t="s">
        <v>12</v>
      </c>
      <c r="T26" s="42"/>
      <c r="U26" s="44" t="s">
        <v>54</v>
      </c>
      <c r="V26" s="42"/>
      <c r="W26" s="45" t="str">
        <f>+IF(ISERR(U26/R26*100),"N/A",ROUND(U26/R26*100,2))</f>
        <v>N/A</v>
      </c>
    </row>
    <row r="27" spans="2:27" ht="26.25" customHeight="1" thickBot="1" x14ac:dyDescent="0.25">
      <c r="B27" s="228" t="s">
        <v>70</v>
      </c>
      <c r="C27" s="229"/>
      <c r="D27" s="229"/>
      <c r="E27" s="46" t="s">
        <v>101</v>
      </c>
      <c r="F27" s="46"/>
      <c r="G27" s="46"/>
      <c r="H27" s="47"/>
      <c r="I27" s="47"/>
      <c r="J27" s="47"/>
      <c r="K27" s="47"/>
      <c r="L27" s="47"/>
      <c r="M27" s="47"/>
      <c r="N27" s="47"/>
      <c r="O27" s="47"/>
      <c r="P27" s="48"/>
      <c r="Q27" s="48"/>
      <c r="R27" s="49" t="s">
        <v>102</v>
      </c>
      <c r="S27" s="50" t="s">
        <v>54</v>
      </c>
      <c r="T27" s="51" t="str">
        <f>+IF(ISERR(S27/R27*100),"N/A",ROUND(S27/R27*100,2))</f>
        <v>N/A</v>
      </c>
      <c r="U27" s="50" t="s">
        <v>54</v>
      </c>
      <c r="V27" s="51" t="str">
        <f>+IF(ISERR(U27/S27*100),"N/A",ROUND(U27/S27*100,2))</f>
        <v>N/A</v>
      </c>
      <c r="W27" s="52" t="str">
        <f>+IF(ISERR(U27/R27*100),"N/A",ROUND(U27/R27*100,2))</f>
        <v>N/A</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103</v>
      </c>
      <c r="C29" s="215"/>
      <c r="D29" s="215"/>
      <c r="E29" s="215"/>
      <c r="F29" s="215"/>
      <c r="G29" s="215"/>
      <c r="H29" s="215"/>
      <c r="I29" s="215"/>
      <c r="J29" s="215"/>
      <c r="K29" s="215"/>
      <c r="L29" s="215"/>
      <c r="M29" s="215"/>
      <c r="N29" s="215"/>
      <c r="O29" s="215"/>
      <c r="P29" s="215"/>
      <c r="Q29" s="215"/>
      <c r="R29" s="215"/>
      <c r="S29" s="215"/>
      <c r="T29" s="215"/>
      <c r="U29" s="215"/>
      <c r="V29" s="215"/>
      <c r="W29" s="216"/>
    </row>
    <row r="30" spans="2:27" ht="42"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104</v>
      </c>
      <c r="C31" s="215"/>
      <c r="D31" s="215"/>
      <c r="E31" s="215"/>
      <c r="F31" s="215"/>
      <c r="G31" s="215"/>
      <c r="H31" s="215"/>
      <c r="I31" s="215"/>
      <c r="J31" s="215"/>
      <c r="K31" s="215"/>
      <c r="L31" s="215"/>
      <c r="M31" s="215"/>
      <c r="N31" s="215"/>
      <c r="O31" s="215"/>
      <c r="P31" s="215"/>
      <c r="Q31" s="215"/>
      <c r="R31" s="215"/>
      <c r="S31" s="215"/>
      <c r="T31" s="215"/>
      <c r="U31" s="215"/>
      <c r="V31" s="215"/>
      <c r="W31" s="216"/>
    </row>
    <row r="32" spans="2:27" ht="44.2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105</v>
      </c>
      <c r="C33" s="215"/>
      <c r="D33" s="215"/>
      <c r="E33" s="215"/>
      <c r="F33" s="215"/>
      <c r="G33" s="215"/>
      <c r="H33" s="215"/>
      <c r="I33" s="215"/>
      <c r="J33" s="215"/>
      <c r="K33" s="215"/>
      <c r="L33" s="215"/>
      <c r="M33" s="215"/>
      <c r="N33" s="215"/>
      <c r="O33" s="215"/>
      <c r="P33" s="215"/>
      <c r="Q33" s="215"/>
      <c r="R33" s="215"/>
      <c r="S33" s="215"/>
      <c r="T33" s="215"/>
      <c r="U33" s="215"/>
      <c r="V33" s="215"/>
      <c r="W33" s="216"/>
    </row>
    <row r="34" spans="2:23" ht="30"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tabSelected="1" view="pageBreakPreview" topLeftCell="A13" zoomScale="40" zoomScaleNormal="100" zoomScaleSheetLayoutView="40"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638</v>
      </c>
      <c r="D4" s="176" t="s">
        <v>637</v>
      </c>
      <c r="E4" s="176"/>
      <c r="F4" s="176"/>
      <c r="G4" s="176"/>
      <c r="H4" s="177"/>
      <c r="I4" s="18"/>
      <c r="J4" s="178" t="s">
        <v>7</v>
      </c>
      <c r="K4" s="176"/>
      <c r="L4" s="17" t="s">
        <v>1006</v>
      </c>
      <c r="M4" s="179" t="s">
        <v>1005</v>
      </c>
      <c r="N4" s="179"/>
      <c r="O4" s="179"/>
      <c r="P4" s="179"/>
      <c r="Q4" s="180"/>
      <c r="R4" s="19"/>
      <c r="S4" s="181" t="s">
        <v>10</v>
      </c>
      <c r="T4" s="182"/>
      <c r="U4" s="182"/>
      <c r="V4" s="183" t="s">
        <v>1004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888</v>
      </c>
      <c r="D6" s="185" t="s">
        <v>939</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996</v>
      </c>
      <c r="D7" s="172" t="s">
        <v>1003</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7158340</v>
      </c>
      <c r="K8" s="26">
        <v>3764261</v>
      </c>
      <c r="L8" s="26">
        <v>1952002</v>
      </c>
      <c r="M8" s="26">
        <v>944063</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312" customHeight="1" thickTop="1" thickBot="1" x14ac:dyDescent="0.25">
      <c r="B10" s="27" t="s">
        <v>21</v>
      </c>
      <c r="C10" s="183" t="s">
        <v>1002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1001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1000</v>
      </c>
      <c r="C21" s="211"/>
      <c r="D21" s="211"/>
      <c r="E21" s="211"/>
      <c r="F21" s="211"/>
      <c r="G21" s="211"/>
      <c r="H21" s="211"/>
      <c r="I21" s="211"/>
      <c r="J21" s="211"/>
      <c r="K21" s="211"/>
      <c r="L21" s="211"/>
      <c r="M21" s="212" t="s">
        <v>888</v>
      </c>
      <c r="N21" s="212"/>
      <c r="O21" s="212" t="s">
        <v>48</v>
      </c>
      <c r="P21" s="212"/>
      <c r="Q21" s="213" t="s">
        <v>49</v>
      </c>
      <c r="R21" s="213"/>
      <c r="S21" s="34" t="s">
        <v>53</v>
      </c>
      <c r="T21" s="34" t="s">
        <v>50</v>
      </c>
      <c r="U21" s="34" t="s">
        <v>50</v>
      </c>
      <c r="V21" s="34">
        <f>+IF(ISERR(U21/T21*100),"N/A",ROUND(U21/T21*100,2))</f>
        <v>100</v>
      </c>
      <c r="W21" s="35">
        <f>+IF(ISERR(U21/S21*100),"N/A",ROUND(U21/S21*100,2))</f>
        <v>13</v>
      </c>
    </row>
    <row r="22" spans="2:27" ht="56.25" customHeight="1" x14ac:dyDescent="0.2">
      <c r="B22" s="210" t="s">
        <v>999</v>
      </c>
      <c r="C22" s="211"/>
      <c r="D22" s="211"/>
      <c r="E22" s="211"/>
      <c r="F22" s="211"/>
      <c r="G22" s="211"/>
      <c r="H22" s="211"/>
      <c r="I22" s="211"/>
      <c r="J22" s="211"/>
      <c r="K22" s="211"/>
      <c r="L22" s="211"/>
      <c r="M22" s="212" t="s">
        <v>996</v>
      </c>
      <c r="N22" s="212"/>
      <c r="O22" s="212" t="s">
        <v>48</v>
      </c>
      <c r="P22" s="212"/>
      <c r="Q22" s="213" t="s">
        <v>49</v>
      </c>
      <c r="R22" s="213"/>
      <c r="S22" s="34" t="s">
        <v>782</v>
      </c>
      <c r="T22" s="34" t="s">
        <v>98</v>
      </c>
      <c r="U22" s="34" t="s">
        <v>998</v>
      </c>
      <c r="V22" s="34">
        <f>+IF(ISERR(U22/T22*100),"N/A",ROUND(U22/T22*100,2))</f>
        <v>92.68</v>
      </c>
      <c r="W22" s="35">
        <f>+IF(ISERR(U22/S22*100),"N/A",ROUND(U22/S22*100,2))</f>
        <v>25.74</v>
      </c>
    </row>
    <row r="23" spans="2:27" ht="56.25" customHeight="1" thickBot="1" x14ac:dyDescent="0.25">
      <c r="B23" s="210" t="s">
        <v>997</v>
      </c>
      <c r="C23" s="211"/>
      <c r="D23" s="211"/>
      <c r="E23" s="211"/>
      <c r="F23" s="211"/>
      <c r="G23" s="211"/>
      <c r="H23" s="211"/>
      <c r="I23" s="211"/>
      <c r="J23" s="211"/>
      <c r="K23" s="211"/>
      <c r="L23" s="211"/>
      <c r="M23" s="212" t="s">
        <v>996</v>
      </c>
      <c r="N23" s="212"/>
      <c r="O23" s="212" t="s">
        <v>48</v>
      </c>
      <c r="P23" s="212"/>
      <c r="Q23" s="213" t="s">
        <v>49</v>
      </c>
      <c r="R23" s="213"/>
      <c r="S23" s="34" t="s">
        <v>995</v>
      </c>
      <c r="T23" s="34" t="s">
        <v>994</v>
      </c>
      <c r="U23" s="34" t="s">
        <v>993</v>
      </c>
      <c r="V23" s="34">
        <f>+IF(ISERR(U23/T23*100),"N/A",ROUND(U23/T23*100,2))</f>
        <v>102.08</v>
      </c>
      <c r="W23" s="35">
        <f>+IF(ISERR(U23/S23*100),"N/A",ROUND(U23/S23*100,2))</f>
        <v>76.56</v>
      </c>
    </row>
    <row r="24" spans="2:27" ht="21.75" customHeight="1" thickTop="1" thickBot="1" x14ac:dyDescent="0.25">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20" t="s">
        <v>60</v>
      </c>
      <c r="C25" s="221"/>
      <c r="D25" s="221"/>
      <c r="E25" s="221"/>
      <c r="F25" s="221"/>
      <c r="G25" s="221"/>
      <c r="H25" s="221"/>
      <c r="I25" s="221"/>
      <c r="J25" s="221"/>
      <c r="K25" s="221"/>
      <c r="L25" s="221"/>
      <c r="M25" s="221"/>
      <c r="N25" s="221"/>
      <c r="O25" s="221"/>
      <c r="P25" s="221"/>
      <c r="Q25" s="222"/>
      <c r="R25" s="37" t="s">
        <v>41</v>
      </c>
      <c r="S25" s="197" t="s">
        <v>42</v>
      </c>
      <c r="T25" s="197"/>
      <c r="U25" s="55" t="s">
        <v>61</v>
      </c>
      <c r="V25" s="196" t="s">
        <v>62</v>
      </c>
      <c r="W25" s="198"/>
    </row>
    <row r="26" spans="2:27" ht="30.75" customHeight="1" thickBot="1" x14ac:dyDescent="0.25">
      <c r="B26" s="223"/>
      <c r="C26" s="224"/>
      <c r="D26" s="224"/>
      <c r="E26" s="224"/>
      <c r="F26" s="224"/>
      <c r="G26" s="224"/>
      <c r="H26" s="224"/>
      <c r="I26" s="224"/>
      <c r="J26" s="224"/>
      <c r="K26" s="224"/>
      <c r="L26" s="224"/>
      <c r="M26" s="224"/>
      <c r="N26" s="224"/>
      <c r="O26" s="224"/>
      <c r="P26" s="224"/>
      <c r="Q26" s="225"/>
      <c r="R26" s="56" t="s">
        <v>63</v>
      </c>
      <c r="S26" s="56" t="s">
        <v>63</v>
      </c>
      <c r="T26" s="56" t="s">
        <v>48</v>
      </c>
      <c r="U26" s="56" t="s">
        <v>63</v>
      </c>
      <c r="V26" s="56" t="s">
        <v>64</v>
      </c>
      <c r="W26" s="32" t="s">
        <v>65</v>
      </c>
      <c r="Y26" s="36"/>
    </row>
    <row r="27" spans="2:27" ht="23.25" customHeight="1" thickBot="1" x14ac:dyDescent="0.25">
      <c r="B27" s="226" t="s">
        <v>66</v>
      </c>
      <c r="C27" s="227"/>
      <c r="D27" s="227"/>
      <c r="E27" s="53" t="s">
        <v>865</v>
      </c>
      <c r="F27" s="53"/>
      <c r="G27" s="53"/>
      <c r="H27" s="41"/>
      <c r="I27" s="41"/>
      <c r="J27" s="41"/>
      <c r="K27" s="41"/>
      <c r="L27" s="41"/>
      <c r="M27" s="41"/>
      <c r="N27" s="41"/>
      <c r="O27" s="41"/>
      <c r="P27" s="42"/>
      <c r="Q27" s="42"/>
      <c r="R27" s="43" t="s">
        <v>992</v>
      </c>
      <c r="S27" s="44" t="s">
        <v>12</v>
      </c>
      <c r="T27" s="42"/>
      <c r="U27" s="44" t="s">
        <v>604</v>
      </c>
      <c r="V27" s="42"/>
      <c r="W27" s="45">
        <f>+IF(ISERR(U27/R27*100),"N/A",ROUND(U27/R27*100,2))</f>
        <v>17.649999999999999</v>
      </c>
    </row>
    <row r="28" spans="2:27" ht="26.25" customHeight="1" x14ac:dyDescent="0.2">
      <c r="B28" s="228" t="s">
        <v>70</v>
      </c>
      <c r="C28" s="229"/>
      <c r="D28" s="229"/>
      <c r="E28" s="54" t="s">
        <v>865</v>
      </c>
      <c r="F28" s="54"/>
      <c r="G28" s="54"/>
      <c r="H28" s="47"/>
      <c r="I28" s="47"/>
      <c r="J28" s="47"/>
      <c r="K28" s="47"/>
      <c r="L28" s="47"/>
      <c r="M28" s="47"/>
      <c r="N28" s="47"/>
      <c r="O28" s="47"/>
      <c r="P28" s="48"/>
      <c r="Q28" s="48"/>
      <c r="R28" s="49" t="s">
        <v>992</v>
      </c>
      <c r="S28" s="50" t="s">
        <v>604</v>
      </c>
      <c r="T28" s="51">
        <f>+IF(ISERR(S28/R28*100),"N/A",ROUND(S28/R28*100,2))</f>
        <v>17.649999999999999</v>
      </c>
      <c r="U28" s="50" t="s">
        <v>604</v>
      </c>
      <c r="V28" s="51">
        <f>+IF(ISERR(U28/S28*100),"N/A",ROUND(U28/S28*100,2))</f>
        <v>100</v>
      </c>
      <c r="W28" s="52">
        <f>+IF(ISERR(U28/R28*100),"N/A",ROUND(U28/R28*100,2))</f>
        <v>17.649999999999999</v>
      </c>
    </row>
    <row r="29" spans="2:27" ht="23.25" customHeight="1" thickBot="1" x14ac:dyDescent="0.25">
      <c r="B29" s="226" t="s">
        <v>66</v>
      </c>
      <c r="C29" s="227"/>
      <c r="D29" s="227"/>
      <c r="E29" s="53" t="s">
        <v>991</v>
      </c>
      <c r="F29" s="53"/>
      <c r="G29" s="53"/>
      <c r="H29" s="41"/>
      <c r="I29" s="41"/>
      <c r="J29" s="41"/>
      <c r="K29" s="41"/>
      <c r="L29" s="41"/>
      <c r="M29" s="41"/>
      <c r="N29" s="41"/>
      <c r="O29" s="41"/>
      <c r="P29" s="42"/>
      <c r="Q29" s="42"/>
      <c r="R29" s="43" t="s">
        <v>990</v>
      </c>
      <c r="S29" s="44" t="s">
        <v>12</v>
      </c>
      <c r="T29" s="42"/>
      <c r="U29" s="44" t="s">
        <v>54</v>
      </c>
      <c r="V29" s="42"/>
      <c r="W29" s="45">
        <f>+IF(ISERR(U29/R29*100),"N/A",ROUND(U29/R29*100,2))</f>
        <v>0</v>
      </c>
    </row>
    <row r="30" spans="2:27" ht="26.25" customHeight="1" thickBot="1" x14ac:dyDescent="0.25">
      <c r="B30" s="228" t="s">
        <v>70</v>
      </c>
      <c r="C30" s="229"/>
      <c r="D30" s="229"/>
      <c r="E30" s="54" t="s">
        <v>991</v>
      </c>
      <c r="F30" s="54"/>
      <c r="G30" s="54"/>
      <c r="H30" s="47"/>
      <c r="I30" s="47"/>
      <c r="J30" s="47"/>
      <c r="K30" s="47"/>
      <c r="L30" s="47"/>
      <c r="M30" s="47"/>
      <c r="N30" s="47"/>
      <c r="O30" s="47"/>
      <c r="P30" s="48"/>
      <c r="Q30" s="48"/>
      <c r="R30" s="49" t="s">
        <v>990</v>
      </c>
      <c r="S30" s="50" t="s">
        <v>54</v>
      </c>
      <c r="T30" s="51">
        <f>+IF(ISERR(S30/R30*100),"N/A",ROUND(S30/R30*100,2))</f>
        <v>0</v>
      </c>
      <c r="U30" s="50" t="s">
        <v>54</v>
      </c>
      <c r="V30" s="51" t="str">
        <f>+IF(ISERR(U30/S30*100),"N/A",ROUND(U30/S30*100,2))</f>
        <v>N/A</v>
      </c>
      <c r="W30" s="52">
        <f>+IF(ISERR(U30/R30*100),"N/A",ROUND(U30/R30*100,2))</f>
        <v>0</v>
      </c>
    </row>
    <row r="31" spans="2:27" ht="22.5" customHeight="1" thickTop="1" thickBot="1" x14ac:dyDescent="0.25">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14" t="s">
        <v>989</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41.7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37.5" customHeight="1" thickTop="1" x14ac:dyDescent="0.2">
      <c r="B34" s="214" t="s">
        <v>988</v>
      </c>
      <c r="C34" s="215"/>
      <c r="D34" s="215"/>
      <c r="E34" s="215"/>
      <c r="F34" s="215"/>
      <c r="G34" s="215"/>
      <c r="H34" s="215"/>
      <c r="I34" s="215"/>
      <c r="J34" s="215"/>
      <c r="K34" s="215"/>
      <c r="L34" s="215"/>
      <c r="M34" s="215"/>
      <c r="N34" s="215"/>
      <c r="O34" s="215"/>
      <c r="P34" s="215"/>
      <c r="Q34" s="215"/>
      <c r="R34" s="215"/>
      <c r="S34" s="215"/>
      <c r="T34" s="215"/>
      <c r="U34" s="215"/>
      <c r="V34" s="215"/>
      <c r="W34" s="216"/>
    </row>
    <row r="35" spans="2:23" ht="50.25" customHeight="1" thickBot="1" x14ac:dyDescent="0.25">
      <c r="B35" s="230"/>
      <c r="C35" s="231"/>
      <c r="D35" s="231"/>
      <c r="E35" s="231"/>
      <c r="F35" s="231"/>
      <c r="G35" s="231"/>
      <c r="H35" s="231"/>
      <c r="I35" s="231"/>
      <c r="J35" s="231"/>
      <c r="K35" s="231"/>
      <c r="L35" s="231"/>
      <c r="M35" s="231"/>
      <c r="N35" s="231"/>
      <c r="O35" s="231"/>
      <c r="P35" s="231"/>
      <c r="Q35" s="231"/>
      <c r="R35" s="231"/>
      <c r="S35" s="231"/>
      <c r="T35" s="231"/>
      <c r="U35" s="231"/>
      <c r="V35" s="231"/>
      <c r="W35" s="232"/>
    </row>
    <row r="36" spans="2:23" ht="37.5" customHeight="1" thickTop="1" x14ac:dyDescent="0.2">
      <c r="B36" s="214" t="s">
        <v>987</v>
      </c>
      <c r="C36" s="215"/>
      <c r="D36" s="215"/>
      <c r="E36" s="215"/>
      <c r="F36" s="215"/>
      <c r="G36" s="215"/>
      <c r="H36" s="215"/>
      <c r="I36" s="215"/>
      <c r="J36" s="215"/>
      <c r="K36" s="215"/>
      <c r="L36" s="215"/>
      <c r="M36" s="215"/>
      <c r="N36" s="215"/>
      <c r="O36" s="215"/>
      <c r="P36" s="215"/>
      <c r="Q36" s="215"/>
      <c r="R36" s="215"/>
      <c r="S36" s="215"/>
      <c r="T36" s="215"/>
      <c r="U36" s="215"/>
      <c r="V36" s="215"/>
      <c r="W36" s="216"/>
    </row>
    <row r="37" spans="2:23" ht="43.5" customHeight="1" thickBot="1" x14ac:dyDescent="0.25">
      <c r="B37" s="217"/>
      <c r="C37" s="218"/>
      <c r="D37" s="218"/>
      <c r="E37" s="218"/>
      <c r="F37" s="218"/>
      <c r="G37" s="218"/>
      <c r="H37" s="218"/>
      <c r="I37" s="218"/>
      <c r="J37" s="218"/>
      <c r="K37" s="218"/>
      <c r="L37" s="218"/>
      <c r="M37" s="218"/>
      <c r="N37" s="218"/>
      <c r="O37" s="218"/>
      <c r="P37" s="218"/>
      <c r="Q37" s="218"/>
      <c r="R37" s="218"/>
      <c r="S37" s="218"/>
      <c r="T37" s="218"/>
      <c r="U37" s="218"/>
      <c r="V37" s="218"/>
      <c r="W37" s="219"/>
    </row>
  </sheetData>
  <mergeCells count="61">
    <mergeCell ref="B30:D30"/>
    <mergeCell ref="B32:W33"/>
    <mergeCell ref="B34:W35"/>
    <mergeCell ref="B36:W37"/>
    <mergeCell ref="B25:Q26"/>
    <mergeCell ref="S25:T25"/>
    <mergeCell ref="V25:W25"/>
    <mergeCell ref="B27:D27"/>
    <mergeCell ref="B28:D28"/>
    <mergeCell ref="B29:D29"/>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1007</v>
      </c>
      <c r="D4" s="176" t="s">
        <v>1008</v>
      </c>
      <c r="E4" s="176"/>
      <c r="F4" s="176"/>
      <c r="G4" s="176"/>
      <c r="H4" s="177"/>
      <c r="I4" s="18"/>
      <c r="J4" s="178" t="s">
        <v>7</v>
      </c>
      <c r="K4" s="176"/>
      <c r="L4" s="17" t="s">
        <v>1009</v>
      </c>
      <c r="M4" s="179" t="s">
        <v>1010</v>
      </c>
      <c r="N4" s="179"/>
      <c r="O4" s="179"/>
      <c r="P4" s="179"/>
      <c r="Q4" s="180"/>
      <c r="R4" s="19"/>
      <c r="S4" s="181" t="s">
        <v>10</v>
      </c>
      <c r="T4" s="182"/>
      <c r="U4" s="182"/>
      <c r="V4" s="183" t="s">
        <v>1011</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1012</v>
      </c>
      <c r="D6" s="185" t="s">
        <v>251</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2413</v>
      </c>
      <c r="K8" s="26">
        <v>6306</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1013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1014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1015</v>
      </c>
      <c r="C21" s="211"/>
      <c r="D21" s="211"/>
      <c r="E21" s="211"/>
      <c r="F21" s="211"/>
      <c r="G21" s="211"/>
      <c r="H21" s="211"/>
      <c r="I21" s="211"/>
      <c r="J21" s="211"/>
      <c r="K21" s="211"/>
      <c r="L21" s="211"/>
      <c r="M21" s="212" t="s">
        <v>1012</v>
      </c>
      <c r="N21" s="212"/>
      <c r="O21" s="212" t="s">
        <v>48</v>
      </c>
      <c r="P21" s="212"/>
      <c r="Q21" s="213" t="s">
        <v>49</v>
      </c>
      <c r="R21" s="213"/>
      <c r="S21" s="34" t="s">
        <v>53</v>
      </c>
      <c r="T21" s="34" t="s">
        <v>54</v>
      </c>
      <c r="U21" s="34" t="s">
        <v>54</v>
      </c>
      <c r="V21" s="34" t="str">
        <f>+IF(ISERR(U21/T21*100),"N/A",ROUND(U21/T21*100,2))</f>
        <v>N/A</v>
      </c>
      <c r="W21" s="35">
        <f>+IF(ISERR(U21/S21*100),"N/A",ROUND(U21/S21*100,2))</f>
        <v>0</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1016</v>
      </c>
      <c r="F25" s="53"/>
      <c r="G25" s="53"/>
      <c r="H25" s="41"/>
      <c r="I25" s="41"/>
      <c r="J25" s="41"/>
      <c r="K25" s="41"/>
      <c r="L25" s="41"/>
      <c r="M25" s="41"/>
      <c r="N25" s="41"/>
      <c r="O25" s="41"/>
      <c r="P25" s="42"/>
      <c r="Q25" s="42"/>
      <c r="R25" s="43" t="s">
        <v>1017</v>
      </c>
      <c r="S25" s="44" t="s">
        <v>12</v>
      </c>
      <c r="T25" s="42"/>
      <c r="U25" s="44" t="s">
        <v>1018</v>
      </c>
      <c r="V25" s="42"/>
      <c r="W25" s="45">
        <f>+IF(ISERR(U25/R25*100),"N/A",ROUND(U25/R25*100,2))</f>
        <v>3.68</v>
      </c>
    </row>
    <row r="26" spans="2:27" ht="26.25" customHeight="1" thickBot="1" x14ac:dyDescent="0.25">
      <c r="B26" s="228" t="s">
        <v>70</v>
      </c>
      <c r="C26" s="229"/>
      <c r="D26" s="229"/>
      <c r="E26" s="54" t="s">
        <v>1016</v>
      </c>
      <c r="F26" s="54"/>
      <c r="G26" s="54"/>
      <c r="H26" s="47"/>
      <c r="I26" s="47"/>
      <c r="J26" s="47"/>
      <c r="K26" s="47"/>
      <c r="L26" s="47"/>
      <c r="M26" s="47"/>
      <c r="N26" s="47"/>
      <c r="O26" s="47"/>
      <c r="P26" s="48"/>
      <c r="Q26" s="48"/>
      <c r="R26" s="49" t="s">
        <v>1019</v>
      </c>
      <c r="S26" s="50" t="s">
        <v>1018</v>
      </c>
      <c r="T26" s="51">
        <f>+IF(ISERR(S26/R26*100),"N/A",ROUND(S26/R26*100,2))</f>
        <v>3.69</v>
      </c>
      <c r="U26" s="50" t="s">
        <v>1018</v>
      </c>
      <c r="V26" s="51">
        <f>+IF(ISERR(U26/S26*100),"N/A",ROUND(U26/S26*100,2))</f>
        <v>100</v>
      </c>
      <c r="W26" s="52">
        <f>+IF(ISERR(U26/R26*100),"N/A",ROUND(U26/R26*100,2))</f>
        <v>3.69</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1020</v>
      </c>
      <c r="C28" s="215"/>
      <c r="D28" s="215"/>
      <c r="E28" s="215"/>
      <c r="F28" s="215"/>
      <c r="G28" s="215"/>
      <c r="H28" s="215"/>
      <c r="I28" s="215"/>
      <c r="J28" s="215"/>
      <c r="K28" s="215"/>
      <c r="L28" s="215"/>
      <c r="M28" s="215"/>
      <c r="N28" s="215"/>
      <c r="O28" s="215"/>
      <c r="P28" s="215"/>
      <c r="Q28" s="215"/>
      <c r="R28" s="215"/>
      <c r="S28" s="215"/>
      <c r="T28" s="215"/>
      <c r="U28" s="215"/>
      <c r="V28" s="215"/>
      <c r="W28" s="216"/>
    </row>
    <row r="29" spans="2:27" ht="27.7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1021</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1022</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1007</v>
      </c>
      <c r="D4" s="176" t="s">
        <v>1008</v>
      </c>
      <c r="E4" s="176"/>
      <c r="F4" s="176"/>
      <c r="G4" s="176"/>
      <c r="H4" s="177"/>
      <c r="I4" s="18"/>
      <c r="J4" s="178" t="s">
        <v>7</v>
      </c>
      <c r="K4" s="176"/>
      <c r="L4" s="17" t="s">
        <v>1023</v>
      </c>
      <c r="M4" s="179" t="s">
        <v>1024</v>
      </c>
      <c r="N4" s="179"/>
      <c r="O4" s="179"/>
      <c r="P4" s="179"/>
      <c r="Q4" s="180"/>
      <c r="R4" s="19"/>
      <c r="S4" s="181" t="s">
        <v>10</v>
      </c>
      <c r="T4" s="182"/>
      <c r="U4" s="182"/>
      <c r="V4" s="183" t="s">
        <v>1025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1012</v>
      </c>
      <c r="D6" s="185" t="s">
        <v>251</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1026</v>
      </c>
      <c r="K8" s="26" t="s">
        <v>1026</v>
      </c>
      <c r="L8" s="26" t="s">
        <v>1026</v>
      </c>
      <c r="M8" s="26" t="s">
        <v>1026</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1027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1014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1028</v>
      </c>
      <c r="C21" s="211"/>
      <c r="D21" s="211"/>
      <c r="E21" s="211"/>
      <c r="F21" s="211"/>
      <c r="G21" s="211"/>
      <c r="H21" s="211"/>
      <c r="I21" s="211"/>
      <c r="J21" s="211"/>
      <c r="K21" s="211"/>
      <c r="L21" s="211"/>
      <c r="M21" s="212" t="s">
        <v>1012</v>
      </c>
      <c r="N21" s="212"/>
      <c r="O21" s="212" t="s">
        <v>1029</v>
      </c>
      <c r="P21" s="212"/>
      <c r="Q21" s="213" t="s">
        <v>49</v>
      </c>
      <c r="R21" s="213"/>
      <c r="S21" s="34" t="s">
        <v>512</v>
      </c>
      <c r="T21" s="34" t="s">
        <v>102</v>
      </c>
      <c r="U21" s="34" t="s">
        <v>102</v>
      </c>
      <c r="V21" s="34" t="str">
        <f>+IF(ISERR(U21/T21*100),"N/A",ROUND(U21/T21*100,2))</f>
        <v>N/A</v>
      </c>
      <c r="W21" s="35" t="str">
        <f>+IF(ISERR(U21/S21*100),"N/A",ROUND(U21/S21*100,2))</f>
        <v>N/A</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1016</v>
      </c>
      <c r="F25" s="53"/>
      <c r="G25" s="53"/>
      <c r="H25" s="41"/>
      <c r="I25" s="41"/>
      <c r="J25" s="41"/>
      <c r="K25" s="41"/>
      <c r="L25" s="41"/>
      <c r="M25" s="41"/>
      <c r="N25" s="41"/>
      <c r="O25" s="41"/>
      <c r="P25" s="42"/>
      <c r="Q25" s="42"/>
      <c r="R25" s="43" t="s">
        <v>1030</v>
      </c>
      <c r="S25" s="44" t="s">
        <v>12</v>
      </c>
      <c r="T25" s="42"/>
      <c r="U25" s="44" t="s">
        <v>54</v>
      </c>
      <c r="V25" s="42"/>
      <c r="W25" s="45">
        <f>+IF(ISERR(U25/R25*100),"N/A",ROUND(U25/R25*100,2))</f>
        <v>0</v>
      </c>
    </row>
    <row r="26" spans="2:27" ht="26.25" customHeight="1" thickBot="1" x14ac:dyDescent="0.25">
      <c r="B26" s="228" t="s">
        <v>70</v>
      </c>
      <c r="C26" s="229"/>
      <c r="D26" s="229"/>
      <c r="E26" s="54" t="s">
        <v>1016</v>
      </c>
      <c r="F26" s="54"/>
      <c r="G26" s="54"/>
      <c r="H26" s="47"/>
      <c r="I26" s="47"/>
      <c r="J26" s="47"/>
      <c r="K26" s="47"/>
      <c r="L26" s="47"/>
      <c r="M26" s="47"/>
      <c r="N26" s="47"/>
      <c r="O26" s="47"/>
      <c r="P26" s="48"/>
      <c r="Q26" s="48"/>
      <c r="R26" s="49" t="s">
        <v>1030</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1031</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1032</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1033</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1007</v>
      </c>
      <c r="D4" s="176" t="s">
        <v>1008</v>
      </c>
      <c r="E4" s="176"/>
      <c r="F4" s="176"/>
      <c r="G4" s="176"/>
      <c r="H4" s="177"/>
      <c r="I4" s="18"/>
      <c r="J4" s="178" t="s">
        <v>7</v>
      </c>
      <c r="K4" s="176"/>
      <c r="L4" s="17" t="s">
        <v>247</v>
      </c>
      <c r="M4" s="179" t="s">
        <v>248</v>
      </c>
      <c r="N4" s="179"/>
      <c r="O4" s="179"/>
      <c r="P4" s="179"/>
      <c r="Q4" s="180"/>
      <c r="R4" s="19"/>
      <c r="S4" s="181" t="s">
        <v>10</v>
      </c>
      <c r="T4" s="182"/>
      <c r="U4" s="182"/>
      <c r="V4" s="183" t="s">
        <v>119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1012</v>
      </c>
      <c r="D6" s="185" t="s">
        <v>251</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1034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1014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1035</v>
      </c>
      <c r="C21" s="211"/>
      <c r="D21" s="211"/>
      <c r="E21" s="211"/>
      <c r="F21" s="211"/>
      <c r="G21" s="211"/>
      <c r="H21" s="211"/>
      <c r="I21" s="211"/>
      <c r="J21" s="211"/>
      <c r="K21" s="211"/>
      <c r="L21" s="211"/>
      <c r="M21" s="212" t="s">
        <v>1012</v>
      </c>
      <c r="N21" s="212"/>
      <c r="O21" s="212" t="s">
        <v>48</v>
      </c>
      <c r="P21" s="212"/>
      <c r="Q21" s="213" t="s">
        <v>49</v>
      </c>
      <c r="R21" s="213"/>
      <c r="S21" s="34" t="s">
        <v>53</v>
      </c>
      <c r="T21" s="34" t="s">
        <v>54</v>
      </c>
      <c r="U21" s="34" t="s">
        <v>54</v>
      </c>
      <c r="V21" s="34" t="str">
        <f>+IF(ISERR(U21/T21*100),"N/A",ROUND(U21/T21*100,2))</f>
        <v>N/A</v>
      </c>
      <c r="W21" s="35">
        <f>+IF(ISERR(U21/S21*100),"N/A",ROUND(U21/S21*100,2))</f>
        <v>0</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1016</v>
      </c>
      <c r="F25" s="53"/>
      <c r="G25" s="53"/>
      <c r="H25" s="41"/>
      <c r="I25" s="41"/>
      <c r="J25" s="41"/>
      <c r="K25" s="41"/>
      <c r="L25" s="41"/>
      <c r="M25" s="41"/>
      <c r="N25" s="41"/>
      <c r="O25" s="41"/>
      <c r="P25" s="42"/>
      <c r="Q25" s="42"/>
      <c r="R25" s="43" t="s">
        <v>119</v>
      </c>
      <c r="S25" s="44" t="s">
        <v>12</v>
      </c>
      <c r="T25" s="42"/>
      <c r="U25" s="44" t="s">
        <v>54</v>
      </c>
      <c r="V25" s="42"/>
      <c r="W25" s="45">
        <f>+IF(ISERR(U25/R25*100),"N/A",ROUND(U25/R25*100,2))</f>
        <v>0</v>
      </c>
    </row>
    <row r="26" spans="2:27" ht="26.25" customHeight="1" thickBot="1" x14ac:dyDescent="0.25">
      <c r="B26" s="228" t="s">
        <v>70</v>
      </c>
      <c r="C26" s="229"/>
      <c r="D26" s="229"/>
      <c r="E26" s="54" t="s">
        <v>1016</v>
      </c>
      <c r="F26" s="54"/>
      <c r="G26" s="54"/>
      <c r="H26" s="47"/>
      <c r="I26" s="47"/>
      <c r="J26" s="47"/>
      <c r="K26" s="47"/>
      <c r="L26" s="47"/>
      <c r="M26" s="47"/>
      <c r="N26" s="47"/>
      <c r="O26" s="47"/>
      <c r="P26" s="48"/>
      <c r="Q26" s="48"/>
      <c r="R26" s="49" t="s">
        <v>119</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1036</v>
      </c>
      <c r="C28" s="215"/>
      <c r="D28" s="215"/>
      <c r="E28" s="215"/>
      <c r="F28" s="215"/>
      <c r="G28" s="215"/>
      <c r="H28" s="215"/>
      <c r="I28" s="215"/>
      <c r="J28" s="215"/>
      <c r="K28" s="215"/>
      <c r="L28" s="215"/>
      <c r="M28" s="215"/>
      <c r="N28" s="215"/>
      <c r="O28" s="215"/>
      <c r="P28" s="215"/>
      <c r="Q28" s="215"/>
      <c r="R28" s="215"/>
      <c r="S28" s="215"/>
      <c r="T28" s="215"/>
      <c r="U28" s="215"/>
      <c r="V28" s="215"/>
      <c r="W28" s="216"/>
    </row>
    <row r="29" spans="2:27" ht="30.7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1037</v>
      </c>
      <c r="C30" s="215"/>
      <c r="D30" s="215"/>
      <c r="E30" s="215"/>
      <c r="F30" s="215"/>
      <c r="G30" s="215"/>
      <c r="H30" s="215"/>
      <c r="I30" s="215"/>
      <c r="J30" s="215"/>
      <c r="K30" s="215"/>
      <c r="L30" s="215"/>
      <c r="M30" s="215"/>
      <c r="N30" s="215"/>
      <c r="O30" s="215"/>
      <c r="P30" s="215"/>
      <c r="Q30" s="215"/>
      <c r="R30" s="215"/>
      <c r="S30" s="215"/>
      <c r="T30" s="215"/>
      <c r="U30" s="215"/>
      <c r="V30" s="215"/>
      <c r="W30" s="216"/>
    </row>
    <row r="31" spans="2:27" ht="21.7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1038</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topLeftCell="A2"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1039</v>
      </c>
      <c r="D4" s="176" t="s">
        <v>1040</v>
      </c>
      <c r="E4" s="176"/>
      <c r="F4" s="176"/>
      <c r="G4" s="176"/>
      <c r="H4" s="177"/>
      <c r="I4" s="18"/>
      <c r="J4" s="178" t="s">
        <v>7</v>
      </c>
      <c r="K4" s="176"/>
      <c r="L4" s="17" t="s">
        <v>176</v>
      </c>
      <c r="M4" s="179" t="s">
        <v>1041</v>
      </c>
      <c r="N4" s="179"/>
      <c r="O4" s="179"/>
      <c r="P4" s="179"/>
      <c r="Q4" s="180"/>
      <c r="R4" s="19"/>
      <c r="S4" s="181" t="s">
        <v>10</v>
      </c>
      <c r="T4" s="182"/>
      <c r="U4" s="182"/>
      <c r="V4" s="183" t="s">
        <v>1042</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1043</v>
      </c>
      <c r="D6" s="185" t="s">
        <v>1044</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1045</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93.75" customHeight="1" thickBot="1" x14ac:dyDescent="0.25">
      <c r="B21" s="210" t="s">
        <v>1046</v>
      </c>
      <c r="C21" s="211"/>
      <c r="D21" s="211"/>
      <c r="E21" s="211"/>
      <c r="F21" s="211"/>
      <c r="G21" s="211"/>
      <c r="H21" s="211"/>
      <c r="I21" s="211"/>
      <c r="J21" s="211"/>
      <c r="K21" s="211"/>
      <c r="L21" s="211"/>
      <c r="M21" s="212" t="s">
        <v>1043</v>
      </c>
      <c r="N21" s="212"/>
      <c r="O21" s="212" t="s">
        <v>1047</v>
      </c>
      <c r="P21" s="212"/>
      <c r="Q21" s="213" t="s">
        <v>49</v>
      </c>
      <c r="R21" s="213"/>
      <c r="S21" s="34" t="s">
        <v>53</v>
      </c>
      <c r="T21" s="34" t="s">
        <v>885</v>
      </c>
      <c r="U21" s="34" t="s">
        <v>1048</v>
      </c>
      <c r="V21" s="34">
        <f>+IF(ISERR(U21/T21*100),"N/A",ROUND(U21/T21*100,2))</f>
        <v>107.49</v>
      </c>
      <c r="W21" s="35">
        <f>+IF(ISERR(U21/S21*100),"N/A",ROUND(U21/S21*100,2))</f>
        <v>28.7</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1049</v>
      </c>
      <c r="F25" s="53"/>
      <c r="G25" s="53"/>
      <c r="H25" s="41"/>
      <c r="I25" s="41"/>
      <c r="J25" s="41"/>
      <c r="K25" s="41"/>
      <c r="L25" s="41"/>
      <c r="M25" s="41"/>
      <c r="N25" s="41"/>
      <c r="O25" s="41"/>
      <c r="P25" s="42"/>
      <c r="Q25" s="42"/>
      <c r="R25" s="43" t="s">
        <v>1042</v>
      </c>
      <c r="S25" s="44" t="s">
        <v>12</v>
      </c>
      <c r="T25" s="42"/>
      <c r="U25" s="44" t="s">
        <v>1050</v>
      </c>
      <c r="V25" s="42"/>
      <c r="W25" s="45">
        <f>+IF(ISERR(U25/R25*100),"N/A",ROUND(U25/R25*100,2))</f>
        <v>17.62</v>
      </c>
    </row>
    <row r="26" spans="2:27" ht="26.25" customHeight="1" thickBot="1" x14ac:dyDescent="0.25">
      <c r="B26" s="228" t="s">
        <v>70</v>
      </c>
      <c r="C26" s="229"/>
      <c r="D26" s="229"/>
      <c r="E26" s="54" t="s">
        <v>1049</v>
      </c>
      <c r="F26" s="54"/>
      <c r="G26" s="54"/>
      <c r="H26" s="47"/>
      <c r="I26" s="47"/>
      <c r="J26" s="47"/>
      <c r="K26" s="47"/>
      <c r="L26" s="47"/>
      <c r="M26" s="47"/>
      <c r="N26" s="47"/>
      <c r="O26" s="47"/>
      <c r="P26" s="48"/>
      <c r="Q26" s="48"/>
      <c r="R26" s="49" t="s">
        <v>1051</v>
      </c>
      <c r="S26" s="50" t="s">
        <v>1050</v>
      </c>
      <c r="T26" s="51">
        <f>+IF(ISERR(S26/R26*100),"N/A",ROUND(S26/R26*100,2))</f>
        <v>18.010000000000002</v>
      </c>
      <c r="U26" s="50" t="s">
        <v>1050</v>
      </c>
      <c r="V26" s="51">
        <f>+IF(ISERR(U26/S26*100),"N/A",ROUND(U26/S26*100,2))</f>
        <v>100</v>
      </c>
      <c r="W26" s="52">
        <f>+IF(ISERR(U26/R26*100),"N/A",ROUND(U26/R26*100,2))</f>
        <v>18.010000000000002</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1052</v>
      </c>
      <c r="C28" s="215"/>
      <c r="D28" s="215"/>
      <c r="E28" s="215"/>
      <c r="F28" s="215"/>
      <c r="G28" s="215"/>
      <c r="H28" s="215"/>
      <c r="I28" s="215"/>
      <c r="J28" s="215"/>
      <c r="K28" s="215"/>
      <c r="L28" s="215"/>
      <c r="M28" s="215"/>
      <c r="N28" s="215"/>
      <c r="O28" s="215"/>
      <c r="P28" s="215"/>
      <c r="Q28" s="215"/>
      <c r="R28" s="215"/>
      <c r="S28" s="215"/>
      <c r="T28" s="215"/>
      <c r="U28" s="215"/>
      <c r="V28" s="215"/>
      <c r="W28" s="216"/>
    </row>
    <row r="29" spans="2:27" ht="85.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1053</v>
      </c>
      <c r="C30" s="215"/>
      <c r="D30" s="215"/>
      <c r="E30" s="215"/>
      <c r="F30" s="215"/>
      <c r="G30" s="215"/>
      <c r="H30" s="215"/>
      <c r="I30" s="215"/>
      <c r="J30" s="215"/>
      <c r="K30" s="215"/>
      <c r="L30" s="215"/>
      <c r="M30" s="215"/>
      <c r="N30" s="215"/>
      <c r="O30" s="215"/>
      <c r="P30" s="215"/>
      <c r="Q30" s="215"/>
      <c r="R30" s="215"/>
      <c r="S30" s="215"/>
      <c r="T30" s="215"/>
      <c r="U30" s="215"/>
      <c r="V30" s="215"/>
      <c r="W30" s="216"/>
    </row>
    <row r="31" spans="2:27" ht="27"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1054</v>
      </c>
      <c r="C32" s="215"/>
      <c r="D32" s="215"/>
      <c r="E32" s="215"/>
      <c r="F32" s="215"/>
      <c r="G32" s="215"/>
      <c r="H32" s="215"/>
      <c r="I32" s="215"/>
      <c r="J32" s="215"/>
      <c r="K32" s="215"/>
      <c r="L32" s="215"/>
      <c r="M32" s="215"/>
      <c r="N32" s="215"/>
      <c r="O32" s="215"/>
      <c r="P32" s="215"/>
      <c r="Q32" s="215"/>
      <c r="R32" s="215"/>
      <c r="S32" s="215"/>
      <c r="T32" s="215"/>
      <c r="U32" s="215"/>
      <c r="V32" s="215"/>
      <c r="W32" s="216"/>
    </row>
    <row r="33" spans="2:23" ht="41.2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row r="34" spans="2:23" ht="41.25" customHeight="1" x14ac:dyDescent="0.2"/>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1039</v>
      </c>
      <c r="D4" s="176" t="s">
        <v>1040</v>
      </c>
      <c r="E4" s="176"/>
      <c r="F4" s="176"/>
      <c r="G4" s="176"/>
      <c r="H4" s="177"/>
      <c r="I4" s="18"/>
      <c r="J4" s="178" t="s">
        <v>7</v>
      </c>
      <c r="K4" s="176"/>
      <c r="L4" s="17" t="s">
        <v>1055</v>
      </c>
      <c r="M4" s="179" t="s">
        <v>1056</v>
      </c>
      <c r="N4" s="179"/>
      <c r="O4" s="179"/>
      <c r="P4" s="179"/>
      <c r="Q4" s="180"/>
      <c r="R4" s="19"/>
      <c r="S4" s="181" t="s">
        <v>10</v>
      </c>
      <c r="T4" s="182"/>
      <c r="U4" s="182"/>
      <c r="V4" s="183" t="s">
        <v>1057</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1058</v>
      </c>
      <c r="D6" s="185" t="s">
        <v>1059</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1060</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1061</v>
      </c>
      <c r="C21" s="211"/>
      <c r="D21" s="211"/>
      <c r="E21" s="211"/>
      <c r="F21" s="211"/>
      <c r="G21" s="211"/>
      <c r="H21" s="211"/>
      <c r="I21" s="211"/>
      <c r="J21" s="211"/>
      <c r="K21" s="211"/>
      <c r="L21" s="211"/>
      <c r="M21" s="212" t="s">
        <v>1058</v>
      </c>
      <c r="N21" s="212"/>
      <c r="O21" s="212" t="s">
        <v>186</v>
      </c>
      <c r="P21" s="212"/>
      <c r="Q21" s="213" t="s">
        <v>65</v>
      </c>
      <c r="R21" s="213"/>
      <c r="S21" s="34" t="s">
        <v>1062</v>
      </c>
      <c r="T21" s="34" t="s">
        <v>102</v>
      </c>
      <c r="U21" s="34" t="s">
        <v>102</v>
      </c>
      <c r="V21" s="34" t="str">
        <f>+IF(ISERR(U21/T21*100),"N/A",ROUND(U21/T21*100,2))</f>
        <v>N/A</v>
      </c>
      <c r="W21" s="35" t="str">
        <f>+IF(ISERR(U21/S21*100),"N/A",ROUND(U21/S21*100,2))</f>
        <v>N/A</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1063</v>
      </c>
      <c r="F25" s="53"/>
      <c r="G25" s="53"/>
      <c r="H25" s="41"/>
      <c r="I25" s="41"/>
      <c r="J25" s="41"/>
      <c r="K25" s="41"/>
      <c r="L25" s="41"/>
      <c r="M25" s="41"/>
      <c r="N25" s="41"/>
      <c r="O25" s="41"/>
      <c r="P25" s="42"/>
      <c r="Q25" s="42"/>
      <c r="R25" s="43" t="s">
        <v>1064</v>
      </c>
      <c r="S25" s="44" t="s">
        <v>12</v>
      </c>
      <c r="T25" s="42"/>
      <c r="U25" s="44" t="s">
        <v>1065</v>
      </c>
      <c r="V25" s="42"/>
      <c r="W25" s="45">
        <f>+IF(ISERR(U25/R25*100),"N/A",ROUND(U25/R25*100,2))</f>
        <v>5.0199999999999996</v>
      </c>
    </row>
    <row r="26" spans="2:27" ht="26.25" customHeight="1" thickBot="1" x14ac:dyDescent="0.25">
      <c r="B26" s="228" t="s">
        <v>70</v>
      </c>
      <c r="C26" s="229"/>
      <c r="D26" s="229"/>
      <c r="E26" s="54" t="s">
        <v>1063</v>
      </c>
      <c r="F26" s="54"/>
      <c r="G26" s="54"/>
      <c r="H26" s="47"/>
      <c r="I26" s="47"/>
      <c r="J26" s="47"/>
      <c r="K26" s="47"/>
      <c r="L26" s="47"/>
      <c r="M26" s="47"/>
      <c r="N26" s="47"/>
      <c r="O26" s="47"/>
      <c r="P26" s="48"/>
      <c r="Q26" s="48"/>
      <c r="R26" s="49" t="s">
        <v>1066</v>
      </c>
      <c r="S26" s="50" t="s">
        <v>1065</v>
      </c>
      <c r="T26" s="51">
        <f>+IF(ISERR(S26/R26*100),"N/A",ROUND(S26/R26*100,2))</f>
        <v>5.01</v>
      </c>
      <c r="U26" s="50" t="s">
        <v>1065</v>
      </c>
      <c r="V26" s="51">
        <f>+IF(ISERR(U26/S26*100),"N/A",ROUND(U26/S26*100,2))</f>
        <v>100</v>
      </c>
      <c r="W26" s="52">
        <f>+IF(ISERR(U26/R26*100),"N/A",ROUND(U26/R26*100,2))</f>
        <v>5.01</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199</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200</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201</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1067</v>
      </c>
      <c r="D4" s="176" t="s">
        <v>1068</v>
      </c>
      <c r="E4" s="176"/>
      <c r="F4" s="176"/>
      <c r="G4" s="176"/>
      <c r="H4" s="177"/>
      <c r="I4" s="18"/>
      <c r="J4" s="178" t="s">
        <v>7</v>
      </c>
      <c r="K4" s="176"/>
      <c r="L4" s="17" t="s">
        <v>1069</v>
      </c>
      <c r="M4" s="179" t="s">
        <v>1070</v>
      </c>
      <c r="N4" s="179"/>
      <c r="O4" s="179"/>
      <c r="P4" s="179"/>
      <c r="Q4" s="180"/>
      <c r="R4" s="19"/>
      <c r="S4" s="181" t="s">
        <v>10</v>
      </c>
      <c r="T4" s="182"/>
      <c r="U4" s="182"/>
      <c r="V4" s="183" t="s">
        <v>1071</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1072</v>
      </c>
      <c r="D6" s="185" t="s">
        <v>1073</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1074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1075</v>
      </c>
      <c r="C21" s="211"/>
      <c r="D21" s="211"/>
      <c r="E21" s="211"/>
      <c r="F21" s="211"/>
      <c r="G21" s="211"/>
      <c r="H21" s="211"/>
      <c r="I21" s="211"/>
      <c r="J21" s="211"/>
      <c r="K21" s="211"/>
      <c r="L21" s="211"/>
      <c r="M21" s="212" t="s">
        <v>1072</v>
      </c>
      <c r="N21" s="212"/>
      <c r="O21" s="212" t="s">
        <v>48</v>
      </c>
      <c r="P21" s="212"/>
      <c r="Q21" s="213" t="s">
        <v>113</v>
      </c>
      <c r="R21" s="213"/>
      <c r="S21" s="34" t="s">
        <v>1076</v>
      </c>
      <c r="T21" s="34" t="s">
        <v>102</v>
      </c>
      <c r="U21" s="34" t="s">
        <v>102</v>
      </c>
      <c r="V21" s="34" t="str">
        <f>+IF(ISERR(U21/T21*100),"N/A",ROUND(U21/T21*100,2))</f>
        <v>N/A</v>
      </c>
      <c r="W21" s="35" t="str">
        <f>+IF(ISERR(U21/S21*100),"N/A",ROUND(U21/S21*100,2))</f>
        <v>N/A</v>
      </c>
    </row>
    <row r="22" spans="2:27" ht="56.25" customHeight="1" thickBot="1" x14ac:dyDescent="0.25">
      <c r="B22" s="210" t="s">
        <v>1077</v>
      </c>
      <c r="C22" s="211"/>
      <c r="D22" s="211"/>
      <c r="E22" s="211"/>
      <c r="F22" s="211"/>
      <c r="G22" s="211"/>
      <c r="H22" s="211"/>
      <c r="I22" s="211"/>
      <c r="J22" s="211"/>
      <c r="K22" s="211"/>
      <c r="L22" s="211"/>
      <c r="M22" s="212" t="s">
        <v>1072</v>
      </c>
      <c r="N22" s="212"/>
      <c r="O22" s="212" t="s">
        <v>1078</v>
      </c>
      <c r="P22" s="212"/>
      <c r="Q22" s="213" t="s">
        <v>113</v>
      </c>
      <c r="R22" s="213"/>
      <c r="S22" s="34" t="s">
        <v>1079</v>
      </c>
      <c r="T22" s="34" t="s">
        <v>102</v>
      </c>
      <c r="U22" s="34" t="s">
        <v>102</v>
      </c>
      <c r="V22" s="34" t="str">
        <f>+IF(ISERR(U22/T22*100),"N/A",ROUND(U22/T22*100,2))</f>
        <v>N/A</v>
      </c>
      <c r="W22" s="35" t="str">
        <f>+IF(ISERR(U22/S22*100),"N/A",ROUND(U22/S22*100,2))</f>
        <v>N/A</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55"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56" t="s">
        <v>63</v>
      </c>
      <c r="S25" s="56" t="s">
        <v>63</v>
      </c>
      <c r="T25" s="56" t="s">
        <v>48</v>
      </c>
      <c r="U25" s="56" t="s">
        <v>63</v>
      </c>
      <c r="V25" s="56" t="s">
        <v>64</v>
      </c>
      <c r="W25" s="32" t="s">
        <v>65</v>
      </c>
      <c r="Y25" s="36"/>
    </row>
    <row r="26" spans="2:27" ht="23.25" customHeight="1" thickBot="1" x14ac:dyDescent="0.25">
      <c r="B26" s="226" t="s">
        <v>66</v>
      </c>
      <c r="C26" s="227"/>
      <c r="D26" s="227"/>
      <c r="E26" s="53" t="s">
        <v>1080</v>
      </c>
      <c r="F26" s="53"/>
      <c r="G26" s="53"/>
      <c r="H26" s="41"/>
      <c r="I26" s="41"/>
      <c r="J26" s="41"/>
      <c r="K26" s="41"/>
      <c r="L26" s="41"/>
      <c r="M26" s="41"/>
      <c r="N26" s="41"/>
      <c r="O26" s="41"/>
      <c r="P26" s="42"/>
      <c r="Q26" s="42"/>
      <c r="R26" s="43" t="s">
        <v>1081</v>
      </c>
      <c r="S26" s="44" t="s">
        <v>12</v>
      </c>
      <c r="T26" s="42"/>
      <c r="U26" s="44" t="s">
        <v>54</v>
      </c>
      <c r="V26" s="42"/>
      <c r="W26" s="45">
        <f>+IF(ISERR(U26/R26*100),"N/A",ROUND(U26/R26*100,2))</f>
        <v>0</v>
      </c>
    </row>
    <row r="27" spans="2:27" ht="26.25" customHeight="1" thickBot="1" x14ac:dyDescent="0.25">
      <c r="B27" s="228" t="s">
        <v>70</v>
      </c>
      <c r="C27" s="229"/>
      <c r="D27" s="229"/>
      <c r="E27" s="54" t="s">
        <v>1080</v>
      </c>
      <c r="F27" s="54"/>
      <c r="G27" s="54"/>
      <c r="H27" s="47"/>
      <c r="I27" s="47"/>
      <c r="J27" s="47"/>
      <c r="K27" s="47"/>
      <c r="L27" s="47"/>
      <c r="M27" s="47"/>
      <c r="N27" s="47"/>
      <c r="O27" s="47"/>
      <c r="P27" s="48"/>
      <c r="Q27" s="48"/>
      <c r="R27" s="49" t="s">
        <v>571</v>
      </c>
      <c r="S27" s="50" t="s">
        <v>571</v>
      </c>
      <c r="T27" s="51">
        <f>+IF(ISERR(S27/R27*100),"N/A",ROUND(S27/R27*100,2))</f>
        <v>100</v>
      </c>
      <c r="U27" s="50" t="s">
        <v>54</v>
      </c>
      <c r="V27" s="51">
        <f>+IF(ISERR(U27/S27*100),"N/A",ROUND(U27/S27*100,2))</f>
        <v>0</v>
      </c>
      <c r="W27" s="52">
        <f>+IF(ISERR(U27/R27*100),"N/A",ROUND(U27/R27*100,2))</f>
        <v>0</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1082</v>
      </c>
      <c r="C29" s="215"/>
      <c r="D29" s="215"/>
      <c r="E29" s="215"/>
      <c r="F29" s="215"/>
      <c r="G29" s="215"/>
      <c r="H29" s="215"/>
      <c r="I29" s="215"/>
      <c r="J29" s="215"/>
      <c r="K29" s="215"/>
      <c r="L29" s="215"/>
      <c r="M29" s="215"/>
      <c r="N29" s="215"/>
      <c r="O29" s="215"/>
      <c r="P29" s="215"/>
      <c r="Q29" s="215"/>
      <c r="R29" s="215"/>
      <c r="S29" s="215"/>
      <c r="T29" s="215"/>
      <c r="U29" s="215"/>
      <c r="V29" s="215"/>
      <c r="W29" s="216"/>
    </row>
    <row r="30" spans="2:27" ht="15"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1083</v>
      </c>
      <c r="C31" s="215"/>
      <c r="D31" s="215"/>
      <c r="E31" s="215"/>
      <c r="F31" s="215"/>
      <c r="G31" s="215"/>
      <c r="H31" s="215"/>
      <c r="I31" s="215"/>
      <c r="J31" s="215"/>
      <c r="K31" s="215"/>
      <c r="L31" s="215"/>
      <c r="M31" s="215"/>
      <c r="N31" s="215"/>
      <c r="O31" s="215"/>
      <c r="P31" s="215"/>
      <c r="Q31" s="215"/>
      <c r="R31" s="215"/>
      <c r="S31" s="215"/>
      <c r="T31" s="215"/>
      <c r="U31" s="215"/>
      <c r="V31" s="215"/>
      <c r="W31" s="216"/>
    </row>
    <row r="32" spans="2:27" ht="1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1084</v>
      </c>
      <c r="C33" s="215"/>
      <c r="D33" s="215"/>
      <c r="E33" s="215"/>
      <c r="F33" s="215"/>
      <c r="G33" s="215"/>
      <c r="H33" s="215"/>
      <c r="I33" s="215"/>
      <c r="J33" s="215"/>
      <c r="K33" s="215"/>
      <c r="L33" s="215"/>
      <c r="M33" s="215"/>
      <c r="N33" s="215"/>
      <c r="O33" s="215"/>
      <c r="P33" s="215"/>
      <c r="Q33" s="215"/>
      <c r="R33" s="215"/>
      <c r="S33" s="215"/>
      <c r="T33" s="215"/>
      <c r="U33" s="215"/>
      <c r="V33" s="215"/>
      <c r="W33" s="216"/>
    </row>
    <row r="34" spans="2:23" ht="13.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1067</v>
      </c>
      <c r="D4" s="176" t="s">
        <v>1068</v>
      </c>
      <c r="E4" s="176"/>
      <c r="F4" s="176"/>
      <c r="G4" s="176"/>
      <c r="H4" s="177"/>
      <c r="I4" s="18"/>
      <c r="J4" s="178" t="s">
        <v>7</v>
      </c>
      <c r="K4" s="176"/>
      <c r="L4" s="17" t="s">
        <v>247</v>
      </c>
      <c r="M4" s="179" t="s">
        <v>248</v>
      </c>
      <c r="N4" s="179"/>
      <c r="O4" s="179"/>
      <c r="P4" s="179"/>
      <c r="Q4" s="180"/>
      <c r="R4" s="19"/>
      <c r="S4" s="181" t="s">
        <v>10</v>
      </c>
      <c r="T4" s="182"/>
      <c r="U4" s="182"/>
      <c r="V4" s="183" t="s">
        <v>119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1058</v>
      </c>
      <c r="D6" s="185" t="s">
        <v>1085</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1074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1086</v>
      </c>
      <c r="C21" s="211"/>
      <c r="D21" s="211"/>
      <c r="E21" s="211"/>
      <c r="F21" s="211"/>
      <c r="G21" s="211"/>
      <c r="H21" s="211"/>
      <c r="I21" s="211"/>
      <c r="J21" s="211"/>
      <c r="K21" s="211"/>
      <c r="L21" s="211"/>
      <c r="M21" s="212" t="s">
        <v>1058</v>
      </c>
      <c r="N21" s="212"/>
      <c r="O21" s="212" t="s">
        <v>48</v>
      </c>
      <c r="P21" s="212"/>
      <c r="Q21" s="213" t="s">
        <v>49</v>
      </c>
      <c r="R21" s="213"/>
      <c r="S21" s="34" t="s">
        <v>323</v>
      </c>
      <c r="T21" s="34" t="s">
        <v>142</v>
      </c>
      <c r="U21" s="34" t="s">
        <v>142</v>
      </c>
      <c r="V21" s="34">
        <f>+IF(ISERR(U21/T21*100),"N/A",ROUND(U21/T21*100,2))</f>
        <v>100</v>
      </c>
      <c r="W21" s="35">
        <f>+IF(ISERR(U21/S21*100),"N/A",ROUND(U21/S21*100,2))</f>
        <v>6.67</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1063</v>
      </c>
      <c r="F25" s="53"/>
      <c r="G25" s="53"/>
      <c r="H25" s="41"/>
      <c r="I25" s="41"/>
      <c r="J25" s="41"/>
      <c r="K25" s="41"/>
      <c r="L25" s="41"/>
      <c r="M25" s="41"/>
      <c r="N25" s="41"/>
      <c r="O25" s="41"/>
      <c r="P25" s="42"/>
      <c r="Q25" s="42"/>
      <c r="R25" s="43" t="s">
        <v>119</v>
      </c>
      <c r="S25" s="44" t="s">
        <v>12</v>
      </c>
      <c r="T25" s="42"/>
      <c r="U25" s="44" t="s">
        <v>54</v>
      </c>
      <c r="V25" s="42"/>
      <c r="W25" s="45">
        <f>+IF(ISERR(U25/R25*100),"N/A",ROUND(U25/R25*100,2))</f>
        <v>0</v>
      </c>
    </row>
    <row r="26" spans="2:27" ht="26.25" customHeight="1" thickBot="1" x14ac:dyDescent="0.25">
      <c r="B26" s="228" t="s">
        <v>70</v>
      </c>
      <c r="C26" s="229"/>
      <c r="D26" s="229"/>
      <c r="E26" s="54" t="s">
        <v>1063</v>
      </c>
      <c r="F26" s="54"/>
      <c r="G26" s="54"/>
      <c r="H26" s="47"/>
      <c r="I26" s="47"/>
      <c r="J26" s="47"/>
      <c r="K26" s="47"/>
      <c r="L26" s="47"/>
      <c r="M26" s="47"/>
      <c r="N26" s="47"/>
      <c r="O26" s="47"/>
      <c r="P26" s="48"/>
      <c r="Q26" s="48"/>
      <c r="R26" s="49" t="s">
        <v>119</v>
      </c>
      <c r="S26" s="44">
        <v>9.5000000000000005E-5</v>
      </c>
      <c r="T26" s="51">
        <f>+IF(ISERR(S26/R26*100),"N/A",ROUND(S26/R26*100,2))</f>
        <v>0</v>
      </c>
      <c r="U26" s="44">
        <v>9.5000000000000005E-5</v>
      </c>
      <c r="V26" s="51">
        <f>+IF(ISERR(U26/S26*100),"N/A",ROUND(U26/S26*100,2))</f>
        <v>100</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199</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200</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201</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topLeftCell="A4"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1067</v>
      </c>
      <c r="D4" s="176" t="s">
        <v>1068</v>
      </c>
      <c r="E4" s="176"/>
      <c r="F4" s="176"/>
      <c r="G4" s="176"/>
      <c r="H4" s="177"/>
      <c r="I4" s="18"/>
      <c r="J4" s="178" t="s">
        <v>7</v>
      </c>
      <c r="K4" s="176"/>
      <c r="L4" s="17" t="s">
        <v>1087</v>
      </c>
      <c r="M4" s="179" t="s">
        <v>1088</v>
      </c>
      <c r="N4" s="179"/>
      <c r="O4" s="179"/>
      <c r="P4" s="179"/>
      <c r="Q4" s="180"/>
      <c r="R4" s="19"/>
      <c r="S4" s="181" t="s">
        <v>10</v>
      </c>
      <c r="T4" s="182"/>
      <c r="U4" s="182"/>
      <c r="V4" s="183" t="s">
        <v>1089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1090</v>
      </c>
      <c r="D6" s="185" t="s">
        <v>1091</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1074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1092</v>
      </c>
      <c r="C21" s="211"/>
      <c r="D21" s="211"/>
      <c r="E21" s="211"/>
      <c r="F21" s="211"/>
      <c r="G21" s="211"/>
      <c r="H21" s="211"/>
      <c r="I21" s="211"/>
      <c r="J21" s="211"/>
      <c r="K21" s="211"/>
      <c r="L21" s="211"/>
      <c r="M21" s="212" t="s">
        <v>1090</v>
      </c>
      <c r="N21" s="212"/>
      <c r="O21" s="212" t="s">
        <v>48</v>
      </c>
      <c r="P21" s="212"/>
      <c r="Q21" s="213" t="s">
        <v>49</v>
      </c>
      <c r="R21" s="213"/>
      <c r="S21" s="34" t="s">
        <v>1093</v>
      </c>
      <c r="T21" s="34" t="s">
        <v>54</v>
      </c>
      <c r="U21" s="34" t="s">
        <v>54</v>
      </c>
      <c r="V21" s="34" t="str">
        <f>+IF(ISERR(U21/T21*100),"N/A",ROUND(U21/T21*100,2))</f>
        <v>N/A</v>
      </c>
      <c r="W21" s="35">
        <f>+IF(ISERR(U21/S21*100),"N/A",ROUND(U21/S21*100,2))</f>
        <v>0</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1094</v>
      </c>
      <c r="F25" s="53"/>
      <c r="G25" s="53"/>
      <c r="H25" s="41"/>
      <c r="I25" s="41"/>
      <c r="J25" s="41"/>
      <c r="K25" s="41"/>
      <c r="L25" s="41"/>
      <c r="M25" s="41"/>
      <c r="N25" s="41"/>
      <c r="O25" s="41"/>
      <c r="P25" s="42"/>
      <c r="Q25" s="42"/>
      <c r="R25" s="43" t="s">
        <v>1095</v>
      </c>
      <c r="S25" s="44" t="s">
        <v>12</v>
      </c>
      <c r="T25" s="42"/>
      <c r="U25" s="44" t="s">
        <v>1096</v>
      </c>
      <c r="V25" s="42"/>
      <c r="W25" s="45">
        <f>+IF(ISERR(U25/R25*100),"N/A",ROUND(U25/R25*100,2))</f>
        <v>9.16</v>
      </c>
    </row>
    <row r="26" spans="2:27" ht="26.25" customHeight="1" thickBot="1" x14ac:dyDescent="0.25">
      <c r="B26" s="228" t="s">
        <v>70</v>
      </c>
      <c r="C26" s="229"/>
      <c r="D26" s="229"/>
      <c r="E26" s="54" t="s">
        <v>1094</v>
      </c>
      <c r="F26" s="54"/>
      <c r="G26" s="54"/>
      <c r="H26" s="47"/>
      <c r="I26" s="47"/>
      <c r="J26" s="47"/>
      <c r="K26" s="47"/>
      <c r="L26" s="47"/>
      <c r="M26" s="47"/>
      <c r="N26" s="47"/>
      <c r="O26" s="47"/>
      <c r="P26" s="48"/>
      <c r="Q26" s="48"/>
      <c r="R26" s="49" t="s">
        <v>1097</v>
      </c>
      <c r="S26" s="50" t="s">
        <v>1098</v>
      </c>
      <c r="T26" s="51">
        <f>+IF(ISERR(S26/R26*100),"N/A",ROUND(S26/R26*100,2))</f>
        <v>10.34</v>
      </c>
      <c r="U26" s="50" t="s">
        <v>1096</v>
      </c>
      <c r="V26" s="51">
        <f>+IF(ISERR(U26/S26*100),"N/A",ROUND(U26/S26*100,2))</f>
        <v>88.32</v>
      </c>
      <c r="W26" s="52">
        <f>+IF(ISERR(U26/R26*100),"N/A",ROUND(U26/R26*100,2))</f>
        <v>9.14</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1099</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1100</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1101</v>
      </c>
      <c r="C32" s="215"/>
      <c r="D32" s="215"/>
      <c r="E32" s="215"/>
      <c r="F32" s="215"/>
      <c r="G32" s="215"/>
      <c r="H32" s="215"/>
      <c r="I32" s="215"/>
      <c r="J32" s="215"/>
      <c r="K32" s="215"/>
      <c r="L32" s="215"/>
      <c r="M32" s="215"/>
      <c r="N32" s="215"/>
      <c r="O32" s="215"/>
      <c r="P32" s="215"/>
      <c r="Q32" s="215"/>
      <c r="R32" s="215"/>
      <c r="S32" s="215"/>
      <c r="T32" s="215"/>
      <c r="U32" s="215"/>
      <c r="V32" s="215"/>
      <c r="W32" s="216"/>
    </row>
    <row r="33" spans="2:23" ht="54"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1067</v>
      </c>
      <c r="D4" s="176" t="s">
        <v>1068</v>
      </c>
      <c r="E4" s="176"/>
      <c r="F4" s="176"/>
      <c r="G4" s="176"/>
      <c r="H4" s="177"/>
      <c r="I4" s="18"/>
      <c r="J4" s="178" t="s">
        <v>7</v>
      </c>
      <c r="K4" s="176"/>
      <c r="L4" s="17" t="s">
        <v>1102</v>
      </c>
      <c r="M4" s="179" t="s">
        <v>1103</v>
      </c>
      <c r="N4" s="179"/>
      <c r="O4" s="179"/>
      <c r="P4" s="179"/>
      <c r="Q4" s="180"/>
      <c r="R4" s="19"/>
      <c r="S4" s="181" t="s">
        <v>10</v>
      </c>
      <c r="T4" s="182"/>
      <c r="U4" s="182"/>
      <c r="V4" s="183" t="s">
        <v>1104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1105</v>
      </c>
      <c r="D6" s="185" t="s">
        <v>1106</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1107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1108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1109</v>
      </c>
      <c r="C21" s="211"/>
      <c r="D21" s="211"/>
      <c r="E21" s="211"/>
      <c r="F21" s="211"/>
      <c r="G21" s="211"/>
      <c r="H21" s="211"/>
      <c r="I21" s="211"/>
      <c r="J21" s="211"/>
      <c r="K21" s="211"/>
      <c r="L21" s="211"/>
      <c r="M21" s="212" t="s">
        <v>1105</v>
      </c>
      <c r="N21" s="212"/>
      <c r="O21" s="212" t="s">
        <v>48</v>
      </c>
      <c r="P21" s="212"/>
      <c r="Q21" s="213" t="s">
        <v>49</v>
      </c>
      <c r="R21" s="213"/>
      <c r="S21" s="34" t="s">
        <v>917</v>
      </c>
      <c r="T21" s="34" t="s">
        <v>1110</v>
      </c>
      <c r="U21" s="34" t="s">
        <v>1111</v>
      </c>
      <c r="V21" s="34">
        <f>+IF(ISERR(U21/T21*100),"N/A",ROUND(U21/T21*100,2))</f>
        <v>52.58</v>
      </c>
      <c r="W21" s="35">
        <f>+IF(ISERR(U21/S21*100),"N/A",ROUND(U21/S21*100,2))</f>
        <v>13.13</v>
      </c>
    </row>
    <row r="22" spans="2:27" ht="56.25" customHeight="1" thickBot="1" x14ac:dyDescent="0.25">
      <c r="B22" s="210" t="s">
        <v>1112</v>
      </c>
      <c r="C22" s="211"/>
      <c r="D22" s="211"/>
      <c r="E22" s="211"/>
      <c r="F22" s="211"/>
      <c r="G22" s="211"/>
      <c r="H22" s="211"/>
      <c r="I22" s="211"/>
      <c r="J22" s="211"/>
      <c r="K22" s="211"/>
      <c r="L22" s="211"/>
      <c r="M22" s="212" t="s">
        <v>1105</v>
      </c>
      <c r="N22" s="212"/>
      <c r="O22" s="212" t="s">
        <v>48</v>
      </c>
      <c r="P22" s="212"/>
      <c r="Q22" s="213" t="s">
        <v>49</v>
      </c>
      <c r="R22" s="213"/>
      <c r="S22" s="34" t="s">
        <v>917</v>
      </c>
      <c r="T22" s="34" t="s">
        <v>1113</v>
      </c>
      <c r="U22" s="34" t="s">
        <v>1114</v>
      </c>
      <c r="V22" s="34">
        <f>+IF(ISERR(U22/T22*100),"N/A",ROUND(U22/T22*100,2))</f>
        <v>354.84</v>
      </c>
      <c r="W22" s="35">
        <f>+IF(ISERR(U22/S22*100),"N/A",ROUND(U22/S22*100,2))</f>
        <v>88.71</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55"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56" t="s">
        <v>63</v>
      </c>
      <c r="S25" s="56" t="s">
        <v>63</v>
      </c>
      <c r="T25" s="56" t="s">
        <v>48</v>
      </c>
      <c r="U25" s="56" t="s">
        <v>63</v>
      </c>
      <c r="V25" s="56" t="s">
        <v>64</v>
      </c>
      <c r="W25" s="32" t="s">
        <v>65</v>
      </c>
      <c r="Y25" s="36"/>
    </row>
    <row r="26" spans="2:27" ht="23.25" customHeight="1" thickBot="1" x14ac:dyDescent="0.25">
      <c r="B26" s="226" t="s">
        <v>66</v>
      </c>
      <c r="C26" s="227"/>
      <c r="D26" s="227"/>
      <c r="E26" s="53" t="s">
        <v>1115</v>
      </c>
      <c r="F26" s="53"/>
      <c r="G26" s="53"/>
      <c r="H26" s="41"/>
      <c r="I26" s="41"/>
      <c r="J26" s="41"/>
      <c r="K26" s="41"/>
      <c r="L26" s="41"/>
      <c r="M26" s="41"/>
      <c r="N26" s="41"/>
      <c r="O26" s="41"/>
      <c r="P26" s="42"/>
      <c r="Q26" s="42"/>
      <c r="R26" s="43" t="s">
        <v>1116</v>
      </c>
      <c r="S26" s="44" t="s">
        <v>12</v>
      </c>
      <c r="T26" s="42"/>
      <c r="U26" s="44" t="s">
        <v>1117</v>
      </c>
      <c r="V26" s="42"/>
      <c r="W26" s="45">
        <f>+IF(ISERR(U26/R26*100),"N/A",ROUND(U26/R26*100,2))</f>
        <v>30.88</v>
      </c>
    </row>
    <row r="27" spans="2:27" ht="26.25" customHeight="1" thickBot="1" x14ac:dyDescent="0.25">
      <c r="B27" s="228" t="s">
        <v>70</v>
      </c>
      <c r="C27" s="229"/>
      <c r="D27" s="229"/>
      <c r="E27" s="54" t="s">
        <v>1115</v>
      </c>
      <c r="F27" s="54"/>
      <c r="G27" s="54"/>
      <c r="H27" s="47"/>
      <c r="I27" s="47"/>
      <c r="J27" s="47"/>
      <c r="K27" s="47"/>
      <c r="L27" s="47"/>
      <c r="M27" s="47"/>
      <c r="N27" s="47"/>
      <c r="O27" s="47"/>
      <c r="P27" s="48"/>
      <c r="Q27" s="48"/>
      <c r="R27" s="49" t="s">
        <v>1116</v>
      </c>
      <c r="S27" s="50" t="s">
        <v>1117</v>
      </c>
      <c r="T27" s="51">
        <f>+IF(ISERR(S27/R27*100),"N/A",ROUND(S27/R27*100,2))</f>
        <v>30.88</v>
      </c>
      <c r="U27" s="50" t="s">
        <v>1117</v>
      </c>
      <c r="V27" s="51">
        <f>+IF(ISERR(U27/S27*100),"N/A",ROUND(U27/S27*100,2))</f>
        <v>100</v>
      </c>
      <c r="W27" s="52">
        <f>+IF(ISERR(U27/R27*100),"N/A",ROUND(U27/R27*100,2))</f>
        <v>30.88</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1118</v>
      </c>
      <c r="C29" s="215"/>
      <c r="D29" s="215"/>
      <c r="E29" s="215"/>
      <c r="F29" s="215"/>
      <c r="G29" s="215"/>
      <c r="H29" s="215"/>
      <c r="I29" s="215"/>
      <c r="J29" s="215"/>
      <c r="K29" s="215"/>
      <c r="L29" s="215"/>
      <c r="M29" s="215"/>
      <c r="N29" s="215"/>
      <c r="O29" s="215"/>
      <c r="P29" s="215"/>
      <c r="Q29" s="215"/>
      <c r="R29" s="215"/>
      <c r="S29" s="215"/>
      <c r="T29" s="215"/>
      <c r="U29" s="215"/>
      <c r="V29" s="215"/>
      <c r="W29" s="216"/>
    </row>
    <row r="30" spans="2:27" ht="68.25"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1119</v>
      </c>
      <c r="C31" s="215"/>
      <c r="D31" s="215"/>
      <c r="E31" s="215"/>
      <c r="F31" s="215"/>
      <c r="G31" s="215"/>
      <c r="H31" s="215"/>
      <c r="I31" s="215"/>
      <c r="J31" s="215"/>
      <c r="K31" s="215"/>
      <c r="L31" s="215"/>
      <c r="M31" s="215"/>
      <c r="N31" s="215"/>
      <c r="O31" s="215"/>
      <c r="P31" s="215"/>
      <c r="Q31" s="215"/>
      <c r="R31" s="215"/>
      <c r="S31" s="215"/>
      <c r="T31" s="215"/>
      <c r="U31" s="215"/>
      <c r="V31" s="215"/>
      <c r="W31" s="216"/>
    </row>
    <row r="32" spans="2:27" ht="1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1120</v>
      </c>
      <c r="C33" s="215"/>
      <c r="D33" s="215"/>
      <c r="E33" s="215"/>
      <c r="F33" s="215"/>
      <c r="G33" s="215"/>
      <c r="H33" s="215"/>
      <c r="I33" s="215"/>
      <c r="J33" s="215"/>
      <c r="K33" s="215"/>
      <c r="L33" s="215"/>
      <c r="M33" s="215"/>
      <c r="N33" s="215"/>
      <c r="O33" s="215"/>
      <c r="P33" s="215"/>
      <c r="Q33" s="215"/>
      <c r="R33" s="215"/>
      <c r="S33" s="215"/>
      <c r="T33" s="215"/>
      <c r="U33" s="215"/>
      <c r="V33" s="215"/>
      <c r="W33" s="216"/>
    </row>
    <row r="34" spans="2:23" ht="44.2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176" t="s">
        <v>6</v>
      </c>
      <c r="E4" s="176"/>
      <c r="F4" s="176"/>
      <c r="G4" s="176"/>
      <c r="H4" s="177"/>
      <c r="I4" s="18"/>
      <c r="J4" s="178" t="s">
        <v>7</v>
      </c>
      <c r="K4" s="176"/>
      <c r="L4" s="17" t="s">
        <v>106</v>
      </c>
      <c r="M4" s="179" t="s">
        <v>107</v>
      </c>
      <c r="N4" s="179"/>
      <c r="O4" s="179"/>
      <c r="P4" s="179"/>
      <c r="Q4" s="180"/>
      <c r="R4" s="19"/>
      <c r="S4" s="181" t="s">
        <v>10</v>
      </c>
      <c r="T4" s="182"/>
      <c r="U4" s="182"/>
      <c r="V4" s="183" t="s">
        <v>79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108</v>
      </c>
      <c r="D6" s="185" t="s">
        <v>109</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70.25" customHeight="1" thickTop="1" thickBot="1" x14ac:dyDescent="0.25">
      <c r="B10" s="27" t="s">
        <v>21</v>
      </c>
      <c r="C10" s="183" t="s">
        <v>1871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96</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110</v>
      </c>
      <c r="C21" s="211"/>
      <c r="D21" s="211"/>
      <c r="E21" s="211"/>
      <c r="F21" s="211"/>
      <c r="G21" s="211"/>
      <c r="H21" s="211"/>
      <c r="I21" s="211"/>
      <c r="J21" s="211"/>
      <c r="K21" s="211"/>
      <c r="L21" s="211"/>
      <c r="M21" s="212" t="s">
        <v>108</v>
      </c>
      <c r="N21" s="212"/>
      <c r="O21" s="212" t="s">
        <v>48</v>
      </c>
      <c r="P21" s="212"/>
      <c r="Q21" s="213" t="s">
        <v>65</v>
      </c>
      <c r="R21" s="213"/>
      <c r="S21" s="34" t="s">
        <v>53</v>
      </c>
      <c r="T21" s="34" t="s">
        <v>102</v>
      </c>
      <c r="U21" s="34" t="s">
        <v>102</v>
      </c>
      <c r="V21" s="34" t="str">
        <f>+IF(ISERR(U21/T21*100),"N/A",ROUND(U21/T21*100,2))</f>
        <v>N/A</v>
      </c>
      <c r="W21" s="35" t="str">
        <f>+IF(ISERR(U21/S21*100),"N/A",ROUND(U21/S21*100,2))</f>
        <v>N/A</v>
      </c>
    </row>
    <row r="22" spans="2:27" ht="56.25" customHeight="1" x14ac:dyDescent="0.2">
      <c r="B22" s="210" t="s">
        <v>111</v>
      </c>
      <c r="C22" s="211"/>
      <c r="D22" s="211"/>
      <c r="E22" s="211"/>
      <c r="F22" s="211"/>
      <c r="G22" s="211"/>
      <c r="H22" s="211"/>
      <c r="I22" s="211"/>
      <c r="J22" s="211"/>
      <c r="K22" s="211"/>
      <c r="L22" s="211"/>
      <c r="M22" s="212" t="s">
        <v>108</v>
      </c>
      <c r="N22" s="212"/>
      <c r="O22" s="212" t="s">
        <v>48</v>
      </c>
      <c r="P22" s="212"/>
      <c r="Q22" s="213" t="s">
        <v>65</v>
      </c>
      <c r="R22" s="213"/>
      <c r="S22" s="34" t="s">
        <v>53</v>
      </c>
      <c r="T22" s="34" t="s">
        <v>102</v>
      </c>
      <c r="U22" s="34" t="s">
        <v>102</v>
      </c>
      <c r="V22" s="34" t="str">
        <f>+IF(ISERR(U22/T22*100),"N/A",ROUND(U22/T22*100,2))</f>
        <v>N/A</v>
      </c>
      <c r="W22" s="35" t="str">
        <f>+IF(ISERR(U22/S22*100),"N/A",ROUND(U22/S22*100,2))</f>
        <v>N/A</v>
      </c>
    </row>
    <row r="23" spans="2:27" ht="56.25" customHeight="1" thickBot="1" x14ac:dyDescent="0.25">
      <c r="B23" s="210" t="s">
        <v>112</v>
      </c>
      <c r="C23" s="211"/>
      <c r="D23" s="211"/>
      <c r="E23" s="211"/>
      <c r="F23" s="211"/>
      <c r="G23" s="211"/>
      <c r="H23" s="211"/>
      <c r="I23" s="211"/>
      <c r="J23" s="211"/>
      <c r="K23" s="211"/>
      <c r="L23" s="211"/>
      <c r="M23" s="212" t="s">
        <v>108</v>
      </c>
      <c r="N23" s="212"/>
      <c r="O23" s="212" t="s">
        <v>48</v>
      </c>
      <c r="P23" s="212"/>
      <c r="Q23" s="213" t="s">
        <v>113</v>
      </c>
      <c r="R23" s="213"/>
      <c r="S23" s="34" t="s">
        <v>53</v>
      </c>
      <c r="T23" s="34" t="s">
        <v>102</v>
      </c>
      <c r="U23" s="34" t="s">
        <v>102</v>
      </c>
      <c r="V23" s="34" t="str">
        <f>+IF(ISERR(U23/T23*100),"N/A",ROUND(U23/T23*100,2))</f>
        <v>N/A</v>
      </c>
      <c r="W23" s="35" t="str">
        <f>+IF(ISERR(U23/S23*100),"N/A",ROUND(U23/S23*100,2))</f>
        <v>N/A</v>
      </c>
    </row>
    <row r="24" spans="2:27" ht="21.75" customHeight="1" thickTop="1" thickBot="1" x14ac:dyDescent="0.25">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20" t="s">
        <v>60</v>
      </c>
      <c r="C25" s="221"/>
      <c r="D25" s="221"/>
      <c r="E25" s="221"/>
      <c r="F25" s="221"/>
      <c r="G25" s="221"/>
      <c r="H25" s="221"/>
      <c r="I25" s="221"/>
      <c r="J25" s="221"/>
      <c r="K25" s="221"/>
      <c r="L25" s="221"/>
      <c r="M25" s="221"/>
      <c r="N25" s="221"/>
      <c r="O25" s="221"/>
      <c r="P25" s="221"/>
      <c r="Q25" s="222"/>
      <c r="R25" s="37" t="s">
        <v>41</v>
      </c>
      <c r="S25" s="197" t="s">
        <v>42</v>
      </c>
      <c r="T25" s="197"/>
      <c r="U25" s="38" t="s">
        <v>61</v>
      </c>
      <c r="V25" s="196" t="s">
        <v>62</v>
      </c>
      <c r="W25" s="198"/>
    </row>
    <row r="26" spans="2:27" ht="30.75" customHeight="1" thickBot="1" x14ac:dyDescent="0.25">
      <c r="B26" s="223"/>
      <c r="C26" s="224"/>
      <c r="D26" s="224"/>
      <c r="E26" s="224"/>
      <c r="F26" s="224"/>
      <c r="G26" s="224"/>
      <c r="H26" s="224"/>
      <c r="I26" s="224"/>
      <c r="J26" s="224"/>
      <c r="K26" s="224"/>
      <c r="L26" s="224"/>
      <c r="M26" s="224"/>
      <c r="N26" s="224"/>
      <c r="O26" s="224"/>
      <c r="P26" s="224"/>
      <c r="Q26" s="225"/>
      <c r="R26" s="39" t="s">
        <v>63</v>
      </c>
      <c r="S26" s="39" t="s">
        <v>63</v>
      </c>
      <c r="T26" s="39" t="s">
        <v>48</v>
      </c>
      <c r="U26" s="39" t="s">
        <v>63</v>
      </c>
      <c r="V26" s="39" t="s">
        <v>64</v>
      </c>
      <c r="W26" s="32" t="s">
        <v>65</v>
      </c>
      <c r="Y26" s="36"/>
    </row>
    <row r="27" spans="2:27" ht="23.25" customHeight="1" thickBot="1" x14ac:dyDescent="0.25">
      <c r="B27" s="226" t="s">
        <v>66</v>
      </c>
      <c r="C27" s="227"/>
      <c r="D27" s="227"/>
      <c r="E27" s="40" t="s">
        <v>114</v>
      </c>
      <c r="F27" s="40"/>
      <c r="G27" s="40"/>
      <c r="H27" s="41"/>
      <c r="I27" s="41"/>
      <c r="J27" s="41"/>
      <c r="K27" s="41"/>
      <c r="L27" s="41"/>
      <c r="M27" s="41"/>
      <c r="N27" s="41"/>
      <c r="O27" s="41"/>
      <c r="P27" s="42"/>
      <c r="Q27" s="42"/>
      <c r="R27" s="43" t="s">
        <v>79</v>
      </c>
      <c r="S27" s="44" t="s">
        <v>12</v>
      </c>
      <c r="T27" s="42"/>
      <c r="U27" s="44" t="s">
        <v>54</v>
      </c>
      <c r="V27" s="42"/>
      <c r="W27" s="45">
        <f>+IF(ISERR(U27/R27*100),"N/A",ROUND(U27/R27*100,2))</f>
        <v>0</v>
      </c>
    </row>
    <row r="28" spans="2:27" ht="26.25" customHeight="1" thickBot="1" x14ac:dyDescent="0.25">
      <c r="B28" s="228" t="s">
        <v>70</v>
      </c>
      <c r="C28" s="229"/>
      <c r="D28" s="229"/>
      <c r="E28" s="46" t="s">
        <v>114</v>
      </c>
      <c r="F28" s="46"/>
      <c r="G28" s="46"/>
      <c r="H28" s="47"/>
      <c r="I28" s="47"/>
      <c r="J28" s="47"/>
      <c r="K28" s="47"/>
      <c r="L28" s="47"/>
      <c r="M28" s="47"/>
      <c r="N28" s="47"/>
      <c r="O28" s="47"/>
      <c r="P28" s="48"/>
      <c r="Q28" s="48"/>
      <c r="R28" s="49" t="s">
        <v>79</v>
      </c>
      <c r="S28" s="50" t="s">
        <v>54</v>
      </c>
      <c r="T28" s="51">
        <f>+IF(ISERR(S28/R28*100),"N/A",ROUND(S28/R28*100,2))</f>
        <v>0</v>
      </c>
      <c r="U28" s="50" t="s">
        <v>54</v>
      </c>
      <c r="V28" s="51" t="str">
        <f>+IF(ISERR(U28/S28*100),"N/A",ROUND(U28/S28*100,2))</f>
        <v>N/A</v>
      </c>
      <c r="W28" s="52">
        <f>+IF(ISERR(U28/R28*100),"N/A",ROUND(U28/R28*100,2))</f>
        <v>0</v>
      </c>
    </row>
    <row r="29" spans="2:27" ht="22.5" customHeight="1" thickTop="1" thickBot="1" x14ac:dyDescent="0.25">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14" t="s">
        <v>1872</v>
      </c>
      <c r="C30" s="215"/>
      <c r="D30" s="215"/>
      <c r="E30" s="215"/>
      <c r="F30" s="215"/>
      <c r="G30" s="215"/>
      <c r="H30" s="215"/>
      <c r="I30" s="215"/>
      <c r="J30" s="215"/>
      <c r="K30" s="215"/>
      <c r="L30" s="215"/>
      <c r="M30" s="215"/>
      <c r="N30" s="215"/>
      <c r="O30" s="215"/>
      <c r="P30" s="215"/>
      <c r="Q30" s="215"/>
      <c r="R30" s="215"/>
      <c r="S30" s="215"/>
      <c r="T30" s="215"/>
      <c r="U30" s="215"/>
      <c r="V30" s="215"/>
      <c r="W30" s="216"/>
    </row>
    <row r="31" spans="2:27" ht="48"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115</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37.5" customHeight="1" thickTop="1" x14ac:dyDescent="0.2">
      <c r="B34" s="214" t="s">
        <v>116</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3.5" customHeight="1" thickBot="1" x14ac:dyDescent="0.25">
      <c r="B35" s="217"/>
      <c r="C35" s="218"/>
      <c r="D35" s="218"/>
      <c r="E35" s="218"/>
      <c r="F35" s="218"/>
      <c r="G35" s="218"/>
      <c r="H35" s="218"/>
      <c r="I35" s="218"/>
      <c r="J35" s="218"/>
      <c r="K35" s="218"/>
      <c r="L35" s="218"/>
      <c r="M35" s="218"/>
      <c r="N35" s="218"/>
      <c r="O35" s="218"/>
      <c r="P35" s="218"/>
      <c r="Q35" s="218"/>
      <c r="R35" s="218"/>
      <c r="S35" s="218"/>
      <c r="T35" s="218"/>
      <c r="U35" s="218"/>
      <c r="V35" s="218"/>
      <c r="W35" s="21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1067</v>
      </c>
      <c r="D4" s="176" t="s">
        <v>1068</v>
      </c>
      <c r="E4" s="176"/>
      <c r="F4" s="176"/>
      <c r="G4" s="176"/>
      <c r="H4" s="177"/>
      <c r="I4" s="18"/>
      <c r="J4" s="178" t="s">
        <v>7</v>
      </c>
      <c r="K4" s="176"/>
      <c r="L4" s="17" t="s">
        <v>1121</v>
      </c>
      <c r="M4" s="179" t="s">
        <v>1122</v>
      </c>
      <c r="N4" s="179"/>
      <c r="O4" s="179"/>
      <c r="P4" s="179"/>
      <c r="Q4" s="180"/>
      <c r="R4" s="19"/>
      <c r="S4" s="181" t="s">
        <v>10</v>
      </c>
      <c r="T4" s="182"/>
      <c r="U4" s="182"/>
      <c r="V4" s="183" t="s">
        <v>1123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1105</v>
      </c>
      <c r="D6" s="185" t="s">
        <v>1106</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1124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1108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1125</v>
      </c>
      <c r="C21" s="211"/>
      <c r="D21" s="211"/>
      <c r="E21" s="211"/>
      <c r="F21" s="211"/>
      <c r="G21" s="211"/>
      <c r="H21" s="211"/>
      <c r="I21" s="211"/>
      <c r="J21" s="211"/>
      <c r="K21" s="211"/>
      <c r="L21" s="211"/>
      <c r="M21" s="212" t="s">
        <v>1105</v>
      </c>
      <c r="N21" s="212"/>
      <c r="O21" s="212" t="s">
        <v>48</v>
      </c>
      <c r="P21" s="212"/>
      <c r="Q21" s="213" t="s">
        <v>49</v>
      </c>
      <c r="R21" s="213"/>
      <c r="S21" s="34" t="s">
        <v>917</v>
      </c>
      <c r="T21" s="34" t="s">
        <v>1126</v>
      </c>
      <c r="U21" s="34" t="s">
        <v>1127</v>
      </c>
      <c r="V21" s="34">
        <f>+IF(ISERR(U21/T21*100),"N/A",ROUND(U21/T21*100,2))</f>
        <v>284.79000000000002</v>
      </c>
      <c r="W21" s="35">
        <f>+IF(ISERR(U21/S21*100),"N/A",ROUND(U21/S21*100,2))</f>
        <v>153.16</v>
      </c>
    </row>
    <row r="22" spans="2:27" ht="56.25" customHeight="1" thickBot="1" x14ac:dyDescent="0.25">
      <c r="B22" s="210" t="s">
        <v>1128</v>
      </c>
      <c r="C22" s="211"/>
      <c r="D22" s="211"/>
      <c r="E22" s="211"/>
      <c r="F22" s="211"/>
      <c r="G22" s="211"/>
      <c r="H22" s="211"/>
      <c r="I22" s="211"/>
      <c r="J22" s="211"/>
      <c r="K22" s="211"/>
      <c r="L22" s="211"/>
      <c r="M22" s="212" t="s">
        <v>1105</v>
      </c>
      <c r="N22" s="212"/>
      <c r="O22" s="212" t="s">
        <v>48</v>
      </c>
      <c r="P22" s="212"/>
      <c r="Q22" s="213" t="s">
        <v>49</v>
      </c>
      <c r="R22" s="213"/>
      <c r="S22" s="34" t="s">
        <v>917</v>
      </c>
      <c r="T22" s="34" t="s">
        <v>1129</v>
      </c>
      <c r="U22" s="34" t="s">
        <v>1130</v>
      </c>
      <c r="V22" s="34">
        <f>+IF(ISERR(U22/T22*100),"N/A",ROUND(U22/T22*100,2))</f>
        <v>227.37</v>
      </c>
      <c r="W22" s="35">
        <f>+IF(ISERR(U22/S22*100),"N/A",ROUND(U22/S22*100,2))</f>
        <v>95.44</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55"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56" t="s">
        <v>63</v>
      </c>
      <c r="S25" s="56" t="s">
        <v>63</v>
      </c>
      <c r="T25" s="56" t="s">
        <v>48</v>
      </c>
      <c r="U25" s="56" t="s">
        <v>63</v>
      </c>
      <c r="V25" s="56" t="s">
        <v>64</v>
      </c>
      <c r="W25" s="32" t="s">
        <v>65</v>
      </c>
      <c r="Y25" s="36"/>
    </row>
    <row r="26" spans="2:27" ht="23.25" customHeight="1" thickBot="1" x14ac:dyDescent="0.25">
      <c r="B26" s="226" t="s">
        <v>66</v>
      </c>
      <c r="C26" s="227"/>
      <c r="D26" s="227"/>
      <c r="E26" s="53" t="s">
        <v>1115</v>
      </c>
      <c r="F26" s="53"/>
      <c r="G26" s="53"/>
      <c r="H26" s="41"/>
      <c r="I26" s="41"/>
      <c r="J26" s="41"/>
      <c r="K26" s="41"/>
      <c r="L26" s="41"/>
      <c r="M26" s="41"/>
      <c r="N26" s="41"/>
      <c r="O26" s="41"/>
      <c r="P26" s="42"/>
      <c r="Q26" s="42"/>
      <c r="R26" s="43" t="s">
        <v>1131</v>
      </c>
      <c r="S26" s="44" t="s">
        <v>12</v>
      </c>
      <c r="T26" s="42"/>
      <c r="U26" s="44" t="s">
        <v>1132</v>
      </c>
      <c r="V26" s="42"/>
      <c r="W26" s="45">
        <f>+IF(ISERR(U26/R26*100),"N/A",ROUND(U26/R26*100,2))</f>
        <v>72.290000000000006</v>
      </c>
    </row>
    <row r="27" spans="2:27" ht="26.25" customHeight="1" thickBot="1" x14ac:dyDescent="0.25">
      <c r="B27" s="228" t="s">
        <v>70</v>
      </c>
      <c r="C27" s="229"/>
      <c r="D27" s="229"/>
      <c r="E27" s="54" t="s">
        <v>1115</v>
      </c>
      <c r="F27" s="54"/>
      <c r="G27" s="54"/>
      <c r="H27" s="47"/>
      <c r="I27" s="47"/>
      <c r="J27" s="47"/>
      <c r="K27" s="47"/>
      <c r="L27" s="47"/>
      <c r="M27" s="47"/>
      <c r="N27" s="47"/>
      <c r="O27" s="47"/>
      <c r="P27" s="48"/>
      <c r="Q27" s="48"/>
      <c r="R27" s="49" t="s">
        <v>1131</v>
      </c>
      <c r="S27" s="50" t="s">
        <v>1133</v>
      </c>
      <c r="T27" s="51">
        <f>+IF(ISERR(S27/R27*100),"N/A",ROUND(S27/R27*100,2))</f>
        <v>90.68</v>
      </c>
      <c r="U27" s="50" t="s">
        <v>1132</v>
      </c>
      <c r="V27" s="51">
        <f>+IF(ISERR(U27/S27*100),"N/A",ROUND(U27/S27*100,2))</f>
        <v>79.72</v>
      </c>
      <c r="W27" s="52">
        <f>+IF(ISERR(U27/R27*100),"N/A",ROUND(U27/R27*100,2))</f>
        <v>72.290000000000006</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1134</v>
      </c>
      <c r="C29" s="215"/>
      <c r="D29" s="215"/>
      <c r="E29" s="215"/>
      <c r="F29" s="215"/>
      <c r="G29" s="215"/>
      <c r="H29" s="215"/>
      <c r="I29" s="215"/>
      <c r="J29" s="215"/>
      <c r="K29" s="215"/>
      <c r="L29" s="215"/>
      <c r="M29" s="215"/>
      <c r="N29" s="215"/>
      <c r="O29" s="215"/>
      <c r="P29" s="215"/>
      <c r="Q29" s="215"/>
      <c r="R29" s="215"/>
      <c r="S29" s="215"/>
      <c r="T29" s="215"/>
      <c r="U29" s="215"/>
      <c r="V29" s="215"/>
      <c r="W29" s="216"/>
    </row>
    <row r="30" spans="2:27" ht="84"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1135</v>
      </c>
      <c r="C31" s="215"/>
      <c r="D31" s="215"/>
      <c r="E31" s="215"/>
      <c r="F31" s="215"/>
      <c r="G31" s="215"/>
      <c r="H31" s="215"/>
      <c r="I31" s="215"/>
      <c r="J31" s="215"/>
      <c r="K31" s="215"/>
      <c r="L31" s="215"/>
      <c r="M31" s="215"/>
      <c r="N31" s="215"/>
      <c r="O31" s="215"/>
      <c r="P31" s="215"/>
      <c r="Q31" s="215"/>
      <c r="R31" s="215"/>
      <c r="S31" s="215"/>
      <c r="T31" s="215"/>
      <c r="U31" s="215"/>
      <c r="V31" s="215"/>
      <c r="W31" s="216"/>
    </row>
    <row r="32" spans="2:27" ht="32.2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1136</v>
      </c>
      <c r="C33" s="215"/>
      <c r="D33" s="215"/>
      <c r="E33" s="215"/>
      <c r="F33" s="215"/>
      <c r="G33" s="215"/>
      <c r="H33" s="215"/>
      <c r="I33" s="215"/>
      <c r="J33" s="215"/>
      <c r="K33" s="215"/>
      <c r="L33" s="215"/>
      <c r="M33" s="215"/>
      <c r="N33" s="215"/>
      <c r="O33" s="215"/>
      <c r="P33" s="215"/>
      <c r="Q33" s="215"/>
      <c r="R33" s="215"/>
      <c r="S33" s="215"/>
      <c r="T33" s="215"/>
      <c r="U33" s="215"/>
      <c r="V33" s="215"/>
      <c r="W33" s="216"/>
    </row>
    <row r="34" spans="2:23" ht="26.2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1067</v>
      </c>
      <c r="D4" s="176" t="s">
        <v>1068</v>
      </c>
      <c r="E4" s="176"/>
      <c r="F4" s="176"/>
      <c r="G4" s="176"/>
      <c r="H4" s="177"/>
      <c r="I4" s="18"/>
      <c r="J4" s="178" t="s">
        <v>7</v>
      </c>
      <c r="K4" s="176"/>
      <c r="L4" s="17" t="s">
        <v>1137</v>
      </c>
      <c r="M4" s="179" t="s">
        <v>1138</v>
      </c>
      <c r="N4" s="179"/>
      <c r="O4" s="179"/>
      <c r="P4" s="179"/>
      <c r="Q4" s="180"/>
      <c r="R4" s="19"/>
      <c r="S4" s="181" t="s">
        <v>10</v>
      </c>
      <c r="T4" s="182"/>
      <c r="U4" s="182"/>
      <c r="V4" s="183" t="s">
        <v>1139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1140</v>
      </c>
      <c r="D6" s="185" t="s">
        <v>1141</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1074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1142</v>
      </c>
      <c r="C21" s="211"/>
      <c r="D21" s="211"/>
      <c r="E21" s="211"/>
      <c r="F21" s="211"/>
      <c r="G21" s="211"/>
      <c r="H21" s="211"/>
      <c r="I21" s="211"/>
      <c r="J21" s="211"/>
      <c r="K21" s="211"/>
      <c r="L21" s="211"/>
      <c r="M21" s="212" t="s">
        <v>1140</v>
      </c>
      <c r="N21" s="212"/>
      <c r="O21" s="212" t="s">
        <v>48</v>
      </c>
      <c r="P21" s="212"/>
      <c r="Q21" s="213" t="s">
        <v>49</v>
      </c>
      <c r="R21" s="213"/>
      <c r="S21" s="34" t="s">
        <v>389</v>
      </c>
      <c r="T21" s="34" t="s">
        <v>54</v>
      </c>
      <c r="U21" s="34" t="s">
        <v>54</v>
      </c>
      <c r="V21" s="34" t="str">
        <f>+IF(ISERR(U21/T21*100),"N/A",ROUND(U21/T21*100,2))</f>
        <v>N/A</v>
      </c>
      <c r="W21" s="35">
        <f>+IF(ISERR(U21/S21*100),"N/A",ROUND(U21/S21*100,2))</f>
        <v>0</v>
      </c>
    </row>
    <row r="22" spans="2:27" ht="56.25" customHeight="1" x14ac:dyDescent="0.2">
      <c r="B22" s="210" t="s">
        <v>1143</v>
      </c>
      <c r="C22" s="211"/>
      <c r="D22" s="211"/>
      <c r="E22" s="211"/>
      <c r="F22" s="211"/>
      <c r="G22" s="211"/>
      <c r="H22" s="211"/>
      <c r="I22" s="211"/>
      <c r="J22" s="211"/>
      <c r="K22" s="211"/>
      <c r="L22" s="211"/>
      <c r="M22" s="212" t="s">
        <v>1140</v>
      </c>
      <c r="N22" s="212"/>
      <c r="O22" s="212" t="s">
        <v>48</v>
      </c>
      <c r="P22" s="212"/>
      <c r="Q22" s="213" t="s">
        <v>49</v>
      </c>
      <c r="R22" s="213"/>
      <c r="S22" s="34" t="s">
        <v>931</v>
      </c>
      <c r="T22" s="34" t="s">
        <v>54</v>
      </c>
      <c r="U22" s="34" t="s">
        <v>54</v>
      </c>
      <c r="V22" s="34" t="str">
        <f>+IF(ISERR(U22/T22*100),"N/A",ROUND(U22/T22*100,2))</f>
        <v>N/A</v>
      </c>
      <c r="W22" s="35">
        <f>+IF(ISERR(U22/S22*100),"N/A",ROUND(U22/S22*100,2))</f>
        <v>0</v>
      </c>
    </row>
    <row r="23" spans="2:27" ht="56.25" customHeight="1" thickBot="1" x14ac:dyDescent="0.25">
      <c r="B23" s="210" t="s">
        <v>1144</v>
      </c>
      <c r="C23" s="211"/>
      <c r="D23" s="211"/>
      <c r="E23" s="211"/>
      <c r="F23" s="211"/>
      <c r="G23" s="211"/>
      <c r="H23" s="211"/>
      <c r="I23" s="211"/>
      <c r="J23" s="211"/>
      <c r="K23" s="211"/>
      <c r="L23" s="211"/>
      <c r="M23" s="212" t="s">
        <v>1140</v>
      </c>
      <c r="N23" s="212"/>
      <c r="O23" s="212" t="s">
        <v>1078</v>
      </c>
      <c r="P23" s="212"/>
      <c r="Q23" s="213" t="s">
        <v>49</v>
      </c>
      <c r="R23" s="213"/>
      <c r="S23" s="34" t="s">
        <v>905</v>
      </c>
      <c r="T23" s="34" t="s">
        <v>905</v>
      </c>
      <c r="U23" s="34" t="s">
        <v>54</v>
      </c>
      <c r="V23" s="34">
        <f>+IF(ISERR(U23/T23*100),"N/A",ROUND(U23/T23*100,2))</f>
        <v>0</v>
      </c>
      <c r="W23" s="35">
        <f>+IF(ISERR(U23/S23*100),"N/A",ROUND(U23/S23*100,2))</f>
        <v>0</v>
      </c>
    </row>
    <row r="24" spans="2:27" ht="21.75" customHeight="1" thickTop="1" thickBot="1" x14ac:dyDescent="0.25">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20" t="s">
        <v>60</v>
      </c>
      <c r="C25" s="221"/>
      <c r="D25" s="221"/>
      <c r="E25" s="221"/>
      <c r="F25" s="221"/>
      <c r="G25" s="221"/>
      <c r="H25" s="221"/>
      <c r="I25" s="221"/>
      <c r="J25" s="221"/>
      <c r="K25" s="221"/>
      <c r="L25" s="221"/>
      <c r="M25" s="221"/>
      <c r="N25" s="221"/>
      <c r="O25" s="221"/>
      <c r="P25" s="221"/>
      <c r="Q25" s="222"/>
      <c r="R25" s="37" t="s">
        <v>41</v>
      </c>
      <c r="S25" s="197" t="s">
        <v>42</v>
      </c>
      <c r="T25" s="197"/>
      <c r="U25" s="55" t="s">
        <v>61</v>
      </c>
      <c r="V25" s="196" t="s">
        <v>62</v>
      </c>
      <c r="W25" s="198"/>
    </row>
    <row r="26" spans="2:27" ht="30.75" customHeight="1" thickBot="1" x14ac:dyDescent="0.25">
      <c r="B26" s="223"/>
      <c r="C26" s="224"/>
      <c r="D26" s="224"/>
      <c r="E26" s="224"/>
      <c r="F26" s="224"/>
      <c r="G26" s="224"/>
      <c r="H26" s="224"/>
      <c r="I26" s="224"/>
      <c r="J26" s="224"/>
      <c r="K26" s="224"/>
      <c r="L26" s="224"/>
      <c r="M26" s="224"/>
      <c r="N26" s="224"/>
      <c r="O26" s="224"/>
      <c r="P26" s="224"/>
      <c r="Q26" s="225"/>
      <c r="R26" s="56" t="s">
        <v>63</v>
      </c>
      <c r="S26" s="56" t="s">
        <v>63</v>
      </c>
      <c r="T26" s="56" t="s">
        <v>48</v>
      </c>
      <c r="U26" s="56" t="s">
        <v>63</v>
      </c>
      <c r="V26" s="56" t="s">
        <v>64</v>
      </c>
      <c r="W26" s="32" t="s">
        <v>65</v>
      </c>
      <c r="Y26" s="36"/>
    </row>
    <row r="27" spans="2:27" ht="23.25" customHeight="1" thickBot="1" x14ac:dyDescent="0.25">
      <c r="B27" s="226" t="s">
        <v>66</v>
      </c>
      <c r="C27" s="227"/>
      <c r="D27" s="227"/>
      <c r="E27" s="53" t="s">
        <v>1145</v>
      </c>
      <c r="F27" s="53"/>
      <c r="G27" s="53"/>
      <c r="H27" s="41"/>
      <c r="I27" s="41"/>
      <c r="J27" s="41"/>
      <c r="K27" s="41"/>
      <c r="L27" s="41"/>
      <c r="M27" s="41"/>
      <c r="N27" s="41"/>
      <c r="O27" s="41"/>
      <c r="P27" s="42"/>
      <c r="Q27" s="42"/>
      <c r="R27" s="43" t="s">
        <v>1146</v>
      </c>
      <c r="S27" s="44" t="s">
        <v>12</v>
      </c>
      <c r="T27" s="42"/>
      <c r="U27" s="44" t="s">
        <v>1147</v>
      </c>
      <c r="V27" s="42"/>
      <c r="W27" s="45">
        <f>+IF(ISERR(U27/R27*100),"N/A",ROUND(U27/R27*100,2))</f>
        <v>8.51</v>
      </c>
    </row>
    <row r="28" spans="2:27" ht="26.25" customHeight="1" thickBot="1" x14ac:dyDescent="0.25">
      <c r="B28" s="228" t="s">
        <v>70</v>
      </c>
      <c r="C28" s="229"/>
      <c r="D28" s="229"/>
      <c r="E28" s="54" t="s">
        <v>1145</v>
      </c>
      <c r="F28" s="54"/>
      <c r="G28" s="54"/>
      <c r="H28" s="47"/>
      <c r="I28" s="47"/>
      <c r="J28" s="47"/>
      <c r="K28" s="47"/>
      <c r="L28" s="47"/>
      <c r="M28" s="47"/>
      <c r="N28" s="47"/>
      <c r="O28" s="47"/>
      <c r="P28" s="48"/>
      <c r="Q28" s="48"/>
      <c r="R28" s="49" t="s">
        <v>1148</v>
      </c>
      <c r="S28" s="50" t="s">
        <v>1149</v>
      </c>
      <c r="T28" s="51">
        <f>+IF(ISERR(S28/R28*100),"N/A",ROUND(S28/R28*100,2))</f>
        <v>14.58</v>
      </c>
      <c r="U28" s="50" t="s">
        <v>1147</v>
      </c>
      <c r="V28" s="51">
        <f>+IF(ISERR(U28/S28*100),"N/A",ROUND(U28/S28*100,2))</f>
        <v>58.29</v>
      </c>
      <c r="W28" s="52">
        <f>+IF(ISERR(U28/R28*100),"N/A",ROUND(U28/R28*100,2))</f>
        <v>8.5</v>
      </c>
    </row>
    <row r="29" spans="2:27" ht="22.5" customHeight="1" thickTop="1" thickBot="1" x14ac:dyDescent="0.25">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14" t="s">
        <v>1150</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1151</v>
      </c>
      <c r="C32" s="215"/>
      <c r="D32" s="215"/>
      <c r="E32" s="215"/>
      <c r="F32" s="215"/>
      <c r="G32" s="215"/>
      <c r="H32" s="215"/>
      <c r="I32" s="215"/>
      <c r="J32" s="215"/>
      <c r="K32" s="215"/>
      <c r="L32" s="215"/>
      <c r="M32" s="215"/>
      <c r="N32" s="215"/>
      <c r="O32" s="215"/>
      <c r="P32" s="215"/>
      <c r="Q32" s="215"/>
      <c r="R32" s="215"/>
      <c r="S32" s="215"/>
      <c r="T32" s="215"/>
      <c r="U32" s="215"/>
      <c r="V32" s="215"/>
      <c r="W32" s="216"/>
    </row>
    <row r="33" spans="2:23" ht="48.7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37.5" customHeight="1" thickTop="1" x14ac:dyDescent="0.2">
      <c r="B34" s="214" t="s">
        <v>1152</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3.5" customHeight="1" thickBot="1" x14ac:dyDescent="0.25">
      <c r="B35" s="217"/>
      <c r="C35" s="218"/>
      <c r="D35" s="218"/>
      <c r="E35" s="218"/>
      <c r="F35" s="218"/>
      <c r="G35" s="218"/>
      <c r="H35" s="218"/>
      <c r="I35" s="218"/>
      <c r="J35" s="218"/>
      <c r="K35" s="218"/>
      <c r="L35" s="218"/>
      <c r="M35" s="218"/>
      <c r="N35" s="218"/>
      <c r="O35" s="218"/>
      <c r="P35" s="218"/>
      <c r="Q35" s="218"/>
      <c r="R35" s="218"/>
      <c r="S35" s="218"/>
      <c r="T35" s="218"/>
      <c r="U35" s="218"/>
      <c r="V35" s="218"/>
      <c r="W35" s="21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tabSelected="1" view="pageBreakPreview" topLeftCell="A2"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1067</v>
      </c>
      <c r="D4" s="176" t="s">
        <v>1068</v>
      </c>
      <c r="E4" s="176"/>
      <c r="F4" s="176"/>
      <c r="G4" s="176"/>
      <c r="H4" s="177"/>
      <c r="I4" s="18"/>
      <c r="J4" s="178" t="s">
        <v>7</v>
      </c>
      <c r="K4" s="176"/>
      <c r="L4" s="17" t="s">
        <v>1153</v>
      </c>
      <c r="M4" s="179" t="s">
        <v>1154</v>
      </c>
      <c r="N4" s="179"/>
      <c r="O4" s="179"/>
      <c r="P4" s="179"/>
      <c r="Q4" s="180"/>
      <c r="R4" s="19"/>
      <c r="S4" s="181" t="s">
        <v>10</v>
      </c>
      <c r="T4" s="182"/>
      <c r="U4" s="182"/>
      <c r="V4" s="183">
        <v>1626.9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1155</v>
      </c>
      <c r="D6" s="185" t="s">
        <v>1156</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1157</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1158</v>
      </c>
      <c r="C21" s="211"/>
      <c r="D21" s="211"/>
      <c r="E21" s="211"/>
      <c r="F21" s="211"/>
      <c r="G21" s="211"/>
      <c r="H21" s="211"/>
      <c r="I21" s="211"/>
      <c r="J21" s="211"/>
      <c r="K21" s="211"/>
      <c r="L21" s="211"/>
      <c r="M21" s="212" t="s">
        <v>1155</v>
      </c>
      <c r="N21" s="212"/>
      <c r="O21" s="212" t="s">
        <v>48</v>
      </c>
      <c r="P21" s="212"/>
      <c r="Q21" s="213" t="s">
        <v>49</v>
      </c>
      <c r="R21" s="213"/>
      <c r="S21" s="34" t="s">
        <v>1159</v>
      </c>
      <c r="T21" s="34" t="s">
        <v>1160</v>
      </c>
      <c r="U21" s="34" t="s">
        <v>1161</v>
      </c>
      <c r="V21" s="34">
        <f>+IF(ISERR(U21/T21*100),"N/A",ROUND(U21/T21*100,2))</f>
        <v>280.42</v>
      </c>
      <c r="W21" s="35">
        <f>+IF(ISERR(U21/S21*100),"N/A",ROUND(U21/S21*100,2))</f>
        <v>42.06</v>
      </c>
    </row>
    <row r="22" spans="2:27" ht="56.25" customHeight="1" x14ac:dyDescent="0.2">
      <c r="B22" s="210" t="s">
        <v>1162</v>
      </c>
      <c r="C22" s="211"/>
      <c r="D22" s="211"/>
      <c r="E22" s="211"/>
      <c r="F22" s="211"/>
      <c r="G22" s="211"/>
      <c r="H22" s="211"/>
      <c r="I22" s="211"/>
      <c r="J22" s="211"/>
      <c r="K22" s="211"/>
      <c r="L22" s="211"/>
      <c r="M22" s="212" t="s">
        <v>1155</v>
      </c>
      <c r="N22" s="212"/>
      <c r="O22" s="212" t="s">
        <v>48</v>
      </c>
      <c r="P22" s="212"/>
      <c r="Q22" s="213" t="s">
        <v>49</v>
      </c>
      <c r="R22" s="213"/>
      <c r="S22" s="34" t="s">
        <v>1159</v>
      </c>
      <c r="T22" s="34" t="s">
        <v>1160</v>
      </c>
      <c r="U22" s="34" t="s">
        <v>1163</v>
      </c>
      <c r="V22" s="34">
        <f>+IF(ISERR(U22/T22*100),"N/A",ROUND(U22/T22*100,2))</f>
        <v>184.66</v>
      </c>
      <c r="W22" s="35">
        <f>+IF(ISERR(U22/S22*100),"N/A",ROUND(U22/S22*100,2))</f>
        <v>27.7</v>
      </c>
    </row>
    <row r="23" spans="2:27" ht="56.25" customHeight="1" x14ac:dyDescent="0.2">
      <c r="B23" s="210" t="s">
        <v>1164</v>
      </c>
      <c r="C23" s="211"/>
      <c r="D23" s="211"/>
      <c r="E23" s="211"/>
      <c r="F23" s="211"/>
      <c r="G23" s="211"/>
      <c r="H23" s="211"/>
      <c r="I23" s="211"/>
      <c r="J23" s="211"/>
      <c r="K23" s="211"/>
      <c r="L23" s="211"/>
      <c r="M23" s="212" t="s">
        <v>1155</v>
      </c>
      <c r="N23" s="212"/>
      <c r="O23" s="212" t="s">
        <v>48</v>
      </c>
      <c r="P23" s="212"/>
      <c r="Q23" s="213" t="s">
        <v>49</v>
      </c>
      <c r="R23" s="213"/>
      <c r="S23" s="34" t="s">
        <v>1165</v>
      </c>
      <c r="T23" s="34" t="s">
        <v>1166</v>
      </c>
      <c r="U23" s="34" t="s">
        <v>358</v>
      </c>
      <c r="V23" s="34">
        <f>+IF(ISERR(U23/T23*100),"N/A",ROUND(U23/T23*100,2))</f>
        <v>118.8</v>
      </c>
      <c r="W23" s="35">
        <f>+IF(ISERR(U23/S23*100),"N/A",ROUND(U23/S23*100,2))</f>
        <v>17.95</v>
      </c>
    </row>
    <row r="24" spans="2:27" ht="56.25" customHeight="1" thickBot="1" x14ac:dyDescent="0.25">
      <c r="B24" s="210" t="s">
        <v>1167</v>
      </c>
      <c r="C24" s="211"/>
      <c r="D24" s="211"/>
      <c r="E24" s="211"/>
      <c r="F24" s="211"/>
      <c r="G24" s="211"/>
      <c r="H24" s="211"/>
      <c r="I24" s="211"/>
      <c r="J24" s="211"/>
      <c r="K24" s="211"/>
      <c r="L24" s="211"/>
      <c r="M24" s="212" t="s">
        <v>1155</v>
      </c>
      <c r="N24" s="212"/>
      <c r="O24" s="212" t="s">
        <v>48</v>
      </c>
      <c r="P24" s="212"/>
      <c r="Q24" s="213" t="s">
        <v>49</v>
      </c>
      <c r="R24" s="213"/>
      <c r="S24" s="34" t="s">
        <v>890</v>
      </c>
      <c r="T24" s="34" t="s">
        <v>1168</v>
      </c>
      <c r="U24" s="34" t="s">
        <v>54</v>
      </c>
      <c r="V24" s="34">
        <f>+IF(ISERR(U24/T24*100),"N/A",ROUND(U24/T24*100,2))</f>
        <v>0</v>
      </c>
      <c r="W24" s="35">
        <f>+IF(ISERR(U24/S24*100),"N/A",ROUND(U24/S24*100,2))</f>
        <v>0</v>
      </c>
    </row>
    <row r="25" spans="2:27" ht="21.75" customHeight="1" thickTop="1" thickBot="1" x14ac:dyDescent="0.25">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20" t="s">
        <v>60</v>
      </c>
      <c r="C26" s="221"/>
      <c r="D26" s="221"/>
      <c r="E26" s="221"/>
      <c r="F26" s="221"/>
      <c r="G26" s="221"/>
      <c r="H26" s="221"/>
      <c r="I26" s="221"/>
      <c r="J26" s="221"/>
      <c r="K26" s="221"/>
      <c r="L26" s="221"/>
      <c r="M26" s="221"/>
      <c r="N26" s="221"/>
      <c r="O26" s="221"/>
      <c r="P26" s="221"/>
      <c r="Q26" s="222"/>
      <c r="R26" s="37" t="s">
        <v>41</v>
      </c>
      <c r="S26" s="197" t="s">
        <v>42</v>
      </c>
      <c r="T26" s="197"/>
      <c r="U26" s="55" t="s">
        <v>61</v>
      </c>
      <c r="V26" s="196" t="s">
        <v>62</v>
      </c>
      <c r="W26" s="198"/>
    </row>
    <row r="27" spans="2:27" ht="30.75" customHeight="1" thickBot="1" x14ac:dyDescent="0.25">
      <c r="B27" s="223"/>
      <c r="C27" s="224"/>
      <c r="D27" s="224"/>
      <c r="E27" s="224"/>
      <c r="F27" s="224"/>
      <c r="G27" s="224"/>
      <c r="H27" s="224"/>
      <c r="I27" s="224"/>
      <c r="J27" s="224"/>
      <c r="K27" s="224"/>
      <c r="L27" s="224"/>
      <c r="M27" s="224"/>
      <c r="N27" s="224"/>
      <c r="O27" s="224"/>
      <c r="P27" s="224"/>
      <c r="Q27" s="225"/>
      <c r="R27" s="56" t="s">
        <v>63</v>
      </c>
      <c r="S27" s="56" t="s">
        <v>63</v>
      </c>
      <c r="T27" s="56" t="s">
        <v>48</v>
      </c>
      <c r="U27" s="56" t="s">
        <v>63</v>
      </c>
      <c r="V27" s="56" t="s">
        <v>64</v>
      </c>
      <c r="W27" s="32" t="s">
        <v>65</v>
      </c>
      <c r="Y27" s="36"/>
    </row>
    <row r="28" spans="2:27" ht="23.25" customHeight="1" thickBot="1" x14ac:dyDescent="0.25">
      <c r="B28" s="226" t="s">
        <v>66</v>
      </c>
      <c r="C28" s="227"/>
      <c r="D28" s="227"/>
      <c r="E28" s="53" t="s">
        <v>1169</v>
      </c>
      <c r="F28" s="53"/>
      <c r="G28" s="53"/>
      <c r="H28" s="41"/>
      <c r="I28" s="41"/>
      <c r="J28" s="41"/>
      <c r="K28" s="41"/>
      <c r="L28" s="41"/>
      <c r="M28" s="41"/>
      <c r="N28" s="41"/>
      <c r="O28" s="41"/>
      <c r="P28" s="42"/>
      <c r="Q28" s="42"/>
      <c r="R28" s="73">
        <v>1626.93</v>
      </c>
      <c r="S28" s="44" t="s">
        <v>12</v>
      </c>
      <c r="T28" s="42"/>
      <c r="U28" s="44" t="s">
        <v>1170</v>
      </c>
      <c r="V28" s="42"/>
      <c r="W28" s="45">
        <f>+IF(ISERR(U28/R28*100),"N/A",ROUND(U28/R28*100,2))</f>
        <v>15</v>
      </c>
    </row>
    <row r="29" spans="2:27" ht="26.25" customHeight="1" thickBot="1" x14ac:dyDescent="0.25">
      <c r="B29" s="228" t="s">
        <v>70</v>
      </c>
      <c r="C29" s="229"/>
      <c r="D29" s="229"/>
      <c r="E29" s="54" t="s">
        <v>1169</v>
      </c>
      <c r="F29" s="54"/>
      <c r="G29" s="54"/>
      <c r="H29" s="47"/>
      <c r="I29" s="47"/>
      <c r="J29" s="47"/>
      <c r="K29" s="47"/>
      <c r="L29" s="47"/>
      <c r="M29" s="47"/>
      <c r="N29" s="47"/>
      <c r="O29" s="47"/>
      <c r="P29" s="48"/>
      <c r="Q29" s="48"/>
      <c r="R29" s="49">
        <v>1626.93</v>
      </c>
      <c r="S29" s="50" t="s">
        <v>1170</v>
      </c>
      <c r="T29" s="51">
        <f>+IF(ISERR(S29/R29*100),"N/A",ROUND(S29/R29*100,2))</f>
        <v>15</v>
      </c>
      <c r="U29" s="50" t="s">
        <v>1170</v>
      </c>
      <c r="V29" s="51">
        <f>+IF(ISERR(U29/S29*100),"N/A",ROUND(U29/S29*100,2))</f>
        <v>100</v>
      </c>
      <c r="W29" s="52">
        <f>+IF(ISERR(U29/R29*100),"N/A",ROUND(U29/R29*100,2))</f>
        <v>15</v>
      </c>
    </row>
    <row r="30" spans="2:27" ht="22.5" customHeight="1" thickTop="1" thickBot="1" x14ac:dyDescent="0.25">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14" t="s">
        <v>1171</v>
      </c>
      <c r="C31" s="215"/>
      <c r="D31" s="215"/>
      <c r="E31" s="215"/>
      <c r="F31" s="215"/>
      <c r="G31" s="215"/>
      <c r="H31" s="215"/>
      <c r="I31" s="215"/>
      <c r="J31" s="215"/>
      <c r="K31" s="215"/>
      <c r="L31" s="215"/>
      <c r="M31" s="215"/>
      <c r="N31" s="215"/>
      <c r="O31" s="215"/>
      <c r="P31" s="215"/>
      <c r="Q31" s="215"/>
      <c r="R31" s="215"/>
      <c r="S31" s="215"/>
      <c r="T31" s="215"/>
      <c r="U31" s="215"/>
      <c r="V31" s="215"/>
      <c r="W31" s="216"/>
    </row>
    <row r="32" spans="2:27" ht="22.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1172</v>
      </c>
      <c r="C33" s="215"/>
      <c r="D33" s="215"/>
      <c r="E33" s="215"/>
      <c r="F33" s="215"/>
      <c r="G33" s="215"/>
      <c r="H33" s="215"/>
      <c r="I33" s="215"/>
      <c r="J33" s="215"/>
      <c r="K33" s="215"/>
      <c r="L33" s="215"/>
      <c r="M33" s="215"/>
      <c r="N33" s="215"/>
      <c r="O33" s="215"/>
      <c r="P33" s="215"/>
      <c r="Q33" s="215"/>
      <c r="R33" s="215"/>
      <c r="S33" s="215"/>
      <c r="T33" s="215"/>
      <c r="U33" s="215"/>
      <c r="V33" s="215"/>
      <c r="W33" s="216"/>
    </row>
    <row r="34" spans="2:23" ht="30" customHeight="1" thickBot="1" x14ac:dyDescent="0.25">
      <c r="B34" s="230"/>
      <c r="C34" s="231"/>
      <c r="D34" s="231"/>
      <c r="E34" s="231"/>
      <c r="F34" s="231"/>
      <c r="G34" s="231"/>
      <c r="H34" s="231"/>
      <c r="I34" s="231"/>
      <c r="J34" s="231"/>
      <c r="K34" s="231"/>
      <c r="L34" s="231"/>
      <c r="M34" s="231"/>
      <c r="N34" s="231"/>
      <c r="O34" s="231"/>
      <c r="P34" s="231"/>
      <c r="Q34" s="231"/>
      <c r="R34" s="231"/>
      <c r="S34" s="231"/>
      <c r="T34" s="231"/>
      <c r="U34" s="231"/>
      <c r="V34" s="231"/>
      <c r="W34" s="232"/>
    </row>
    <row r="35" spans="2:23" ht="37.5" customHeight="1" thickTop="1" x14ac:dyDescent="0.2">
      <c r="B35" s="214" t="s">
        <v>1173</v>
      </c>
      <c r="C35" s="215"/>
      <c r="D35" s="215"/>
      <c r="E35" s="215"/>
      <c r="F35" s="215"/>
      <c r="G35" s="215"/>
      <c r="H35" s="215"/>
      <c r="I35" s="215"/>
      <c r="J35" s="215"/>
      <c r="K35" s="215"/>
      <c r="L35" s="215"/>
      <c r="M35" s="215"/>
      <c r="N35" s="215"/>
      <c r="O35" s="215"/>
      <c r="P35" s="215"/>
      <c r="Q35" s="215"/>
      <c r="R35" s="215"/>
      <c r="S35" s="215"/>
      <c r="T35" s="215"/>
      <c r="U35" s="215"/>
      <c r="V35" s="215"/>
      <c r="W35" s="216"/>
    </row>
    <row r="36" spans="2:23" ht="33.75" customHeight="1" thickBot="1" x14ac:dyDescent="0.25">
      <c r="B36" s="217"/>
      <c r="C36" s="218"/>
      <c r="D36" s="218"/>
      <c r="E36" s="218"/>
      <c r="F36" s="218"/>
      <c r="G36" s="218"/>
      <c r="H36" s="218"/>
      <c r="I36" s="218"/>
      <c r="J36" s="218"/>
      <c r="K36" s="218"/>
      <c r="L36" s="218"/>
      <c r="M36" s="218"/>
      <c r="N36" s="218"/>
      <c r="O36" s="218"/>
      <c r="P36" s="218"/>
      <c r="Q36" s="218"/>
      <c r="R36" s="218"/>
      <c r="S36" s="218"/>
      <c r="T36" s="218"/>
      <c r="U36" s="218"/>
      <c r="V36" s="218"/>
      <c r="W36" s="21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1174</v>
      </c>
      <c r="D4" s="176" t="s">
        <v>1175</v>
      </c>
      <c r="E4" s="176"/>
      <c r="F4" s="176"/>
      <c r="G4" s="176"/>
      <c r="H4" s="177"/>
      <c r="I4" s="18"/>
      <c r="J4" s="178" t="s">
        <v>7</v>
      </c>
      <c r="K4" s="176"/>
      <c r="L4" s="17" t="s">
        <v>1176</v>
      </c>
      <c r="M4" s="179" t="s">
        <v>1177</v>
      </c>
      <c r="N4" s="179"/>
      <c r="O4" s="179"/>
      <c r="P4" s="179"/>
      <c r="Q4" s="180"/>
      <c r="R4" s="19"/>
      <c r="S4" s="181" t="s">
        <v>10</v>
      </c>
      <c r="T4" s="182"/>
      <c r="U4" s="182"/>
      <c r="V4" s="183" t="s">
        <v>1178</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1179</v>
      </c>
      <c r="D6" s="185" t="s">
        <v>1180</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1181</v>
      </c>
      <c r="K8" s="26" t="s">
        <v>1182</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28.25" customHeight="1" thickTop="1" thickBot="1" x14ac:dyDescent="0.25">
      <c r="B10" s="27" t="s">
        <v>21</v>
      </c>
      <c r="C10" s="183" t="s">
        <v>1183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1184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1185</v>
      </c>
      <c r="C21" s="211"/>
      <c r="D21" s="211"/>
      <c r="E21" s="211"/>
      <c r="F21" s="211"/>
      <c r="G21" s="211"/>
      <c r="H21" s="211"/>
      <c r="I21" s="211"/>
      <c r="J21" s="211"/>
      <c r="K21" s="211"/>
      <c r="L21" s="211"/>
      <c r="M21" s="212" t="s">
        <v>1179</v>
      </c>
      <c r="N21" s="212"/>
      <c r="O21" s="212" t="s">
        <v>1186</v>
      </c>
      <c r="P21" s="212"/>
      <c r="Q21" s="213" t="s">
        <v>49</v>
      </c>
      <c r="R21" s="213"/>
      <c r="S21" s="34" t="s">
        <v>1187</v>
      </c>
      <c r="T21" s="34" t="s">
        <v>54</v>
      </c>
      <c r="U21" s="34" t="s">
        <v>54</v>
      </c>
      <c r="V21" s="34" t="str">
        <f>+IF(ISERR(U21/T21*100),"N/A",ROUND(U21/T21*100,2))</f>
        <v>N/A</v>
      </c>
      <c r="W21" s="35">
        <f>+IF(ISERR(U21/S21*100),"N/A",ROUND(U21/S21*100,2))</f>
        <v>0</v>
      </c>
    </row>
    <row r="22" spans="2:27" ht="56.25" customHeight="1" x14ac:dyDescent="0.2">
      <c r="B22" s="210" t="s">
        <v>1188</v>
      </c>
      <c r="C22" s="211"/>
      <c r="D22" s="211"/>
      <c r="E22" s="211"/>
      <c r="F22" s="211"/>
      <c r="G22" s="211"/>
      <c r="H22" s="211"/>
      <c r="I22" s="211"/>
      <c r="J22" s="211"/>
      <c r="K22" s="211"/>
      <c r="L22" s="211"/>
      <c r="M22" s="212" t="s">
        <v>1179</v>
      </c>
      <c r="N22" s="212"/>
      <c r="O22" s="212" t="s">
        <v>48</v>
      </c>
      <c r="P22" s="212"/>
      <c r="Q22" s="213" t="s">
        <v>49</v>
      </c>
      <c r="R22" s="213"/>
      <c r="S22" s="34" t="s">
        <v>53</v>
      </c>
      <c r="T22" s="34" t="s">
        <v>325</v>
      </c>
      <c r="U22" s="34" t="s">
        <v>325</v>
      </c>
      <c r="V22" s="34">
        <f>+IF(ISERR(U22/T22*100),"N/A",ROUND(U22/T22*100,2))</f>
        <v>100</v>
      </c>
      <c r="W22" s="35">
        <f>+IF(ISERR(U22/S22*100),"N/A",ROUND(U22/S22*100,2))</f>
        <v>20</v>
      </c>
    </row>
    <row r="23" spans="2:27" ht="56.25" customHeight="1" thickBot="1" x14ac:dyDescent="0.25">
      <c r="B23" s="210" t="s">
        <v>1189</v>
      </c>
      <c r="C23" s="211"/>
      <c r="D23" s="211"/>
      <c r="E23" s="211"/>
      <c r="F23" s="211"/>
      <c r="G23" s="211"/>
      <c r="H23" s="211"/>
      <c r="I23" s="211"/>
      <c r="J23" s="211"/>
      <c r="K23" s="211"/>
      <c r="L23" s="211"/>
      <c r="M23" s="212" t="s">
        <v>1179</v>
      </c>
      <c r="N23" s="212"/>
      <c r="O23" s="212" t="s">
        <v>48</v>
      </c>
      <c r="P23" s="212"/>
      <c r="Q23" s="213" t="s">
        <v>49</v>
      </c>
      <c r="R23" s="213"/>
      <c r="S23" s="34" t="s">
        <v>53</v>
      </c>
      <c r="T23" s="34" t="s">
        <v>1190</v>
      </c>
      <c r="U23" s="34" t="s">
        <v>1190</v>
      </c>
      <c r="V23" s="34">
        <f>+IF(ISERR(U23/T23*100),"N/A",ROUND(U23/T23*100,2))</f>
        <v>100</v>
      </c>
      <c r="W23" s="35">
        <f>+IF(ISERR(U23/S23*100),"N/A",ROUND(U23/S23*100,2))</f>
        <v>33</v>
      </c>
    </row>
    <row r="24" spans="2:27" ht="21.75" customHeight="1" thickTop="1" thickBot="1" x14ac:dyDescent="0.25">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20" t="s">
        <v>60</v>
      </c>
      <c r="C25" s="221"/>
      <c r="D25" s="221"/>
      <c r="E25" s="221"/>
      <c r="F25" s="221"/>
      <c r="G25" s="221"/>
      <c r="H25" s="221"/>
      <c r="I25" s="221"/>
      <c r="J25" s="221"/>
      <c r="K25" s="221"/>
      <c r="L25" s="221"/>
      <c r="M25" s="221"/>
      <c r="N25" s="221"/>
      <c r="O25" s="221"/>
      <c r="P25" s="221"/>
      <c r="Q25" s="222"/>
      <c r="R25" s="37" t="s">
        <v>41</v>
      </c>
      <c r="S25" s="197" t="s">
        <v>42</v>
      </c>
      <c r="T25" s="197"/>
      <c r="U25" s="55" t="s">
        <v>61</v>
      </c>
      <c r="V25" s="196" t="s">
        <v>62</v>
      </c>
      <c r="W25" s="198"/>
    </row>
    <row r="26" spans="2:27" ht="30.75" customHeight="1" thickBot="1" x14ac:dyDescent="0.25">
      <c r="B26" s="223"/>
      <c r="C26" s="224"/>
      <c r="D26" s="224"/>
      <c r="E26" s="224"/>
      <c r="F26" s="224"/>
      <c r="G26" s="224"/>
      <c r="H26" s="224"/>
      <c r="I26" s="224"/>
      <c r="J26" s="224"/>
      <c r="K26" s="224"/>
      <c r="L26" s="224"/>
      <c r="M26" s="224"/>
      <c r="N26" s="224"/>
      <c r="O26" s="224"/>
      <c r="P26" s="224"/>
      <c r="Q26" s="225"/>
      <c r="R26" s="56" t="s">
        <v>63</v>
      </c>
      <c r="S26" s="56" t="s">
        <v>63</v>
      </c>
      <c r="T26" s="56" t="s">
        <v>48</v>
      </c>
      <c r="U26" s="56" t="s">
        <v>63</v>
      </c>
      <c r="V26" s="56" t="s">
        <v>64</v>
      </c>
      <c r="W26" s="32" t="s">
        <v>65</v>
      </c>
      <c r="Y26" s="36"/>
    </row>
    <row r="27" spans="2:27" ht="23.25" customHeight="1" thickBot="1" x14ac:dyDescent="0.25">
      <c r="B27" s="226" t="s">
        <v>66</v>
      </c>
      <c r="C27" s="227"/>
      <c r="D27" s="227"/>
      <c r="E27" s="53" t="s">
        <v>1191</v>
      </c>
      <c r="F27" s="53"/>
      <c r="G27" s="53"/>
      <c r="H27" s="41"/>
      <c r="I27" s="41"/>
      <c r="J27" s="41"/>
      <c r="K27" s="41"/>
      <c r="L27" s="41"/>
      <c r="M27" s="41"/>
      <c r="N27" s="41"/>
      <c r="O27" s="41"/>
      <c r="P27" s="42"/>
      <c r="Q27" s="42"/>
      <c r="R27" s="43" t="s">
        <v>1192</v>
      </c>
      <c r="S27" s="44" t="s">
        <v>12</v>
      </c>
      <c r="T27" s="42"/>
      <c r="U27" s="44" t="s">
        <v>54</v>
      </c>
      <c r="V27" s="42"/>
      <c r="W27" s="45">
        <f>+IF(ISERR(U27/R27*100),"N/A",ROUND(U27/R27*100,2))</f>
        <v>0</v>
      </c>
    </row>
    <row r="28" spans="2:27" ht="26.25" customHeight="1" thickBot="1" x14ac:dyDescent="0.25">
      <c r="B28" s="228" t="s">
        <v>70</v>
      </c>
      <c r="C28" s="229"/>
      <c r="D28" s="229"/>
      <c r="E28" s="54" t="s">
        <v>1191</v>
      </c>
      <c r="F28" s="54"/>
      <c r="G28" s="54"/>
      <c r="H28" s="47"/>
      <c r="I28" s="47"/>
      <c r="J28" s="47"/>
      <c r="K28" s="47"/>
      <c r="L28" s="47"/>
      <c r="M28" s="47"/>
      <c r="N28" s="47"/>
      <c r="O28" s="47"/>
      <c r="P28" s="48"/>
      <c r="Q28" s="48"/>
      <c r="R28" s="49" t="s">
        <v>820</v>
      </c>
      <c r="S28" s="50" t="s">
        <v>862</v>
      </c>
      <c r="T28" s="51">
        <f>+IF(ISERR(S28/R28*100),"N/A",ROUND(S28/R28*100,2))</f>
        <v>1.92</v>
      </c>
      <c r="U28" s="50" t="s">
        <v>54</v>
      </c>
      <c r="V28" s="51">
        <f>+IF(ISERR(U28/S28*100),"N/A",ROUND(U28/S28*100,2))</f>
        <v>0</v>
      </c>
      <c r="W28" s="52">
        <f>+IF(ISERR(U28/R28*100),"N/A",ROUND(U28/R28*100,2))</f>
        <v>0</v>
      </c>
    </row>
    <row r="29" spans="2:27" ht="22.5" customHeight="1" thickTop="1" thickBot="1" x14ac:dyDescent="0.25">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14" t="s">
        <v>1193</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1194</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37.5" customHeight="1" thickTop="1" x14ac:dyDescent="0.2">
      <c r="B34" s="214" t="s">
        <v>1195</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3.5" customHeight="1" thickBot="1" x14ac:dyDescent="0.25">
      <c r="B35" s="217"/>
      <c r="C35" s="218"/>
      <c r="D35" s="218"/>
      <c r="E35" s="218"/>
      <c r="F35" s="218"/>
      <c r="G35" s="218"/>
      <c r="H35" s="218"/>
      <c r="I35" s="218"/>
      <c r="J35" s="218"/>
      <c r="K35" s="218"/>
      <c r="L35" s="218"/>
      <c r="M35" s="218"/>
      <c r="N35" s="218"/>
      <c r="O35" s="218"/>
      <c r="P35" s="218"/>
      <c r="Q35" s="218"/>
      <c r="R35" s="218"/>
      <c r="S35" s="218"/>
      <c r="T35" s="218"/>
      <c r="U35" s="218"/>
      <c r="V35" s="218"/>
      <c r="W35" s="21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tabSelected="1" view="pageBreakPreview" topLeftCell="A16"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1174</v>
      </c>
      <c r="D4" s="176" t="s">
        <v>1175</v>
      </c>
      <c r="E4" s="176"/>
      <c r="F4" s="176"/>
      <c r="G4" s="176"/>
      <c r="H4" s="177"/>
      <c r="I4" s="18"/>
      <c r="J4" s="178" t="s">
        <v>7</v>
      </c>
      <c r="K4" s="176"/>
      <c r="L4" s="17" t="s">
        <v>1196</v>
      </c>
      <c r="M4" s="179" t="s">
        <v>1197</v>
      </c>
      <c r="N4" s="179"/>
      <c r="O4" s="179"/>
      <c r="P4" s="179"/>
      <c r="Q4" s="180"/>
      <c r="R4" s="19"/>
      <c r="S4" s="181" t="s">
        <v>10</v>
      </c>
      <c r="T4" s="182"/>
      <c r="U4" s="182"/>
      <c r="V4" s="183" t="s">
        <v>1198</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1199</v>
      </c>
      <c r="D6" s="185" t="s">
        <v>1200</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17500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26" customHeight="1" thickTop="1" thickBot="1" x14ac:dyDescent="0.25">
      <c r="B10" s="27" t="s">
        <v>21</v>
      </c>
      <c r="C10" s="183" t="s">
        <v>1201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1202</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1203</v>
      </c>
      <c r="C21" s="211"/>
      <c r="D21" s="211"/>
      <c r="E21" s="211"/>
      <c r="F21" s="211"/>
      <c r="G21" s="211"/>
      <c r="H21" s="211"/>
      <c r="I21" s="211"/>
      <c r="J21" s="211"/>
      <c r="K21" s="211"/>
      <c r="L21" s="211"/>
      <c r="M21" s="212" t="s">
        <v>1199</v>
      </c>
      <c r="N21" s="212"/>
      <c r="O21" s="212" t="s">
        <v>615</v>
      </c>
      <c r="P21" s="212"/>
      <c r="Q21" s="213" t="s">
        <v>49</v>
      </c>
      <c r="R21" s="213"/>
      <c r="S21" s="34" t="s">
        <v>1204</v>
      </c>
      <c r="T21" s="34" t="s">
        <v>54</v>
      </c>
      <c r="U21" s="34" t="s">
        <v>54</v>
      </c>
      <c r="V21" s="34" t="str">
        <f>+IF(ISERR(U21/T21*100),"N/A",ROUND(U21/T21*100,2))</f>
        <v>N/A</v>
      </c>
      <c r="W21" s="35">
        <f>+IF(ISERR(U21/S21*100),"N/A",ROUND(U21/S21*100,2))</f>
        <v>0</v>
      </c>
    </row>
    <row r="22" spans="2:27" ht="56.25" customHeight="1" x14ac:dyDescent="0.2">
      <c r="B22" s="210" t="s">
        <v>1205</v>
      </c>
      <c r="C22" s="211"/>
      <c r="D22" s="211"/>
      <c r="E22" s="211"/>
      <c r="F22" s="211"/>
      <c r="G22" s="211"/>
      <c r="H22" s="211"/>
      <c r="I22" s="211"/>
      <c r="J22" s="211"/>
      <c r="K22" s="211"/>
      <c r="L22" s="211"/>
      <c r="M22" s="212" t="s">
        <v>1199</v>
      </c>
      <c r="N22" s="212"/>
      <c r="O22" s="212" t="s">
        <v>48</v>
      </c>
      <c r="P22" s="212"/>
      <c r="Q22" s="213" t="s">
        <v>49</v>
      </c>
      <c r="R22" s="213"/>
      <c r="S22" s="34" t="s">
        <v>1206</v>
      </c>
      <c r="T22" s="34" t="s">
        <v>54</v>
      </c>
      <c r="U22" s="34" t="s">
        <v>54</v>
      </c>
      <c r="V22" s="34" t="str">
        <f>+IF(ISERR(U22/T22*100),"N/A",ROUND(U22/T22*100,2))</f>
        <v>N/A</v>
      </c>
      <c r="W22" s="35">
        <f>+IF(ISERR(U22/S22*100),"N/A",ROUND(U22/S22*100,2))</f>
        <v>0</v>
      </c>
    </row>
    <row r="23" spans="2:27" ht="56.25" customHeight="1" x14ac:dyDescent="0.2">
      <c r="B23" s="210" t="s">
        <v>1207</v>
      </c>
      <c r="C23" s="211"/>
      <c r="D23" s="211"/>
      <c r="E23" s="211"/>
      <c r="F23" s="211"/>
      <c r="G23" s="211"/>
      <c r="H23" s="211"/>
      <c r="I23" s="211"/>
      <c r="J23" s="211"/>
      <c r="K23" s="211"/>
      <c r="L23" s="211"/>
      <c r="M23" s="212" t="s">
        <v>1199</v>
      </c>
      <c r="N23" s="212"/>
      <c r="O23" s="212" t="s">
        <v>48</v>
      </c>
      <c r="P23" s="212"/>
      <c r="Q23" s="213" t="s">
        <v>49</v>
      </c>
      <c r="R23" s="213"/>
      <c r="S23" s="34" t="s">
        <v>1208</v>
      </c>
      <c r="T23" s="34" t="s">
        <v>54</v>
      </c>
      <c r="U23" s="34" t="s">
        <v>54</v>
      </c>
      <c r="V23" s="34" t="str">
        <f>+IF(ISERR(U23/T23*100),"N/A",ROUND(U23/T23*100,2))</f>
        <v>N/A</v>
      </c>
      <c r="W23" s="35">
        <f>+IF(ISERR(U23/S23*100),"N/A",ROUND(U23/S23*100,2))</f>
        <v>0</v>
      </c>
    </row>
    <row r="24" spans="2:27" ht="56.25" customHeight="1" x14ac:dyDescent="0.2">
      <c r="B24" s="210" t="s">
        <v>1209</v>
      </c>
      <c r="C24" s="211"/>
      <c r="D24" s="211"/>
      <c r="E24" s="211"/>
      <c r="F24" s="211"/>
      <c r="G24" s="211"/>
      <c r="H24" s="211"/>
      <c r="I24" s="211"/>
      <c r="J24" s="211"/>
      <c r="K24" s="211"/>
      <c r="L24" s="211"/>
      <c r="M24" s="212" t="s">
        <v>1199</v>
      </c>
      <c r="N24" s="212"/>
      <c r="O24" s="212" t="s">
        <v>48</v>
      </c>
      <c r="P24" s="212"/>
      <c r="Q24" s="213" t="s">
        <v>49</v>
      </c>
      <c r="R24" s="213"/>
      <c r="S24" s="34" t="s">
        <v>1210</v>
      </c>
      <c r="T24" s="34" t="s">
        <v>54</v>
      </c>
      <c r="U24" s="34" t="s">
        <v>54</v>
      </c>
      <c r="V24" s="34" t="str">
        <f>+IF(ISERR(U24/T24*100),"N/A",ROUND(U24/T24*100,2))</f>
        <v>N/A</v>
      </c>
      <c r="W24" s="35">
        <f>+IF(ISERR(U24/S24*100),"N/A",ROUND(U24/S24*100,2))</f>
        <v>0</v>
      </c>
    </row>
    <row r="25" spans="2:27" ht="56.25" customHeight="1" thickBot="1" x14ac:dyDescent="0.25">
      <c r="B25" s="210" t="s">
        <v>1211</v>
      </c>
      <c r="C25" s="211"/>
      <c r="D25" s="211"/>
      <c r="E25" s="211"/>
      <c r="F25" s="211"/>
      <c r="G25" s="211"/>
      <c r="H25" s="211"/>
      <c r="I25" s="211"/>
      <c r="J25" s="211"/>
      <c r="K25" s="211"/>
      <c r="L25" s="211"/>
      <c r="M25" s="212" t="s">
        <v>1199</v>
      </c>
      <c r="N25" s="212"/>
      <c r="O25" s="212" t="s">
        <v>48</v>
      </c>
      <c r="P25" s="212"/>
      <c r="Q25" s="213" t="s">
        <v>49</v>
      </c>
      <c r="R25" s="213"/>
      <c r="S25" s="34" t="s">
        <v>1212</v>
      </c>
      <c r="T25" s="34" t="s">
        <v>54</v>
      </c>
      <c r="U25" s="34" t="s">
        <v>54</v>
      </c>
      <c r="V25" s="34" t="str">
        <f>+IF(ISERR(U25/T25*100),"N/A",ROUND(U25/T25*100,2))</f>
        <v>N/A</v>
      </c>
      <c r="W25" s="35">
        <f>+IF(ISERR(U25/S25*100),"N/A",ROUND(U25/S25*100,2))</f>
        <v>0</v>
      </c>
    </row>
    <row r="26" spans="2:27" ht="21.75" customHeight="1" thickTop="1" thickBot="1" x14ac:dyDescent="0.25">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20" t="s">
        <v>60</v>
      </c>
      <c r="C27" s="221"/>
      <c r="D27" s="221"/>
      <c r="E27" s="221"/>
      <c r="F27" s="221"/>
      <c r="G27" s="221"/>
      <c r="H27" s="221"/>
      <c r="I27" s="221"/>
      <c r="J27" s="221"/>
      <c r="K27" s="221"/>
      <c r="L27" s="221"/>
      <c r="M27" s="221"/>
      <c r="N27" s="221"/>
      <c r="O27" s="221"/>
      <c r="P27" s="221"/>
      <c r="Q27" s="222"/>
      <c r="R27" s="37" t="s">
        <v>41</v>
      </c>
      <c r="S27" s="197" t="s">
        <v>42</v>
      </c>
      <c r="T27" s="197"/>
      <c r="U27" s="55" t="s">
        <v>61</v>
      </c>
      <c r="V27" s="196" t="s">
        <v>62</v>
      </c>
      <c r="W27" s="198"/>
    </row>
    <row r="28" spans="2:27" ht="30.75" customHeight="1" thickBot="1" x14ac:dyDescent="0.25">
      <c r="B28" s="223"/>
      <c r="C28" s="224"/>
      <c r="D28" s="224"/>
      <c r="E28" s="224"/>
      <c r="F28" s="224"/>
      <c r="G28" s="224"/>
      <c r="H28" s="224"/>
      <c r="I28" s="224"/>
      <c r="J28" s="224"/>
      <c r="K28" s="224"/>
      <c r="L28" s="224"/>
      <c r="M28" s="224"/>
      <c r="N28" s="224"/>
      <c r="O28" s="224"/>
      <c r="P28" s="224"/>
      <c r="Q28" s="225"/>
      <c r="R28" s="56" t="s">
        <v>63</v>
      </c>
      <c r="S28" s="56" t="s">
        <v>63</v>
      </c>
      <c r="T28" s="56" t="s">
        <v>48</v>
      </c>
      <c r="U28" s="56" t="s">
        <v>63</v>
      </c>
      <c r="V28" s="56" t="s">
        <v>64</v>
      </c>
      <c r="W28" s="32" t="s">
        <v>65</v>
      </c>
      <c r="Y28" s="36"/>
    </row>
    <row r="29" spans="2:27" ht="23.25" customHeight="1" thickBot="1" x14ac:dyDescent="0.25">
      <c r="B29" s="226" t="s">
        <v>66</v>
      </c>
      <c r="C29" s="227"/>
      <c r="D29" s="227"/>
      <c r="E29" s="53" t="s">
        <v>1213</v>
      </c>
      <c r="F29" s="53"/>
      <c r="G29" s="53"/>
      <c r="H29" s="41"/>
      <c r="I29" s="41"/>
      <c r="J29" s="41"/>
      <c r="K29" s="41"/>
      <c r="L29" s="41"/>
      <c r="M29" s="41"/>
      <c r="N29" s="41"/>
      <c r="O29" s="41"/>
      <c r="P29" s="42"/>
      <c r="Q29" s="42"/>
      <c r="R29" s="43" t="s">
        <v>1214</v>
      </c>
      <c r="S29" s="44" t="s">
        <v>12</v>
      </c>
      <c r="T29" s="42"/>
      <c r="U29" s="44" t="s">
        <v>1215</v>
      </c>
      <c r="V29" s="42"/>
      <c r="W29" s="45">
        <f>+IF(ISERR(U29/R29*100),"N/A",ROUND(U29/R29*100,2))</f>
        <v>4.5</v>
      </c>
    </row>
    <row r="30" spans="2:27" ht="26.25" customHeight="1" thickBot="1" x14ac:dyDescent="0.25">
      <c r="B30" s="228" t="s">
        <v>70</v>
      </c>
      <c r="C30" s="229"/>
      <c r="D30" s="229"/>
      <c r="E30" s="54" t="s">
        <v>1213</v>
      </c>
      <c r="F30" s="54"/>
      <c r="G30" s="54"/>
      <c r="H30" s="47"/>
      <c r="I30" s="47"/>
      <c r="J30" s="47"/>
      <c r="K30" s="47"/>
      <c r="L30" s="47"/>
      <c r="M30" s="47"/>
      <c r="N30" s="47"/>
      <c r="O30" s="47"/>
      <c r="P30" s="48"/>
      <c r="Q30" s="48"/>
      <c r="R30" s="49" t="s">
        <v>1214</v>
      </c>
      <c r="S30" s="50" t="s">
        <v>1215</v>
      </c>
      <c r="T30" s="51">
        <f>+IF(ISERR(S30/R30*100),"N/A",ROUND(S30/R30*100,2))</f>
        <v>4.5</v>
      </c>
      <c r="U30" s="50" t="s">
        <v>1215</v>
      </c>
      <c r="V30" s="51">
        <f>+IF(ISERR(U30/S30*100),"N/A",ROUND(U30/S30*100,2))</f>
        <v>100</v>
      </c>
      <c r="W30" s="52">
        <f>+IF(ISERR(U30/R30*100),"N/A",ROUND(U30/R30*100,2))</f>
        <v>4.5</v>
      </c>
    </row>
    <row r="31" spans="2:27" ht="22.5" customHeight="1" thickTop="1" thickBot="1" x14ac:dyDescent="0.25">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14" t="s">
        <v>1216</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37.5" customHeight="1" thickTop="1" x14ac:dyDescent="0.2">
      <c r="B34" s="214" t="s">
        <v>1217</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5" customHeight="1" thickBot="1" x14ac:dyDescent="0.25">
      <c r="B35" s="230"/>
      <c r="C35" s="231"/>
      <c r="D35" s="231"/>
      <c r="E35" s="231"/>
      <c r="F35" s="231"/>
      <c r="G35" s="231"/>
      <c r="H35" s="231"/>
      <c r="I35" s="231"/>
      <c r="J35" s="231"/>
      <c r="K35" s="231"/>
      <c r="L35" s="231"/>
      <c r="M35" s="231"/>
      <c r="N35" s="231"/>
      <c r="O35" s="231"/>
      <c r="P35" s="231"/>
      <c r="Q35" s="231"/>
      <c r="R35" s="231"/>
      <c r="S35" s="231"/>
      <c r="T35" s="231"/>
      <c r="U35" s="231"/>
      <c r="V35" s="231"/>
      <c r="W35" s="232"/>
    </row>
    <row r="36" spans="2:23" ht="37.5" customHeight="1" thickTop="1" x14ac:dyDescent="0.2">
      <c r="B36" s="214" t="s">
        <v>1218</v>
      </c>
      <c r="C36" s="215"/>
      <c r="D36" s="215"/>
      <c r="E36" s="215"/>
      <c r="F36" s="215"/>
      <c r="G36" s="215"/>
      <c r="H36" s="215"/>
      <c r="I36" s="215"/>
      <c r="J36" s="215"/>
      <c r="K36" s="215"/>
      <c r="L36" s="215"/>
      <c r="M36" s="215"/>
      <c r="N36" s="215"/>
      <c r="O36" s="215"/>
      <c r="P36" s="215"/>
      <c r="Q36" s="215"/>
      <c r="R36" s="215"/>
      <c r="S36" s="215"/>
      <c r="T36" s="215"/>
      <c r="U36" s="215"/>
      <c r="V36" s="215"/>
      <c r="W36" s="216"/>
    </row>
    <row r="37" spans="2:23" ht="3" customHeight="1" thickBot="1" x14ac:dyDescent="0.25">
      <c r="B37" s="217"/>
      <c r="C37" s="218"/>
      <c r="D37" s="218"/>
      <c r="E37" s="218"/>
      <c r="F37" s="218"/>
      <c r="G37" s="218"/>
      <c r="H37" s="218"/>
      <c r="I37" s="218"/>
      <c r="J37" s="218"/>
      <c r="K37" s="218"/>
      <c r="L37" s="218"/>
      <c r="M37" s="218"/>
      <c r="N37" s="218"/>
      <c r="O37" s="218"/>
      <c r="P37" s="218"/>
      <c r="Q37" s="218"/>
      <c r="R37" s="218"/>
      <c r="S37" s="218"/>
      <c r="T37" s="218"/>
      <c r="U37" s="218"/>
      <c r="V37" s="218"/>
      <c r="W37" s="21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1174</v>
      </c>
      <c r="D4" s="176" t="s">
        <v>1175</v>
      </c>
      <c r="E4" s="176"/>
      <c r="F4" s="176"/>
      <c r="G4" s="176"/>
      <c r="H4" s="177"/>
      <c r="I4" s="18"/>
      <c r="J4" s="178" t="s">
        <v>7</v>
      </c>
      <c r="K4" s="176"/>
      <c r="L4" s="17" t="s">
        <v>1219</v>
      </c>
      <c r="M4" s="179" t="s">
        <v>1220</v>
      </c>
      <c r="N4" s="179"/>
      <c r="O4" s="179"/>
      <c r="P4" s="179"/>
      <c r="Q4" s="180"/>
      <c r="R4" s="19"/>
      <c r="S4" s="181" t="s">
        <v>10</v>
      </c>
      <c r="T4" s="182"/>
      <c r="U4" s="182"/>
      <c r="V4" s="183" t="s">
        <v>1221</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400</v>
      </c>
      <c r="D6" s="185" t="s">
        <v>1222</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70464</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41.75" customHeight="1" thickTop="1" thickBot="1" x14ac:dyDescent="0.25">
      <c r="B10" s="27" t="s">
        <v>21</v>
      </c>
      <c r="C10" s="183" t="s">
        <v>1223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1184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1224</v>
      </c>
      <c r="C21" s="211"/>
      <c r="D21" s="211"/>
      <c r="E21" s="211"/>
      <c r="F21" s="211"/>
      <c r="G21" s="211"/>
      <c r="H21" s="211"/>
      <c r="I21" s="211"/>
      <c r="J21" s="211"/>
      <c r="K21" s="211"/>
      <c r="L21" s="211"/>
      <c r="M21" s="212" t="s">
        <v>400</v>
      </c>
      <c r="N21" s="212"/>
      <c r="O21" s="212" t="s">
        <v>615</v>
      </c>
      <c r="P21" s="212"/>
      <c r="Q21" s="213" t="s">
        <v>49</v>
      </c>
      <c r="R21" s="213"/>
      <c r="S21" s="34" t="s">
        <v>1225</v>
      </c>
      <c r="T21" s="34" t="s">
        <v>54</v>
      </c>
      <c r="U21" s="34" t="s">
        <v>54</v>
      </c>
      <c r="V21" s="34" t="str">
        <f>+IF(ISERR(U21/T21*100),"N/A",ROUND(U21/T21*100,2))</f>
        <v>N/A</v>
      </c>
      <c r="W21" s="35">
        <f>+IF(ISERR(U21/S21*100),"N/A",ROUND(U21/S21*100,2))</f>
        <v>0</v>
      </c>
    </row>
    <row r="22" spans="2:27" ht="56.25" customHeight="1" thickBot="1" x14ac:dyDescent="0.25">
      <c r="B22" s="210" t="s">
        <v>1226</v>
      </c>
      <c r="C22" s="211"/>
      <c r="D22" s="211"/>
      <c r="E22" s="211"/>
      <c r="F22" s="211"/>
      <c r="G22" s="211"/>
      <c r="H22" s="211"/>
      <c r="I22" s="211"/>
      <c r="J22" s="211"/>
      <c r="K22" s="211"/>
      <c r="L22" s="211"/>
      <c r="M22" s="212" t="s">
        <v>400</v>
      </c>
      <c r="N22" s="212"/>
      <c r="O22" s="212" t="s">
        <v>1227</v>
      </c>
      <c r="P22" s="212"/>
      <c r="Q22" s="213" t="s">
        <v>49</v>
      </c>
      <c r="R22" s="213"/>
      <c r="S22" s="34" t="s">
        <v>1228</v>
      </c>
      <c r="T22" s="34" t="s">
        <v>54</v>
      </c>
      <c r="U22" s="34" t="s">
        <v>54</v>
      </c>
      <c r="V22" s="34" t="str">
        <f>+IF(ISERR(U22/T22*100),"N/A",ROUND(U22/T22*100,2))</f>
        <v>N/A</v>
      </c>
      <c r="W22" s="35">
        <f>+IF(ISERR(U22/S22*100),"N/A",ROUND(U22/S22*100,2))</f>
        <v>0</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55"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56" t="s">
        <v>63</v>
      </c>
      <c r="S25" s="56" t="s">
        <v>63</v>
      </c>
      <c r="T25" s="56" t="s">
        <v>48</v>
      </c>
      <c r="U25" s="56" t="s">
        <v>63</v>
      </c>
      <c r="V25" s="56" t="s">
        <v>64</v>
      </c>
      <c r="W25" s="32" t="s">
        <v>65</v>
      </c>
      <c r="Y25" s="36"/>
    </row>
    <row r="26" spans="2:27" ht="23.25" customHeight="1" thickBot="1" x14ac:dyDescent="0.25">
      <c r="B26" s="226" t="s">
        <v>66</v>
      </c>
      <c r="C26" s="227"/>
      <c r="D26" s="227"/>
      <c r="E26" s="53" t="s">
        <v>416</v>
      </c>
      <c r="F26" s="53"/>
      <c r="G26" s="53"/>
      <c r="H26" s="41"/>
      <c r="I26" s="41"/>
      <c r="J26" s="41"/>
      <c r="K26" s="41"/>
      <c r="L26" s="41"/>
      <c r="M26" s="41"/>
      <c r="N26" s="41"/>
      <c r="O26" s="41"/>
      <c r="P26" s="42"/>
      <c r="Q26" s="42"/>
      <c r="R26" s="43" t="s">
        <v>1229</v>
      </c>
      <c r="S26" s="44" t="s">
        <v>12</v>
      </c>
      <c r="T26" s="42"/>
      <c r="U26" s="44" t="s">
        <v>54</v>
      </c>
      <c r="V26" s="42"/>
      <c r="W26" s="45">
        <f>+IF(ISERR(U26/R26*100),"N/A",ROUND(U26/R26*100,2))</f>
        <v>0</v>
      </c>
    </row>
    <row r="27" spans="2:27" ht="26.25" customHeight="1" thickBot="1" x14ac:dyDescent="0.25">
      <c r="B27" s="228" t="s">
        <v>70</v>
      </c>
      <c r="C27" s="229"/>
      <c r="D27" s="229"/>
      <c r="E27" s="54" t="s">
        <v>416</v>
      </c>
      <c r="F27" s="54"/>
      <c r="G27" s="54"/>
      <c r="H27" s="47"/>
      <c r="I27" s="47"/>
      <c r="J27" s="47"/>
      <c r="K27" s="47"/>
      <c r="L27" s="47"/>
      <c r="M27" s="47"/>
      <c r="N27" s="47"/>
      <c r="O27" s="47"/>
      <c r="P27" s="48"/>
      <c r="Q27" s="48"/>
      <c r="R27" s="49" t="s">
        <v>1230</v>
      </c>
      <c r="S27" s="50" t="s">
        <v>54</v>
      </c>
      <c r="T27" s="51">
        <f>+IF(ISERR(S27/R27*100),"N/A",ROUND(S27/R27*100,2))</f>
        <v>0</v>
      </c>
      <c r="U27" s="50" t="s">
        <v>54</v>
      </c>
      <c r="V27" s="51" t="str">
        <f>+IF(ISERR(U27/S27*100),"N/A",ROUND(U27/S27*100,2))</f>
        <v>N/A</v>
      </c>
      <c r="W27" s="52">
        <f>+IF(ISERR(U27/R27*100),"N/A",ROUND(U27/R27*100,2))</f>
        <v>0</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1231</v>
      </c>
      <c r="C29" s="215"/>
      <c r="D29" s="215"/>
      <c r="E29" s="215"/>
      <c r="F29" s="215"/>
      <c r="G29" s="215"/>
      <c r="H29" s="215"/>
      <c r="I29" s="215"/>
      <c r="J29" s="215"/>
      <c r="K29" s="215"/>
      <c r="L29" s="215"/>
      <c r="M29" s="215"/>
      <c r="N29" s="215"/>
      <c r="O29" s="215"/>
      <c r="P29" s="215"/>
      <c r="Q29" s="215"/>
      <c r="R29" s="215"/>
      <c r="S29" s="215"/>
      <c r="T29" s="215"/>
      <c r="U29" s="215"/>
      <c r="V29" s="215"/>
      <c r="W29" s="216"/>
    </row>
    <row r="30" spans="2:27" ht="30"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1232</v>
      </c>
      <c r="C31" s="215"/>
      <c r="D31" s="215"/>
      <c r="E31" s="215"/>
      <c r="F31" s="215"/>
      <c r="G31" s="215"/>
      <c r="H31" s="215"/>
      <c r="I31" s="215"/>
      <c r="J31" s="215"/>
      <c r="K31" s="215"/>
      <c r="L31" s="215"/>
      <c r="M31" s="215"/>
      <c r="N31" s="215"/>
      <c r="O31" s="215"/>
      <c r="P31" s="215"/>
      <c r="Q31" s="215"/>
      <c r="R31" s="215"/>
      <c r="S31" s="215"/>
      <c r="T31" s="215"/>
      <c r="U31" s="215"/>
      <c r="V31" s="215"/>
      <c r="W31" s="216"/>
    </row>
    <row r="32" spans="2:27" ht="37.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1233</v>
      </c>
      <c r="C33" s="215"/>
      <c r="D33" s="215"/>
      <c r="E33" s="215"/>
      <c r="F33" s="215"/>
      <c r="G33" s="215"/>
      <c r="H33" s="215"/>
      <c r="I33" s="215"/>
      <c r="J33" s="215"/>
      <c r="K33" s="215"/>
      <c r="L33" s="215"/>
      <c r="M33" s="215"/>
      <c r="N33" s="215"/>
      <c r="O33" s="215"/>
      <c r="P33" s="215"/>
      <c r="Q33" s="215"/>
      <c r="R33" s="215"/>
      <c r="S33" s="215"/>
      <c r="T33" s="215"/>
      <c r="U33" s="215"/>
      <c r="V33" s="215"/>
      <c r="W33" s="216"/>
    </row>
    <row r="34" spans="2:23" ht="13.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1174</v>
      </c>
      <c r="D4" s="176" t="s">
        <v>1175</v>
      </c>
      <c r="E4" s="176"/>
      <c r="F4" s="176"/>
      <c r="G4" s="176"/>
      <c r="H4" s="177"/>
      <c r="I4" s="18"/>
      <c r="J4" s="178" t="s">
        <v>7</v>
      </c>
      <c r="K4" s="176"/>
      <c r="L4" s="17" t="s">
        <v>1234</v>
      </c>
      <c r="M4" s="179" t="s">
        <v>1235</v>
      </c>
      <c r="N4" s="179"/>
      <c r="O4" s="179"/>
      <c r="P4" s="179"/>
      <c r="Q4" s="180"/>
      <c r="R4" s="19"/>
      <c r="S4" s="181" t="s">
        <v>10</v>
      </c>
      <c r="T4" s="182"/>
      <c r="U4" s="182"/>
      <c r="V4" s="183" t="s">
        <v>1236</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1237</v>
      </c>
      <c r="D6" s="185" t="s">
        <v>1238</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v>1770</v>
      </c>
      <c r="K8" s="26">
        <v>5906</v>
      </c>
      <c r="L8" s="26" t="s">
        <v>1239</v>
      </c>
      <c r="M8" s="26">
        <v>3139</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1240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1241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1242</v>
      </c>
      <c r="C21" s="211"/>
      <c r="D21" s="211"/>
      <c r="E21" s="211"/>
      <c r="F21" s="211"/>
      <c r="G21" s="211"/>
      <c r="H21" s="211"/>
      <c r="I21" s="211"/>
      <c r="J21" s="211"/>
      <c r="K21" s="211"/>
      <c r="L21" s="211"/>
      <c r="M21" s="212" t="s">
        <v>1237</v>
      </c>
      <c r="N21" s="212"/>
      <c r="O21" s="212" t="s">
        <v>48</v>
      </c>
      <c r="P21" s="212"/>
      <c r="Q21" s="213" t="s">
        <v>49</v>
      </c>
      <c r="R21" s="213"/>
      <c r="S21" s="34" t="s">
        <v>1243</v>
      </c>
      <c r="T21" s="34" t="s">
        <v>54</v>
      </c>
      <c r="U21" s="34" t="s">
        <v>1244</v>
      </c>
      <c r="V21" s="34" t="str">
        <f>+IF(ISERR(U21/T21*100),"N/A",ROUND(U21/T21*100,2))</f>
        <v>N/A</v>
      </c>
      <c r="W21" s="35">
        <f>+IF(ISERR(U21/S21*100),"N/A",ROUND(U21/S21*100,2))</f>
        <v>49.78</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1245</v>
      </c>
      <c r="F25" s="53"/>
      <c r="G25" s="53"/>
      <c r="H25" s="41"/>
      <c r="I25" s="41"/>
      <c r="J25" s="41"/>
      <c r="K25" s="41"/>
      <c r="L25" s="41"/>
      <c r="M25" s="41"/>
      <c r="N25" s="41"/>
      <c r="O25" s="41"/>
      <c r="P25" s="42"/>
      <c r="Q25" s="42"/>
      <c r="R25" s="43" t="s">
        <v>1246</v>
      </c>
      <c r="S25" s="44" t="s">
        <v>12</v>
      </c>
      <c r="T25" s="42"/>
      <c r="U25" s="44" t="s">
        <v>1247</v>
      </c>
      <c r="V25" s="42"/>
      <c r="W25" s="45">
        <f>+IF(ISERR(U25/R25*100),"N/A",ROUND(U25/R25*100,2))</f>
        <v>0.85</v>
      </c>
    </row>
    <row r="26" spans="2:27" ht="26.25" customHeight="1" thickBot="1" x14ac:dyDescent="0.25">
      <c r="B26" s="228" t="s">
        <v>70</v>
      </c>
      <c r="C26" s="229"/>
      <c r="D26" s="229"/>
      <c r="E26" s="54" t="s">
        <v>1245</v>
      </c>
      <c r="F26" s="54"/>
      <c r="G26" s="54"/>
      <c r="H26" s="47"/>
      <c r="I26" s="47"/>
      <c r="J26" s="47"/>
      <c r="K26" s="47"/>
      <c r="L26" s="47"/>
      <c r="M26" s="47"/>
      <c r="N26" s="47"/>
      <c r="O26" s="47"/>
      <c r="P26" s="48"/>
      <c r="Q26" s="48"/>
      <c r="R26" s="49" t="s">
        <v>1246</v>
      </c>
      <c r="S26" s="50" t="s">
        <v>1248</v>
      </c>
      <c r="T26" s="51">
        <f>+IF(ISERR(S26/R26*100),"N/A",ROUND(S26/R26*100,2))</f>
        <v>0.86</v>
      </c>
      <c r="U26" s="50" t="s">
        <v>1247</v>
      </c>
      <c r="V26" s="51">
        <f>+IF(ISERR(U26/S26*100),"N/A",ROUND(U26/S26*100,2))</f>
        <v>98.73</v>
      </c>
      <c r="W26" s="52">
        <f>+IF(ISERR(U26/R26*100),"N/A",ROUND(U26/R26*100,2))</f>
        <v>0.85</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1249</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1250</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1251</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tabSelected="1" view="pageBreakPreview" topLeftCell="A7"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1174</v>
      </c>
      <c r="D4" s="176" t="s">
        <v>1175</v>
      </c>
      <c r="E4" s="176"/>
      <c r="F4" s="176"/>
      <c r="G4" s="176"/>
      <c r="H4" s="177"/>
      <c r="I4" s="18"/>
      <c r="J4" s="178" t="s">
        <v>7</v>
      </c>
      <c r="K4" s="176"/>
      <c r="L4" s="17" t="s">
        <v>1252</v>
      </c>
      <c r="M4" s="179" t="s">
        <v>1253</v>
      </c>
      <c r="N4" s="179"/>
      <c r="O4" s="179"/>
      <c r="P4" s="179"/>
      <c r="Q4" s="180"/>
      <c r="R4" s="19"/>
      <c r="S4" s="181" t="s">
        <v>10</v>
      </c>
      <c r="T4" s="182"/>
      <c r="U4" s="182"/>
      <c r="V4" s="183" t="s">
        <v>1254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1179</v>
      </c>
      <c r="D6" s="185" t="s">
        <v>1180</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1255</v>
      </c>
      <c r="K8" s="26" t="s">
        <v>1256</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65" customHeight="1" thickTop="1" thickBot="1" x14ac:dyDescent="0.25">
      <c r="B10" s="27" t="s">
        <v>21</v>
      </c>
      <c r="C10" s="183" t="s">
        <v>1257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1184</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1258</v>
      </c>
      <c r="C21" s="211"/>
      <c r="D21" s="211"/>
      <c r="E21" s="211"/>
      <c r="F21" s="211"/>
      <c r="G21" s="211"/>
      <c r="H21" s="211"/>
      <c r="I21" s="211"/>
      <c r="J21" s="211"/>
      <c r="K21" s="211"/>
      <c r="L21" s="211"/>
      <c r="M21" s="212" t="s">
        <v>1179</v>
      </c>
      <c r="N21" s="212"/>
      <c r="O21" s="212" t="s">
        <v>48</v>
      </c>
      <c r="P21" s="212"/>
      <c r="Q21" s="213" t="s">
        <v>65</v>
      </c>
      <c r="R21" s="213"/>
      <c r="S21" s="34" t="s">
        <v>323</v>
      </c>
      <c r="T21" s="34" t="s">
        <v>102</v>
      </c>
      <c r="U21" s="34" t="s">
        <v>102</v>
      </c>
      <c r="V21" s="34" t="str">
        <f>+IF(ISERR(U21/T21*100),"N/A",ROUND(U21/T21*100,2))</f>
        <v>N/A</v>
      </c>
      <c r="W21" s="35" t="str">
        <f>+IF(ISERR(U21/S21*100),"N/A",ROUND(U21/S21*100,2))</f>
        <v>N/A</v>
      </c>
    </row>
    <row r="22" spans="2:27" ht="56.25" customHeight="1" x14ac:dyDescent="0.2">
      <c r="B22" s="210" t="s">
        <v>1259</v>
      </c>
      <c r="C22" s="211"/>
      <c r="D22" s="211"/>
      <c r="E22" s="211"/>
      <c r="F22" s="211"/>
      <c r="G22" s="211"/>
      <c r="H22" s="211"/>
      <c r="I22" s="211"/>
      <c r="J22" s="211"/>
      <c r="K22" s="211"/>
      <c r="L22" s="211"/>
      <c r="M22" s="212" t="s">
        <v>1179</v>
      </c>
      <c r="N22" s="212"/>
      <c r="O22" s="212" t="s">
        <v>1260</v>
      </c>
      <c r="P22" s="212"/>
      <c r="Q22" s="213" t="s">
        <v>49</v>
      </c>
      <c r="R22" s="213"/>
      <c r="S22" s="34" t="s">
        <v>1261</v>
      </c>
      <c r="T22" s="34" t="s">
        <v>54</v>
      </c>
      <c r="U22" s="34" t="s">
        <v>54</v>
      </c>
      <c r="V22" s="34" t="str">
        <f>+IF(ISERR(U22/T22*100),"N/A",ROUND(U22/T22*100,2))</f>
        <v>N/A</v>
      </c>
      <c r="W22" s="35">
        <f>+IF(ISERR(U22/S22*100),"N/A",ROUND(U22/S22*100,2))</f>
        <v>0</v>
      </c>
    </row>
    <row r="23" spans="2:27" ht="56.25" customHeight="1" x14ac:dyDescent="0.2">
      <c r="B23" s="210" t="s">
        <v>1262</v>
      </c>
      <c r="C23" s="211"/>
      <c r="D23" s="211"/>
      <c r="E23" s="211"/>
      <c r="F23" s="211"/>
      <c r="G23" s="211"/>
      <c r="H23" s="211"/>
      <c r="I23" s="211"/>
      <c r="J23" s="211"/>
      <c r="K23" s="211"/>
      <c r="L23" s="211"/>
      <c r="M23" s="212" t="s">
        <v>1179</v>
      </c>
      <c r="N23" s="212"/>
      <c r="O23" s="212" t="s">
        <v>48</v>
      </c>
      <c r="P23" s="212"/>
      <c r="Q23" s="213" t="s">
        <v>65</v>
      </c>
      <c r="R23" s="213"/>
      <c r="S23" s="34" t="s">
        <v>1263</v>
      </c>
      <c r="T23" s="34" t="s">
        <v>102</v>
      </c>
      <c r="U23" s="34" t="s">
        <v>102</v>
      </c>
      <c r="V23" s="34" t="str">
        <f>+IF(ISERR(U23/T23*100),"N/A",ROUND(U23/T23*100,2))</f>
        <v>N/A</v>
      </c>
      <c r="W23" s="35" t="str">
        <f>+IF(ISERR(U23/S23*100),"N/A",ROUND(U23/S23*100,2))</f>
        <v>N/A</v>
      </c>
    </row>
    <row r="24" spans="2:27" ht="56.25" customHeight="1" thickBot="1" x14ac:dyDescent="0.25">
      <c r="B24" s="210" t="s">
        <v>1264</v>
      </c>
      <c r="C24" s="211"/>
      <c r="D24" s="211"/>
      <c r="E24" s="211"/>
      <c r="F24" s="211"/>
      <c r="G24" s="211"/>
      <c r="H24" s="211"/>
      <c r="I24" s="211"/>
      <c r="J24" s="211"/>
      <c r="K24" s="211"/>
      <c r="L24" s="211"/>
      <c r="M24" s="212" t="s">
        <v>1179</v>
      </c>
      <c r="N24" s="212"/>
      <c r="O24" s="212" t="s">
        <v>48</v>
      </c>
      <c r="P24" s="212"/>
      <c r="Q24" s="213" t="s">
        <v>49</v>
      </c>
      <c r="R24" s="213"/>
      <c r="S24" s="34" t="s">
        <v>53</v>
      </c>
      <c r="T24" s="34" t="s">
        <v>472</v>
      </c>
      <c r="U24" s="34" t="s">
        <v>472</v>
      </c>
      <c r="V24" s="34">
        <f>+IF(ISERR(U24/T24*100),"N/A",ROUND(U24/T24*100,2))</f>
        <v>100</v>
      </c>
      <c r="W24" s="35">
        <f>+IF(ISERR(U24/S24*100),"N/A",ROUND(U24/S24*100,2))</f>
        <v>30</v>
      </c>
    </row>
    <row r="25" spans="2:27" ht="21.75" customHeight="1" thickTop="1" thickBot="1" x14ac:dyDescent="0.25">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20" t="s">
        <v>60</v>
      </c>
      <c r="C26" s="221"/>
      <c r="D26" s="221"/>
      <c r="E26" s="221"/>
      <c r="F26" s="221"/>
      <c r="G26" s="221"/>
      <c r="H26" s="221"/>
      <c r="I26" s="221"/>
      <c r="J26" s="221"/>
      <c r="K26" s="221"/>
      <c r="L26" s="221"/>
      <c r="M26" s="221"/>
      <c r="N26" s="221"/>
      <c r="O26" s="221"/>
      <c r="P26" s="221"/>
      <c r="Q26" s="222"/>
      <c r="R26" s="37" t="s">
        <v>41</v>
      </c>
      <c r="S26" s="197" t="s">
        <v>42</v>
      </c>
      <c r="T26" s="197"/>
      <c r="U26" s="55" t="s">
        <v>61</v>
      </c>
      <c r="V26" s="196" t="s">
        <v>62</v>
      </c>
      <c r="W26" s="198"/>
    </row>
    <row r="27" spans="2:27" ht="30.75" customHeight="1" thickBot="1" x14ac:dyDescent="0.25">
      <c r="B27" s="223"/>
      <c r="C27" s="224"/>
      <c r="D27" s="224"/>
      <c r="E27" s="224"/>
      <c r="F27" s="224"/>
      <c r="G27" s="224"/>
      <c r="H27" s="224"/>
      <c r="I27" s="224"/>
      <c r="J27" s="224"/>
      <c r="K27" s="224"/>
      <c r="L27" s="224"/>
      <c r="M27" s="224"/>
      <c r="N27" s="224"/>
      <c r="O27" s="224"/>
      <c r="P27" s="224"/>
      <c r="Q27" s="225"/>
      <c r="R27" s="56" t="s">
        <v>63</v>
      </c>
      <c r="S27" s="56" t="s">
        <v>63</v>
      </c>
      <c r="T27" s="56" t="s">
        <v>48</v>
      </c>
      <c r="U27" s="56" t="s">
        <v>63</v>
      </c>
      <c r="V27" s="56" t="s">
        <v>64</v>
      </c>
      <c r="W27" s="32" t="s">
        <v>65</v>
      </c>
      <c r="Y27" s="36"/>
    </row>
    <row r="28" spans="2:27" ht="23.25" customHeight="1" thickBot="1" x14ac:dyDescent="0.25">
      <c r="B28" s="226" t="s">
        <v>66</v>
      </c>
      <c r="C28" s="227"/>
      <c r="D28" s="227"/>
      <c r="E28" s="53" t="s">
        <v>1191</v>
      </c>
      <c r="F28" s="53"/>
      <c r="G28" s="53"/>
      <c r="H28" s="41"/>
      <c r="I28" s="41"/>
      <c r="J28" s="41"/>
      <c r="K28" s="41"/>
      <c r="L28" s="41"/>
      <c r="M28" s="41"/>
      <c r="N28" s="41"/>
      <c r="O28" s="41"/>
      <c r="P28" s="42"/>
      <c r="Q28" s="42"/>
      <c r="R28" s="43" t="s">
        <v>1265</v>
      </c>
      <c r="S28" s="44" t="s">
        <v>12</v>
      </c>
      <c r="T28" s="42"/>
      <c r="U28" s="44" t="s">
        <v>54</v>
      </c>
      <c r="V28" s="42"/>
      <c r="W28" s="45">
        <f>+IF(ISERR(U28/R28*100),"N/A",ROUND(U28/R28*100,2))</f>
        <v>0</v>
      </c>
    </row>
    <row r="29" spans="2:27" ht="26.25" customHeight="1" thickBot="1" x14ac:dyDescent="0.25">
      <c r="B29" s="228" t="s">
        <v>70</v>
      </c>
      <c r="C29" s="229"/>
      <c r="D29" s="229"/>
      <c r="E29" s="54" t="s">
        <v>1191</v>
      </c>
      <c r="F29" s="54"/>
      <c r="G29" s="54"/>
      <c r="H29" s="47"/>
      <c r="I29" s="47"/>
      <c r="J29" s="47"/>
      <c r="K29" s="47"/>
      <c r="L29" s="47"/>
      <c r="M29" s="47"/>
      <c r="N29" s="47"/>
      <c r="O29" s="47"/>
      <c r="P29" s="48"/>
      <c r="Q29" s="48"/>
      <c r="R29" s="49" t="s">
        <v>1265</v>
      </c>
      <c r="S29" s="50" t="s">
        <v>54</v>
      </c>
      <c r="T29" s="51">
        <f>+IF(ISERR(S29/R29*100),"N/A",ROUND(S29/R29*100,2))</f>
        <v>0</v>
      </c>
      <c r="U29" s="50" t="s">
        <v>54</v>
      </c>
      <c r="V29" s="51" t="str">
        <f>+IF(ISERR(U29/S29*100),"N/A",ROUND(U29/S29*100,2))</f>
        <v>N/A</v>
      </c>
      <c r="W29" s="52">
        <f>+IF(ISERR(U29/R29*100),"N/A",ROUND(U29/R29*100,2))</f>
        <v>0</v>
      </c>
    </row>
    <row r="30" spans="2:27" ht="22.5" customHeight="1" thickTop="1" thickBot="1" x14ac:dyDescent="0.25">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14" t="s">
        <v>1266</v>
      </c>
      <c r="C31" s="215"/>
      <c r="D31" s="215"/>
      <c r="E31" s="215"/>
      <c r="F31" s="215"/>
      <c r="G31" s="215"/>
      <c r="H31" s="215"/>
      <c r="I31" s="215"/>
      <c r="J31" s="215"/>
      <c r="K31" s="215"/>
      <c r="L31" s="215"/>
      <c r="M31" s="215"/>
      <c r="N31" s="215"/>
      <c r="O31" s="215"/>
      <c r="P31" s="215"/>
      <c r="Q31" s="215"/>
      <c r="R31" s="215"/>
      <c r="S31" s="215"/>
      <c r="T31" s="215"/>
      <c r="U31" s="215"/>
      <c r="V31" s="215"/>
      <c r="W31" s="216"/>
    </row>
    <row r="32" spans="2:27" ht="33"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1267</v>
      </c>
      <c r="C33" s="215"/>
      <c r="D33" s="215"/>
      <c r="E33" s="215"/>
      <c r="F33" s="215"/>
      <c r="G33" s="215"/>
      <c r="H33" s="215"/>
      <c r="I33" s="215"/>
      <c r="J33" s="215"/>
      <c r="K33" s="215"/>
      <c r="L33" s="215"/>
      <c r="M33" s="215"/>
      <c r="N33" s="215"/>
      <c r="O33" s="215"/>
      <c r="P33" s="215"/>
      <c r="Q33" s="215"/>
      <c r="R33" s="215"/>
      <c r="S33" s="215"/>
      <c r="T33" s="215"/>
      <c r="U33" s="215"/>
      <c r="V33" s="215"/>
      <c r="W33" s="216"/>
    </row>
    <row r="34" spans="2:23" ht="51" customHeight="1" thickBot="1" x14ac:dyDescent="0.25">
      <c r="B34" s="230"/>
      <c r="C34" s="231"/>
      <c r="D34" s="231"/>
      <c r="E34" s="231"/>
      <c r="F34" s="231"/>
      <c r="G34" s="231"/>
      <c r="H34" s="231"/>
      <c r="I34" s="231"/>
      <c r="J34" s="231"/>
      <c r="K34" s="231"/>
      <c r="L34" s="231"/>
      <c r="M34" s="231"/>
      <c r="N34" s="231"/>
      <c r="O34" s="231"/>
      <c r="P34" s="231"/>
      <c r="Q34" s="231"/>
      <c r="R34" s="231"/>
      <c r="S34" s="231"/>
      <c r="T34" s="231"/>
      <c r="U34" s="231"/>
      <c r="V34" s="231"/>
      <c r="W34" s="232"/>
    </row>
    <row r="35" spans="2:23" ht="37.5" customHeight="1" thickTop="1" x14ac:dyDescent="0.2">
      <c r="B35" s="214" t="s">
        <v>1268</v>
      </c>
      <c r="C35" s="215"/>
      <c r="D35" s="215"/>
      <c r="E35" s="215"/>
      <c r="F35" s="215"/>
      <c r="G35" s="215"/>
      <c r="H35" s="215"/>
      <c r="I35" s="215"/>
      <c r="J35" s="215"/>
      <c r="K35" s="215"/>
      <c r="L35" s="215"/>
      <c r="M35" s="215"/>
      <c r="N35" s="215"/>
      <c r="O35" s="215"/>
      <c r="P35" s="215"/>
      <c r="Q35" s="215"/>
      <c r="R35" s="215"/>
      <c r="S35" s="215"/>
      <c r="T35" s="215"/>
      <c r="U35" s="215"/>
      <c r="V35" s="215"/>
      <c r="W35" s="216"/>
    </row>
    <row r="36" spans="2:23" ht="13.5" customHeight="1" thickBot="1" x14ac:dyDescent="0.25">
      <c r="B36" s="217"/>
      <c r="C36" s="218"/>
      <c r="D36" s="218"/>
      <c r="E36" s="218"/>
      <c r="F36" s="218"/>
      <c r="G36" s="218"/>
      <c r="H36" s="218"/>
      <c r="I36" s="218"/>
      <c r="J36" s="218"/>
      <c r="K36" s="218"/>
      <c r="L36" s="218"/>
      <c r="M36" s="218"/>
      <c r="N36" s="218"/>
      <c r="O36" s="218"/>
      <c r="P36" s="218"/>
      <c r="Q36" s="218"/>
      <c r="R36" s="218"/>
      <c r="S36" s="218"/>
      <c r="T36" s="218"/>
      <c r="U36" s="218"/>
      <c r="V36" s="218"/>
      <c r="W36" s="21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topLeftCell="A9"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210</v>
      </c>
      <c r="D4" s="176" t="s">
        <v>1269</v>
      </c>
      <c r="E4" s="176"/>
      <c r="F4" s="176"/>
      <c r="G4" s="176"/>
      <c r="H4" s="177"/>
      <c r="I4" s="18"/>
      <c r="J4" s="178" t="s">
        <v>7</v>
      </c>
      <c r="K4" s="176"/>
      <c r="L4" s="17" t="s">
        <v>176</v>
      </c>
      <c r="M4" s="179" t="s">
        <v>1270</v>
      </c>
      <c r="N4" s="179"/>
      <c r="O4" s="179"/>
      <c r="P4" s="179"/>
      <c r="Q4" s="180"/>
      <c r="R4" s="19"/>
      <c r="S4" s="181" t="s">
        <v>10</v>
      </c>
      <c r="T4" s="182"/>
      <c r="U4" s="182"/>
      <c r="V4" s="183" t="s">
        <v>1271</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50.25" customHeight="1" thickBot="1" x14ac:dyDescent="0.25">
      <c r="B6" s="20" t="s">
        <v>13</v>
      </c>
      <c r="C6" s="21" t="s">
        <v>1272</v>
      </c>
      <c r="D6" s="185" t="s">
        <v>1273</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1274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1275</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1276</v>
      </c>
      <c r="C21" s="211"/>
      <c r="D21" s="211"/>
      <c r="E21" s="211"/>
      <c r="F21" s="211"/>
      <c r="G21" s="211"/>
      <c r="H21" s="211"/>
      <c r="I21" s="211"/>
      <c r="J21" s="211"/>
      <c r="K21" s="211"/>
      <c r="L21" s="211"/>
      <c r="M21" s="212" t="s">
        <v>1272</v>
      </c>
      <c r="N21" s="212"/>
      <c r="O21" s="212" t="s">
        <v>48</v>
      </c>
      <c r="P21" s="212"/>
      <c r="Q21" s="213" t="s">
        <v>49</v>
      </c>
      <c r="R21" s="213"/>
      <c r="S21" s="34" t="s">
        <v>994</v>
      </c>
      <c r="T21" s="34" t="s">
        <v>1277</v>
      </c>
      <c r="U21" s="34" t="s">
        <v>1278</v>
      </c>
      <c r="V21" s="34">
        <f>+IF(ISERR(U21/T21*100),"N/A",ROUND(U21/T21*100,2))</f>
        <v>355.77</v>
      </c>
      <c r="W21" s="35">
        <f>+IF(ISERR(U21/S21*100),"N/A",ROUND(U21/S21*100,2))</f>
        <v>77.08</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1279</v>
      </c>
      <c r="F25" s="53"/>
      <c r="G25" s="53"/>
      <c r="H25" s="41"/>
      <c r="I25" s="41"/>
      <c r="J25" s="41"/>
      <c r="K25" s="41"/>
      <c r="L25" s="41"/>
      <c r="M25" s="41"/>
      <c r="N25" s="41"/>
      <c r="O25" s="41"/>
      <c r="P25" s="42"/>
      <c r="Q25" s="42"/>
      <c r="R25" s="43" t="s">
        <v>1280</v>
      </c>
      <c r="S25" s="44" t="s">
        <v>12</v>
      </c>
      <c r="T25" s="42"/>
      <c r="U25" s="44" t="s">
        <v>1281</v>
      </c>
      <c r="V25" s="42"/>
      <c r="W25" s="45">
        <f>+IF(ISERR(U25/R25*100),"N/A",ROUND(U25/R25*100,2))</f>
        <v>14.84</v>
      </c>
    </row>
    <row r="26" spans="2:27" ht="26.25" customHeight="1" thickBot="1" x14ac:dyDescent="0.25">
      <c r="B26" s="228" t="s">
        <v>70</v>
      </c>
      <c r="C26" s="229"/>
      <c r="D26" s="229"/>
      <c r="E26" s="54" t="s">
        <v>1279</v>
      </c>
      <c r="F26" s="54"/>
      <c r="G26" s="54"/>
      <c r="H26" s="47"/>
      <c r="I26" s="47"/>
      <c r="J26" s="47"/>
      <c r="K26" s="47"/>
      <c r="L26" s="47"/>
      <c r="M26" s="47"/>
      <c r="N26" s="47"/>
      <c r="O26" s="47"/>
      <c r="P26" s="48"/>
      <c r="Q26" s="48"/>
      <c r="R26" s="49" t="s">
        <v>1282</v>
      </c>
      <c r="S26" s="50" t="s">
        <v>1283</v>
      </c>
      <c r="T26" s="51">
        <f>+IF(ISERR(S26/R26*100),"N/A",ROUND(S26/R26*100,2))</f>
        <v>18.02</v>
      </c>
      <c r="U26" s="50" t="s">
        <v>1281</v>
      </c>
      <c r="V26" s="51">
        <f>+IF(ISERR(U26/S26*100),"N/A",ROUND(U26/S26*100,2))</f>
        <v>80.31</v>
      </c>
      <c r="W26" s="52">
        <f>+IF(ISERR(U26/R26*100),"N/A",ROUND(U26/R26*100,2))</f>
        <v>14.47</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1284</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1285</v>
      </c>
      <c r="C30" s="215"/>
      <c r="D30" s="215"/>
      <c r="E30" s="215"/>
      <c r="F30" s="215"/>
      <c r="G30" s="215"/>
      <c r="H30" s="215"/>
      <c r="I30" s="215"/>
      <c r="J30" s="215"/>
      <c r="K30" s="215"/>
      <c r="L30" s="215"/>
      <c r="M30" s="215"/>
      <c r="N30" s="215"/>
      <c r="O30" s="215"/>
      <c r="P30" s="215"/>
      <c r="Q30" s="215"/>
      <c r="R30" s="215"/>
      <c r="S30" s="215"/>
      <c r="T30" s="215"/>
      <c r="U30" s="215"/>
      <c r="V30" s="215"/>
      <c r="W30" s="216"/>
    </row>
    <row r="31" spans="2:27" ht="48"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1286</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tabSelected="1" view="pageBreakPreview" topLeftCell="A5"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210</v>
      </c>
      <c r="D4" s="176" t="s">
        <v>1269</v>
      </c>
      <c r="E4" s="176"/>
      <c r="F4" s="176"/>
      <c r="G4" s="176"/>
      <c r="H4" s="177"/>
      <c r="I4" s="18"/>
      <c r="J4" s="178" t="s">
        <v>7</v>
      </c>
      <c r="K4" s="176"/>
      <c r="L4" s="17" t="s">
        <v>1287</v>
      </c>
      <c r="M4" s="179" t="s">
        <v>1288</v>
      </c>
      <c r="N4" s="179"/>
      <c r="O4" s="179"/>
      <c r="P4" s="179"/>
      <c r="Q4" s="180"/>
      <c r="R4" s="19"/>
      <c r="S4" s="181" t="s">
        <v>10</v>
      </c>
      <c r="T4" s="182"/>
      <c r="U4" s="182"/>
      <c r="V4" s="183" t="s">
        <v>1289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1290</v>
      </c>
      <c r="D6" s="185" t="s">
        <v>1291</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1292</v>
      </c>
      <c r="D7" s="172" t="s">
        <v>1293</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20</v>
      </c>
      <c r="K8" s="26" t="s">
        <v>20</v>
      </c>
      <c r="L8" s="26" t="s">
        <v>20</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1294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1295</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28.5" customHeight="1" x14ac:dyDescent="0.2">
      <c r="B21" s="210" t="s">
        <v>1296</v>
      </c>
      <c r="C21" s="211"/>
      <c r="D21" s="211"/>
      <c r="E21" s="211"/>
      <c r="F21" s="211"/>
      <c r="G21" s="211"/>
      <c r="H21" s="211"/>
      <c r="I21" s="211"/>
      <c r="J21" s="211"/>
      <c r="K21" s="211"/>
      <c r="L21" s="211"/>
      <c r="M21" s="212" t="s">
        <v>1290</v>
      </c>
      <c r="N21" s="212"/>
      <c r="O21" s="212" t="s">
        <v>48</v>
      </c>
      <c r="P21" s="212"/>
      <c r="Q21" s="213" t="s">
        <v>49</v>
      </c>
      <c r="R21" s="213"/>
      <c r="S21" s="34" t="s">
        <v>1297</v>
      </c>
      <c r="T21" s="34" t="s">
        <v>1244</v>
      </c>
      <c r="U21" s="34" t="s">
        <v>1298</v>
      </c>
      <c r="V21" s="34">
        <f>+IF(ISERR(U21/T21*100),"N/A",ROUND(U21/T21*100,2))</f>
        <v>303.48</v>
      </c>
      <c r="W21" s="35">
        <f>+IF(ISERR(U21/S21*100),"N/A",ROUND(U21/S21*100,2))</f>
        <v>75.540000000000006</v>
      </c>
    </row>
    <row r="22" spans="2:27" ht="28.5" customHeight="1" thickBot="1" x14ac:dyDescent="0.25">
      <c r="B22" s="210" t="s">
        <v>1296</v>
      </c>
      <c r="C22" s="211"/>
      <c r="D22" s="211"/>
      <c r="E22" s="211"/>
      <c r="F22" s="211"/>
      <c r="G22" s="211"/>
      <c r="H22" s="211"/>
      <c r="I22" s="211"/>
      <c r="J22" s="211"/>
      <c r="K22" s="211"/>
      <c r="L22" s="211"/>
      <c r="M22" s="212" t="s">
        <v>1292</v>
      </c>
      <c r="N22" s="212"/>
      <c r="O22" s="212" t="s">
        <v>48</v>
      </c>
      <c r="P22" s="212"/>
      <c r="Q22" s="213" t="s">
        <v>49</v>
      </c>
      <c r="R22" s="213"/>
      <c r="S22" s="34" t="s">
        <v>1297</v>
      </c>
      <c r="T22" s="34" t="s">
        <v>1244</v>
      </c>
      <c r="U22" s="34" t="s">
        <v>1298</v>
      </c>
      <c r="V22" s="34">
        <f>+IF(ISERR(U22/T22*100),"N/A",ROUND(U22/T22*100,2))</f>
        <v>303.48</v>
      </c>
      <c r="W22" s="35">
        <f>+IF(ISERR(U22/S22*100),"N/A",ROUND(U22/S22*100,2))</f>
        <v>75.540000000000006</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55"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56" t="s">
        <v>63</v>
      </c>
      <c r="S25" s="56" t="s">
        <v>63</v>
      </c>
      <c r="T25" s="56" t="s">
        <v>48</v>
      </c>
      <c r="U25" s="56" t="s">
        <v>63</v>
      </c>
      <c r="V25" s="56" t="s">
        <v>64</v>
      </c>
      <c r="W25" s="32" t="s">
        <v>65</v>
      </c>
      <c r="Y25" s="36"/>
    </row>
    <row r="26" spans="2:27" ht="23.25" customHeight="1" thickBot="1" x14ac:dyDescent="0.25">
      <c r="B26" s="226" t="s">
        <v>66</v>
      </c>
      <c r="C26" s="227"/>
      <c r="D26" s="227"/>
      <c r="E26" s="53" t="s">
        <v>1299</v>
      </c>
      <c r="F26" s="53"/>
      <c r="G26" s="53"/>
      <c r="H26" s="41"/>
      <c r="I26" s="41"/>
      <c r="J26" s="41"/>
      <c r="K26" s="41"/>
      <c r="L26" s="41"/>
      <c r="M26" s="41"/>
      <c r="N26" s="41"/>
      <c r="O26" s="41"/>
      <c r="P26" s="42"/>
      <c r="Q26" s="42"/>
      <c r="R26" s="43" t="s">
        <v>1300</v>
      </c>
      <c r="S26" s="44" t="s">
        <v>12</v>
      </c>
      <c r="T26" s="42"/>
      <c r="U26" s="44" t="s">
        <v>1301</v>
      </c>
      <c r="V26" s="42"/>
      <c r="W26" s="45">
        <f>+IF(ISERR(U26/R26*100),"N/A",ROUND(U26/R26*100,2))</f>
        <v>14.37</v>
      </c>
    </row>
    <row r="27" spans="2:27" ht="26.25" customHeight="1" x14ac:dyDescent="0.2">
      <c r="B27" s="228" t="s">
        <v>70</v>
      </c>
      <c r="C27" s="229"/>
      <c r="D27" s="229"/>
      <c r="E27" s="54" t="s">
        <v>1299</v>
      </c>
      <c r="F27" s="54"/>
      <c r="G27" s="54"/>
      <c r="H27" s="47"/>
      <c r="I27" s="47"/>
      <c r="J27" s="47"/>
      <c r="K27" s="47"/>
      <c r="L27" s="47"/>
      <c r="M27" s="47"/>
      <c r="N27" s="47"/>
      <c r="O27" s="47"/>
      <c r="P27" s="48"/>
      <c r="Q27" s="48"/>
      <c r="R27" s="49" t="s">
        <v>1302</v>
      </c>
      <c r="S27" s="50" t="s">
        <v>1303</v>
      </c>
      <c r="T27" s="51">
        <f>+IF(ISERR(S27/R27*100),"N/A",ROUND(S27/R27*100,2))</f>
        <v>20.170000000000002</v>
      </c>
      <c r="U27" s="50" t="s">
        <v>1301</v>
      </c>
      <c r="V27" s="51">
        <f>+IF(ISERR(U27/S27*100),"N/A",ROUND(U27/S27*100,2))</f>
        <v>89.77</v>
      </c>
      <c r="W27" s="52">
        <f>+IF(ISERR(U27/R27*100),"N/A",ROUND(U27/R27*100,2))</f>
        <v>18.11</v>
      </c>
    </row>
    <row r="28" spans="2:27" ht="23.25" customHeight="1" thickBot="1" x14ac:dyDescent="0.25">
      <c r="B28" s="226" t="s">
        <v>66</v>
      </c>
      <c r="C28" s="227"/>
      <c r="D28" s="227"/>
      <c r="E28" s="53" t="s">
        <v>1304</v>
      </c>
      <c r="F28" s="53"/>
      <c r="G28" s="53"/>
      <c r="H28" s="41"/>
      <c r="I28" s="41"/>
      <c r="J28" s="41"/>
      <c r="K28" s="41"/>
      <c r="L28" s="41"/>
      <c r="M28" s="41"/>
      <c r="N28" s="41"/>
      <c r="O28" s="41"/>
      <c r="P28" s="42"/>
      <c r="Q28" s="42"/>
      <c r="R28" s="43" t="s">
        <v>1305</v>
      </c>
      <c r="S28" s="44" t="s">
        <v>12</v>
      </c>
      <c r="T28" s="42"/>
      <c r="U28" s="44" t="s">
        <v>1306</v>
      </c>
      <c r="V28" s="42"/>
      <c r="W28" s="45">
        <f>+IF(ISERR(U28/R28*100),"N/A",ROUND(U28/R28*100,2))</f>
        <v>14.48</v>
      </c>
    </row>
    <row r="29" spans="2:27" ht="26.25" customHeight="1" thickBot="1" x14ac:dyDescent="0.25">
      <c r="B29" s="228" t="s">
        <v>70</v>
      </c>
      <c r="C29" s="229"/>
      <c r="D29" s="229"/>
      <c r="E29" s="54" t="s">
        <v>1304</v>
      </c>
      <c r="F29" s="54"/>
      <c r="G29" s="54"/>
      <c r="H29" s="47"/>
      <c r="I29" s="47"/>
      <c r="J29" s="47"/>
      <c r="K29" s="47"/>
      <c r="L29" s="47"/>
      <c r="M29" s="47"/>
      <c r="N29" s="47"/>
      <c r="O29" s="47"/>
      <c r="P29" s="48"/>
      <c r="Q29" s="48"/>
      <c r="R29" s="49" t="s">
        <v>1305</v>
      </c>
      <c r="S29" s="50" t="s">
        <v>1307</v>
      </c>
      <c r="T29" s="51">
        <f>+IF(ISERR(S29/R29*100),"N/A",ROUND(S29/R29*100,2))</f>
        <v>17.16</v>
      </c>
      <c r="U29" s="50" t="s">
        <v>1306</v>
      </c>
      <c r="V29" s="51">
        <f>+IF(ISERR(U29/S29*100),"N/A",ROUND(U29/S29*100,2))</f>
        <v>84.38</v>
      </c>
      <c r="W29" s="52">
        <f>+IF(ISERR(U29/R29*100),"N/A",ROUND(U29/R29*100,2))</f>
        <v>14.48</v>
      </c>
      <c r="X29" s="72">
        <f>+S29+S27</f>
        <v>6.16</v>
      </c>
    </row>
    <row r="30" spans="2:27" ht="22.5" customHeight="1" thickTop="1" thickBot="1" x14ac:dyDescent="0.25">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14" t="s">
        <v>1308</v>
      </c>
      <c r="C31" s="215"/>
      <c r="D31" s="215"/>
      <c r="E31" s="215"/>
      <c r="F31" s="215"/>
      <c r="G31" s="215"/>
      <c r="H31" s="215"/>
      <c r="I31" s="215"/>
      <c r="J31" s="215"/>
      <c r="K31" s="215"/>
      <c r="L31" s="215"/>
      <c r="M31" s="215"/>
      <c r="N31" s="215"/>
      <c r="O31" s="215"/>
      <c r="P31" s="215"/>
      <c r="Q31" s="215"/>
      <c r="R31" s="215"/>
      <c r="S31" s="215"/>
      <c r="T31" s="215"/>
      <c r="U31" s="215"/>
      <c r="V31" s="215"/>
      <c r="W31" s="216"/>
    </row>
    <row r="32" spans="2:27" ht="1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1309</v>
      </c>
      <c r="C33" s="215"/>
      <c r="D33" s="215"/>
      <c r="E33" s="215"/>
      <c r="F33" s="215"/>
      <c r="G33" s="215"/>
      <c r="H33" s="215"/>
      <c r="I33" s="215"/>
      <c r="J33" s="215"/>
      <c r="K33" s="215"/>
      <c r="L33" s="215"/>
      <c r="M33" s="215"/>
      <c r="N33" s="215"/>
      <c r="O33" s="215"/>
      <c r="P33" s="215"/>
      <c r="Q33" s="215"/>
      <c r="R33" s="215"/>
      <c r="S33" s="215"/>
      <c r="T33" s="215"/>
      <c r="U33" s="215"/>
      <c r="V33" s="215"/>
      <c r="W33" s="216"/>
    </row>
    <row r="34" spans="2:23" ht="110.25" customHeight="1" thickBot="1" x14ac:dyDescent="0.25">
      <c r="B34" s="230"/>
      <c r="C34" s="231"/>
      <c r="D34" s="231"/>
      <c r="E34" s="231"/>
      <c r="F34" s="231"/>
      <c r="G34" s="231"/>
      <c r="H34" s="231"/>
      <c r="I34" s="231"/>
      <c r="J34" s="231"/>
      <c r="K34" s="231"/>
      <c r="L34" s="231"/>
      <c r="M34" s="231"/>
      <c r="N34" s="231"/>
      <c r="O34" s="231"/>
      <c r="P34" s="231"/>
      <c r="Q34" s="231"/>
      <c r="R34" s="231"/>
      <c r="S34" s="231"/>
      <c r="T34" s="231"/>
      <c r="U34" s="231"/>
      <c r="V34" s="231"/>
      <c r="W34" s="232"/>
    </row>
    <row r="35" spans="2:23" ht="37.5" customHeight="1" thickTop="1" x14ac:dyDescent="0.2">
      <c r="B35" s="214" t="s">
        <v>1310</v>
      </c>
      <c r="C35" s="215"/>
      <c r="D35" s="215"/>
      <c r="E35" s="215"/>
      <c r="F35" s="215"/>
      <c r="G35" s="215"/>
      <c r="H35" s="215"/>
      <c r="I35" s="215"/>
      <c r="J35" s="215"/>
      <c r="K35" s="215"/>
      <c r="L35" s="215"/>
      <c r="M35" s="215"/>
      <c r="N35" s="215"/>
      <c r="O35" s="215"/>
      <c r="P35" s="215"/>
      <c r="Q35" s="215"/>
      <c r="R35" s="215"/>
      <c r="S35" s="215"/>
      <c r="T35" s="215"/>
      <c r="U35" s="215"/>
      <c r="V35" s="215"/>
      <c r="W35" s="216"/>
    </row>
    <row r="36" spans="2:23" ht="36" customHeight="1" thickBot="1" x14ac:dyDescent="0.25">
      <c r="B36" s="217"/>
      <c r="C36" s="218"/>
      <c r="D36" s="218"/>
      <c r="E36" s="218"/>
      <c r="F36" s="218"/>
      <c r="G36" s="218"/>
      <c r="H36" s="218"/>
      <c r="I36" s="218"/>
      <c r="J36" s="218"/>
      <c r="K36" s="218"/>
      <c r="L36" s="218"/>
      <c r="M36" s="218"/>
      <c r="N36" s="218"/>
      <c r="O36" s="218"/>
      <c r="P36" s="218"/>
      <c r="Q36" s="218"/>
      <c r="R36" s="218"/>
      <c r="S36" s="218"/>
      <c r="T36" s="218"/>
      <c r="U36" s="218"/>
      <c r="V36" s="218"/>
      <c r="W36" s="219"/>
    </row>
  </sheetData>
  <mergeCells count="57">
    <mergeCell ref="B24:Q25"/>
    <mergeCell ref="B33:W34"/>
    <mergeCell ref="B35:W36"/>
    <mergeCell ref="V24:W24"/>
    <mergeCell ref="B26:D26"/>
    <mergeCell ref="B27:D27"/>
    <mergeCell ref="B28:D28"/>
    <mergeCell ref="B29:D29"/>
    <mergeCell ref="B31:W32"/>
    <mergeCell ref="S24:T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abSelected="1" view="pageBreakPreview" topLeftCell="A16"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75.75" customHeight="1" thickTop="1" thickBot="1" x14ac:dyDescent="0.25">
      <c r="A4" s="15"/>
      <c r="B4" s="16" t="s">
        <v>4</v>
      </c>
      <c r="C4" s="17" t="s">
        <v>5</v>
      </c>
      <c r="D4" s="176" t="s">
        <v>6</v>
      </c>
      <c r="E4" s="176"/>
      <c r="F4" s="176"/>
      <c r="G4" s="176"/>
      <c r="H4" s="177"/>
      <c r="I4" s="18"/>
      <c r="J4" s="178" t="s">
        <v>7</v>
      </c>
      <c r="K4" s="176"/>
      <c r="L4" s="17" t="s">
        <v>117</v>
      </c>
      <c r="M4" s="179" t="s">
        <v>118</v>
      </c>
      <c r="N4" s="179"/>
      <c r="O4" s="179"/>
      <c r="P4" s="179"/>
      <c r="Q4" s="180"/>
      <c r="R4" s="19"/>
      <c r="S4" s="181" t="s">
        <v>10</v>
      </c>
      <c r="T4" s="182"/>
      <c r="U4" s="182"/>
      <c r="V4" s="183" t="s">
        <v>119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120</v>
      </c>
      <c r="D6" s="185" t="s">
        <v>121</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122</v>
      </c>
      <c r="D7" s="172" t="s">
        <v>123</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71.75" customHeight="1" thickTop="1" thickBot="1" x14ac:dyDescent="0.25">
      <c r="B10" s="27" t="s">
        <v>21</v>
      </c>
      <c r="C10" s="183" t="s">
        <v>124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96</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125</v>
      </c>
      <c r="C21" s="211"/>
      <c r="D21" s="211"/>
      <c r="E21" s="211"/>
      <c r="F21" s="211"/>
      <c r="G21" s="211"/>
      <c r="H21" s="211"/>
      <c r="I21" s="211"/>
      <c r="J21" s="211"/>
      <c r="K21" s="211"/>
      <c r="L21" s="211"/>
      <c r="M21" s="212" t="s">
        <v>120</v>
      </c>
      <c r="N21" s="212"/>
      <c r="O21" s="212" t="s">
        <v>48</v>
      </c>
      <c r="P21" s="212"/>
      <c r="Q21" s="213" t="s">
        <v>49</v>
      </c>
      <c r="R21" s="213"/>
      <c r="S21" s="34" t="s">
        <v>53</v>
      </c>
      <c r="T21" s="34" t="s">
        <v>54</v>
      </c>
      <c r="U21" s="34" t="s">
        <v>54</v>
      </c>
      <c r="V21" s="34" t="str">
        <f>+IF(ISERR(U21/T21*100),"N/A",ROUND(U21/T21*100,2))</f>
        <v>N/A</v>
      </c>
      <c r="W21" s="35">
        <f>+IF(ISERR(U21/S21*100),"N/A",ROUND(U21/S21*100,2))</f>
        <v>0</v>
      </c>
    </row>
    <row r="22" spans="2:27" ht="56.25" customHeight="1" x14ac:dyDescent="0.2">
      <c r="B22" s="210" t="s">
        <v>126</v>
      </c>
      <c r="C22" s="211"/>
      <c r="D22" s="211"/>
      <c r="E22" s="211"/>
      <c r="F22" s="211"/>
      <c r="G22" s="211"/>
      <c r="H22" s="211"/>
      <c r="I22" s="211"/>
      <c r="J22" s="211"/>
      <c r="K22" s="211"/>
      <c r="L22" s="211"/>
      <c r="M22" s="212" t="s">
        <v>120</v>
      </c>
      <c r="N22" s="212"/>
      <c r="O22" s="212" t="s">
        <v>48</v>
      </c>
      <c r="P22" s="212"/>
      <c r="Q22" s="213" t="s">
        <v>49</v>
      </c>
      <c r="R22" s="213"/>
      <c r="S22" s="34" t="s">
        <v>127</v>
      </c>
      <c r="T22" s="34" t="s">
        <v>54</v>
      </c>
      <c r="U22" s="34" t="s">
        <v>54</v>
      </c>
      <c r="V22" s="34" t="str">
        <f>+IF(ISERR(U22/T22*100),"N/A",ROUND(U22/T22*100,2))</f>
        <v>N/A</v>
      </c>
      <c r="W22" s="35">
        <f>+IF(ISERR(U22/S22*100),"N/A",ROUND(U22/S22*100,2))</f>
        <v>0</v>
      </c>
    </row>
    <row r="23" spans="2:27" ht="56.25" customHeight="1" x14ac:dyDescent="0.2">
      <c r="B23" s="210" t="s">
        <v>128</v>
      </c>
      <c r="C23" s="211"/>
      <c r="D23" s="211"/>
      <c r="E23" s="211"/>
      <c r="F23" s="211"/>
      <c r="G23" s="211"/>
      <c r="H23" s="211"/>
      <c r="I23" s="211"/>
      <c r="J23" s="211"/>
      <c r="K23" s="211"/>
      <c r="L23" s="211"/>
      <c r="M23" s="212" t="s">
        <v>122</v>
      </c>
      <c r="N23" s="212"/>
      <c r="O23" s="212" t="s">
        <v>48</v>
      </c>
      <c r="P23" s="212"/>
      <c r="Q23" s="213" t="s">
        <v>49</v>
      </c>
      <c r="R23" s="213"/>
      <c r="S23" s="34" t="s">
        <v>53</v>
      </c>
      <c r="T23" s="34" t="s">
        <v>54</v>
      </c>
      <c r="U23" s="34" t="s">
        <v>54</v>
      </c>
      <c r="V23" s="34" t="str">
        <f>+IF(ISERR(U23/T23*100),"N/A",ROUND(U23/T23*100,2))</f>
        <v>N/A</v>
      </c>
      <c r="W23" s="35">
        <f>+IF(ISERR(U23/S23*100),"N/A",ROUND(U23/S23*100,2))</f>
        <v>0</v>
      </c>
    </row>
    <row r="24" spans="2:27" ht="56.25" customHeight="1" x14ac:dyDescent="0.2">
      <c r="B24" s="210" t="s">
        <v>129</v>
      </c>
      <c r="C24" s="211"/>
      <c r="D24" s="211"/>
      <c r="E24" s="211"/>
      <c r="F24" s="211"/>
      <c r="G24" s="211"/>
      <c r="H24" s="211"/>
      <c r="I24" s="211"/>
      <c r="J24" s="211"/>
      <c r="K24" s="211"/>
      <c r="L24" s="211"/>
      <c r="M24" s="212" t="s">
        <v>122</v>
      </c>
      <c r="N24" s="212"/>
      <c r="O24" s="212" t="s">
        <v>48</v>
      </c>
      <c r="P24" s="212"/>
      <c r="Q24" s="213" t="s">
        <v>49</v>
      </c>
      <c r="R24" s="213"/>
      <c r="S24" s="34" t="s">
        <v>53</v>
      </c>
      <c r="T24" s="34" t="s">
        <v>54</v>
      </c>
      <c r="U24" s="34" t="s">
        <v>54</v>
      </c>
      <c r="V24" s="34" t="str">
        <f>+IF(ISERR(U24/T24*100),"N/A",ROUND(U24/T24*100,2))</f>
        <v>N/A</v>
      </c>
      <c r="W24" s="35">
        <f>+IF(ISERR(U24/S24*100),"N/A",ROUND(U24/S24*100,2))</f>
        <v>0</v>
      </c>
    </row>
    <row r="25" spans="2:27" ht="56.25" customHeight="1" thickBot="1" x14ac:dyDescent="0.25">
      <c r="B25" s="210" t="s">
        <v>130</v>
      </c>
      <c r="C25" s="211"/>
      <c r="D25" s="211"/>
      <c r="E25" s="211"/>
      <c r="F25" s="211"/>
      <c r="G25" s="211"/>
      <c r="H25" s="211"/>
      <c r="I25" s="211"/>
      <c r="J25" s="211"/>
      <c r="K25" s="211"/>
      <c r="L25" s="211"/>
      <c r="M25" s="212" t="s">
        <v>122</v>
      </c>
      <c r="N25" s="212"/>
      <c r="O25" s="212" t="s">
        <v>48</v>
      </c>
      <c r="P25" s="212"/>
      <c r="Q25" s="213" t="s">
        <v>49</v>
      </c>
      <c r="R25" s="213"/>
      <c r="S25" s="34" t="s">
        <v>53</v>
      </c>
      <c r="T25" s="34" t="s">
        <v>54</v>
      </c>
      <c r="U25" s="34" t="s">
        <v>54</v>
      </c>
      <c r="V25" s="34" t="str">
        <f>+IF(ISERR(U25/T25*100),"N/A",ROUND(U25/T25*100,2))</f>
        <v>N/A</v>
      </c>
      <c r="W25" s="35">
        <f>+IF(ISERR(U25/S25*100),"N/A",ROUND(U25/S25*100,2))</f>
        <v>0</v>
      </c>
    </row>
    <row r="26" spans="2:27" ht="21.75" customHeight="1" thickTop="1" thickBot="1" x14ac:dyDescent="0.25">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20" t="s">
        <v>60</v>
      </c>
      <c r="C27" s="221"/>
      <c r="D27" s="221"/>
      <c r="E27" s="221"/>
      <c r="F27" s="221"/>
      <c r="G27" s="221"/>
      <c r="H27" s="221"/>
      <c r="I27" s="221"/>
      <c r="J27" s="221"/>
      <c r="K27" s="221"/>
      <c r="L27" s="221"/>
      <c r="M27" s="221"/>
      <c r="N27" s="221"/>
      <c r="O27" s="221"/>
      <c r="P27" s="221"/>
      <c r="Q27" s="222"/>
      <c r="R27" s="37" t="s">
        <v>41</v>
      </c>
      <c r="S27" s="197" t="s">
        <v>42</v>
      </c>
      <c r="T27" s="197"/>
      <c r="U27" s="38" t="s">
        <v>61</v>
      </c>
      <c r="V27" s="196" t="s">
        <v>62</v>
      </c>
      <c r="W27" s="198"/>
    </row>
    <row r="28" spans="2:27" ht="30.75" customHeight="1" thickBot="1" x14ac:dyDescent="0.25">
      <c r="B28" s="223"/>
      <c r="C28" s="224"/>
      <c r="D28" s="224"/>
      <c r="E28" s="224"/>
      <c r="F28" s="224"/>
      <c r="G28" s="224"/>
      <c r="H28" s="224"/>
      <c r="I28" s="224"/>
      <c r="J28" s="224"/>
      <c r="K28" s="224"/>
      <c r="L28" s="224"/>
      <c r="M28" s="224"/>
      <c r="N28" s="224"/>
      <c r="O28" s="224"/>
      <c r="P28" s="224"/>
      <c r="Q28" s="225"/>
      <c r="R28" s="39" t="s">
        <v>63</v>
      </c>
      <c r="S28" s="39" t="s">
        <v>63</v>
      </c>
      <c r="T28" s="39" t="s">
        <v>48</v>
      </c>
      <c r="U28" s="39" t="s">
        <v>63</v>
      </c>
      <c r="V28" s="39" t="s">
        <v>64</v>
      </c>
      <c r="W28" s="32" t="s">
        <v>65</v>
      </c>
      <c r="Y28" s="36"/>
    </row>
    <row r="29" spans="2:27" ht="23.25" customHeight="1" thickBot="1" x14ac:dyDescent="0.25">
      <c r="B29" s="226" t="s">
        <v>66</v>
      </c>
      <c r="C29" s="227"/>
      <c r="D29" s="227"/>
      <c r="E29" s="40" t="s">
        <v>131</v>
      </c>
      <c r="F29" s="40"/>
      <c r="G29" s="40"/>
      <c r="H29" s="41"/>
      <c r="I29" s="41"/>
      <c r="J29" s="41"/>
      <c r="K29" s="41"/>
      <c r="L29" s="41"/>
      <c r="M29" s="41"/>
      <c r="N29" s="41"/>
      <c r="O29" s="41"/>
      <c r="P29" s="42"/>
      <c r="Q29" s="42"/>
      <c r="R29" s="43" t="s">
        <v>132</v>
      </c>
      <c r="S29" s="44" t="s">
        <v>12</v>
      </c>
      <c r="T29" s="42"/>
      <c r="U29" s="44" t="s">
        <v>54</v>
      </c>
      <c r="V29" s="42"/>
      <c r="W29" s="45">
        <f>+IF(ISERR(U29/R29*100),"N/A",ROUND(U29/R29*100,2))</f>
        <v>0</v>
      </c>
    </row>
    <row r="30" spans="2:27" ht="26.25" customHeight="1" x14ac:dyDescent="0.2">
      <c r="B30" s="228" t="s">
        <v>70</v>
      </c>
      <c r="C30" s="229"/>
      <c r="D30" s="229"/>
      <c r="E30" s="46" t="s">
        <v>131</v>
      </c>
      <c r="F30" s="46"/>
      <c r="G30" s="46"/>
      <c r="H30" s="47"/>
      <c r="I30" s="47"/>
      <c r="J30" s="47"/>
      <c r="K30" s="47"/>
      <c r="L30" s="47"/>
      <c r="M30" s="47"/>
      <c r="N30" s="47"/>
      <c r="O30" s="47"/>
      <c r="P30" s="48"/>
      <c r="Q30" s="48"/>
      <c r="R30" s="49" t="s">
        <v>132</v>
      </c>
      <c r="S30" s="50" t="s">
        <v>54</v>
      </c>
      <c r="T30" s="51">
        <f>+IF(ISERR(S30/R30*100),"N/A",ROUND(S30/R30*100,2))</f>
        <v>0</v>
      </c>
      <c r="U30" s="50" t="s">
        <v>54</v>
      </c>
      <c r="V30" s="51" t="str">
        <f>+IF(ISERR(U30/S30*100),"N/A",ROUND(U30/S30*100,2))</f>
        <v>N/A</v>
      </c>
      <c r="W30" s="52">
        <f>+IF(ISERR(U30/R30*100),"N/A",ROUND(U30/R30*100,2))</f>
        <v>0</v>
      </c>
    </row>
    <row r="31" spans="2:27" ht="23.25" customHeight="1" thickBot="1" x14ac:dyDescent="0.25">
      <c r="B31" s="226" t="s">
        <v>66</v>
      </c>
      <c r="C31" s="227"/>
      <c r="D31" s="227"/>
      <c r="E31" s="40" t="s">
        <v>133</v>
      </c>
      <c r="F31" s="40"/>
      <c r="G31" s="40"/>
      <c r="H31" s="41"/>
      <c r="I31" s="41"/>
      <c r="J31" s="41"/>
      <c r="K31" s="41"/>
      <c r="L31" s="41"/>
      <c r="M31" s="41"/>
      <c r="N31" s="41"/>
      <c r="O31" s="41"/>
      <c r="P31" s="42"/>
      <c r="Q31" s="42"/>
      <c r="R31" s="43" t="s">
        <v>134</v>
      </c>
      <c r="S31" s="44" t="s">
        <v>12</v>
      </c>
      <c r="T31" s="42"/>
      <c r="U31" s="44" t="s">
        <v>54</v>
      </c>
      <c r="V31" s="42"/>
      <c r="W31" s="45">
        <f>+IF(ISERR(U31/R31*100),"N/A",ROUND(U31/R31*100,2))</f>
        <v>0</v>
      </c>
    </row>
    <row r="32" spans="2:27" ht="26.25" customHeight="1" thickBot="1" x14ac:dyDescent="0.25">
      <c r="B32" s="228" t="s">
        <v>70</v>
      </c>
      <c r="C32" s="229"/>
      <c r="D32" s="229"/>
      <c r="E32" s="46" t="s">
        <v>133</v>
      </c>
      <c r="F32" s="46"/>
      <c r="G32" s="46"/>
      <c r="H32" s="47"/>
      <c r="I32" s="47"/>
      <c r="J32" s="47"/>
      <c r="K32" s="47"/>
      <c r="L32" s="47"/>
      <c r="M32" s="47"/>
      <c r="N32" s="47"/>
      <c r="O32" s="47"/>
      <c r="P32" s="48"/>
      <c r="Q32" s="48"/>
      <c r="R32" s="49" t="s">
        <v>134</v>
      </c>
      <c r="S32" s="50" t="s">
        <v>54</v>
      </c>
      <c r="T32" s="51">
        <f>+IF(ISERR(S32/R32*100),"N/A",ROUND(S32/R32*100,2))</f>
        <v>0</v>
      </c>
      <c r="U32" s="50" t="s">
        <v>54</v>
      </c>
      <c r="V32" s="51" t="str">
        <f>+IF(ISERR(U32/S32*100),"N/A",ROUND(U32/S32*100,2))</f>
        <v>N/A</v>
      </c>
      <c r="W32" s="52">
        <f>+IF(ISERR(U32/R32*100),"N/A",ROUND(U32/R32*100,2))</f>
        <v>0</v>
      </c>
    </row>
    <row r="33" spans="2:23" ht="22.5" customHeight="1" thickTop="1" thickBot="1" x14ac:dyDescent="0.25">
      <c r="B33" s="11" t="s">
        <v>73</v>
      </c>
      <c r="C33" s="12"/>
      <c r="D33" s="12"/>
      <c r="E33" s="12"/>
      <c r="F33" s="12"/>
      <c r="G33" s="12"/>
      <c r="H33" s="13"/>
      <c r="I33" s="13"/>
      <c r="J33" s="13"/>
      <c r="K33" s="13"/>
      <c r="L33" s="13"/>
      <c r="M33" s="13"/>
      <c r="N33" s="13"/>
      <c r="O33" s="13"/>
      <c r="P33" s="13"/>
      <c r="Q33" s="13"/>
      <c r="R33" s="13"/>
      <c r="S33" s="13"/>
      <c r="T33" s="13"/>
      <c r="U33" s="13"/>
      <c r="V33" s="13"/>
      <c r="W33" s="14"/>
    </row>
    <row r="34" spans="2:23" ht="37.5" customHeight="1" thickTop="1" x14ac:dyDescent="0.2">
      <c r="B34" s="214" t="s">
        <v>135</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87.5" customHeight="1" thickBot="1" x14ac:dyDescent="0.25">
      <c r="B35" s="230"/>
      <c r="C35" s="231"/>
      <c r="D35" s="231"/>
      <c r="E35" s="231"/>
      <c r="F35" s="231"/>
      <c r="G35" s="231"/>
      <c r="H35" s="231"/>
      <c r="I35" s="231"/>
      <c r="J35" s="231"/>
      <c r="K35" s="231"/>
      <c r="L35" s="231"/>
      <c r="M35" s="231"/>
      <c r="N35" s="231"/>
      <c r="O35" s="231"/>
      <c r="P35" s="231"/>
      <c r="Q35" s="231"/>
      <c r="R35" s="231"/>
      <c r="S35" s="231"/>
      <c r="T35" s="231"/>
      <c r="U35" s="231"/>
      <c r="V35" s="231"/>
      <c r="W35" s="232"/>
    </row>
    <row r="36" spans="2:23" ht="37.5" customHeight="1" thickTop="1" x14ac:dyDescent="0.2">
      <c r="B36" s="214" t="s">
        <v>136</v>
      </c>
      <c r="C36" s="215"/>
      <c r="D36" s="215"/>
      <c r="E36" s="215"/>
      <c r="F36" s="215"/>
      <c r="G36" s="215"/>
      <c r="H36" s="215"/>
      <c r="I36" s="215"/>
      <c r="J36" s="215"/>
      <c r="K36" s="215"/>
      <c r="L36" s="215"/>
      <c r="M36" s="215"/>
      <c r="N36" s="215"/>
      <c r="O36" s="215"/>
      <c r="P36" s="215"/>
      <c r="Q36" s="215"/>
      <c r="R36" s="215"/>
      <c r="S36" s="215"/>
      <c r="T36" s="215"/>
      <c r="U36" s="215"/>
      <c r="V36" s="215"/>
      <c r="W36" s="216"/>
    </row>
    <row r="37" spans="2:23" ht="65.2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137</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62" customHeight="1" thickBot="1" x14ac:dyDescent="0.25">
      <c r="B39" s="217"/>
      <c r="C39" s="218"/>
      <c r="D39" s="218"/>
      <c r="E39" s="218"/>
      <c r="F39" s="218"/>
      <c r="G39" s="218"/>
      <c r="H39" s="218"/>
      <c r="I39" s="218"/>
      <c r="J39" s="218"/>
      <c r="K39" s="218"/>
      <c r="L39" s="218"/>
      <c r="M39" s="218"/>
      <c r="N39" s="218"/>
      <c r="O39" s="218"/>
      <c r="P39" s="218"/>
      <c r="Q39" s="218"/>
      <c r="R39" s="218"/>
      <c r="S39" s="218"/>
      <c r="T39" s="218"/>
      <c r="U39" s="218"/>
      <c r="V39" s="218"/>
      <c r="W39" s="219"/>
    </row>
  </sheetData>
  <mergeCells count="69">
    <mergeCell ref="B34:W35"/>
    <mergeCell ref="B36:W37"/>
    <mergeCell ref="B38:W39"/>
    <mergeCell ref="B27:Q28"/>
    <mergeCell ref="S27:T27"/>
    <mergeCell ref="V27:W27"/>
    <mergeCell ref="B29:D29"/>
    <mergeCell ref="B30:D30"/>
    <mergeCell ref="B31:D31"/>
    <mergeCell ref="B25:L25"/>
    <mergeCell ref="M25:N25"/>
    <mergeCell ref="O25:P25"/>
    <mergeCell ref="Q25:R25"/>
    <mergeCell ref="B32:D32"/>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2" min="1" max="22"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210</v>
      </c>
      <c r="D4" s="176" t="s">
        <v>1269</v>
      </c>
      <c r="E4" s="176"/>
      <c r="F4" s="176"/>
      <c r="G4" s="176"/>
      <c r="H4" s="177"/>
      <c r="I4" s="18"/>
      <c r="J4" s="178" t="s">
        <v>7</v>
      </c>
      <c r="K4" s="176"/>
      <c r="L4" s="17" t="s">
        <v>1311</v>
      </c>
      <c r="M4" s="179" t="s">
        <v>1312</v>
      </c>
      <c r="N4" s="179"/>
      <c r="O4" s="179"/>
      <c r="P4" s="179"/>
      <c r="Q4" s="180"/>
      <c r="R4" s="19"/>
      <c r="S4" s="181" t="s">
        <v>10</v>
      </c>
      <c r="T4" s="182"/>
      <c r="U4" s="182"/>
      <c r="V4" s="183" t="s">
        <v>79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1272</v>
      </c>
      <c r="D6" s="185" t="s">
        <v>1273</v>
      </c>
      <c r="E6" s="185"/>
      <c r="F6" s="185"/>
      <c r="G6" s="185"/>
      <c r="H6" s="185"/>
      <c r="I6" s="5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5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57"/>
      <c r="J8" s="26" t="s">
        <v>1313</v>
      </c>
      <c r="K8" s="26" t="s">
        <v>20</v>
      </c>
      <c r="L8" s="26" t="s">
        <v>638</v>
      </c>
      <c r="M8" s="26" t="s">
        <v>20</v>
      </c>
      <c r="N8" s="25"/>
      <c r="O8" s="5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99.75" customHeight="1" thickTop="1" thickBot="1" x14ac:dyDescent="0.25">
      <c r="B10" s="27" t="s">
        <v>21</v>
      </c>
      <c r="C10" s="183" t="s">
        <v>1314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57"/>
      <c r="S14" s="30" t="s">
        <v>29</v>
      </c>
      <c r="T14" s="190" t="s">
        <v>1275</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5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1315</v>
      </c>
      <c r="C21" s="211"/>
      <c r="D21" s="211"/>
      <c r="E21" s="211"/>
      <c r="F21" s="211"/>
      <c r="G21" s="211"/>
      <c r="H21" s="211"/>
      <c r="I21" s="211"/>
      <c r="J21" s="211"/>
      <c r="K21" s="211"/>
      <c r="L21" s="211"/>
      <c r="M21" s="212" t="s">
        <v>1272</v>
      </c>
      <c r="N21" s="212"/>
      <c r="O21" s="212" t="s">
        <v>48</v>
      </c>
      <c r="P21" s="212"/>
      <c r="Q21" s="213" t="s">
        <v>49</v>
      </c>
      <c r="R21" s="213"/>
      <c r="S21" s="34" t="s">
        <v>53</v>
      </c>
      <c r="T21" s="34" t="s">
        <v>1316</v>
      </c>
      <c r="U21" s="34" t="s">
        <v>892</v>
      </c>
      <c r="V21" s="34">
        <f>+IF(ISERR(U21/T21*100),"N/A",ROUND(U21/T21*100,2))</f>
        <v>100.89</v>
      </c>
      <c r="W21" s="35">
        <f>+IF(ISERR(U21/S21*100),"N/A",ROUND(U21/S21*100,2))</f>
        <v>22.6</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55"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56" t="s">
        <v>63</v>
      </c>
      <c r="S24" s="56" t="s">
        <v>63</v>
      </c>
      <c r="T24" s="56" t="s">
        <v>48</v>
      </c>
      <c r="U24" s="56" t="s">
        <v>63</v>
      </c>
      <c r="V24" s="56" t="s">
        <v>64</v>
      </c>
      <c r="W24" s="32" t="s">
        <v>65</v>
      </c>
      <c r="Y24" s="36"/>
    </row>
    <row r="25" spans="2:27" ht="23.25" customHeight="1" thickBot="1" x14ac:dyDescent="0.25">
      <c r="B25" s="226" t="s">
        <v>66</v>
      </c>
      <c r="C25" s="227"/>
      <c r="D25" s="227"/>
      <c r="E25" s="53" t="s">
        <v>1279</v>
      </c>
      <c r="F25" s="53"/>
      <c r="G25" s="53"/>
      <c r="H25" s="41"/>
      <c r="I25" s="41"/>
      <c r="J25" s="41"/>
      <c r="K25" s="41"/>
      <c r="L25" s="41"/>
      <c r="M25" s="41"/>
      <c r="N25" s="41"/>
      <c r="O25" s="41"/>
      <c r="P25" s="42"/>
      <c r="Q25" s="42"/>
      <c r="R25" s="43" t="s">
        <v>79</v>
      </c>
      <c r="S25" s="44" t="s">
        <v>12</v>
      </c>
      <c r="T25" s="42"/>
      <c r="U25" s="44" t="s">
        <v>862</v>
      </c>
      <c r="V25" s="42"/>
      <c r="W25" s="45">
        <f>+IF(ISERR(U25/R25*100),"N/A",ROUND(U25/R25*100,2))</f>
        <v>0.1</v>
      </c>
    </row>
    <row r="26" spans="2:27" ht="26.25" customHeight="1" thickBot="1" x14ac:dyDescent="0.25">
      <c r="B26" s="228" t="s">
        <v>70</v>
      </c>
      <c r="C26" s="229"/>
      <c r="D26" s="229"/>
      <c r="E26" s="54" t="s">
        <v>1279</v>
      </c>
      <c r="F26" s="54"/>
      <c r="G26" s="54"/>
      <c r="H26" s="47"/>
      <c r="I26" s="47"/>
      <c r="J26" s="47"/>
      <c r="K26" s="47"/>
      <c r="L26" s="47"/>
      <c r="M26" s="47"/>
      <c r="N26" s="47"/>
      <c r="O26" s="47"/>
      <c r="P26" s="48"/>
      <c r="Q26" s="48"/>
      <c r="R26" s="49" t="s">
        <v>1317</v>
      </c>
      <c r="S26" s="50" t="s">
        <v>1318</v>
      </c>
      <c r="T26" s="51">
        <f>+IF(ISERR(S26/R26*100),"N/A",ROUND(S26/R26*100,2))</f>
        <v>30.42</v>
      </c>
      <c r="U26" s="50" t="s">
        <v>862</v>
      </c>
      <c r="V26" s="51">
        <f>+IF(ISERR(U26/S26*100),"N/A",ROUND(U26/S26*100,2))</f>
        <v>0.42</v>
      </c>
      <c r="W26" s="52">
        <f>+IF(ISERR(U26/R26*100),"N/A",ROUND(U26/R26*100,2))</f>
        <v>0.13</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1284</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1319</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1286</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topLeftCell="A13"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102.75" customHeight="1" thickTop="1" thickBot="1" x14ac:dyDescent="0.25">
      <c r="A4" s="15"/>
      <c r="B4" s="16" t="s">
        <v>4</v>
      </c>
      <c r="C4" s="17" t="s">
        <v>1320</v>
      </c>
      <c r="D4" s="176" t="s">
        <v>1321</v>
      </c>
      <c r="E4" s="176"/>
      <c r="F4" s="176"/>
      <c r="G4" s="176"/>
      <c r="H4" s="177"/>
      <c r="I4" s="18"/>
      <c r="J4" s="178" t="s">
        <v>7</v>
      </c>
      <c r="K4" s="176"/>
      <c r="L4" s="17" t="s">
        <v>1322</v>
      </c>
      <c r="M4" s="179" t="s">
        <v>1323</v>
      </c>
      <c r="N4" s="179"/>
      <c r="O4" s="179"/>
      <c r="P4" s="179"/>
      <c r="Q4" s="180"/>
      <c r="R4" s="19"/>
      <c r="S4" s="181" t="s">
        <v>10</v>
      </c>
      <c r="T4" s="182"/>
      <c r="U4" s="182"/>
      <c r="V4" s="183" t="s">
        <v>1178</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1324</v>
      </c>
      <c r="D6" s="185" t="s">
        <v>1325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465</v>
      </c>
      <c r="K8" s="26" t="s">
        <v>1326</v>
      </c>
      <c r="L8" s="26" t="s">
        <v>465</v>
      </c>
      <c r="M8" s="26" t="s">
        <v>1326</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1327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1328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1329</v>
      </c>
      <c r="C21" s="211"/>
      <c r="D21" s="211"/>
      <c r="E21" s="211"/>
      <c r="F21" s="211"/>
      <c r="G21" s="211"/>
      <c r="H21" s="211"/>
      <c r="I21" s="211"/>
      <c r="J21" s="211"/>
      <c r="K21" s="211"/>
      <c r="L21" s="211"/>
      <c r="M21" s="212" t="s">
        <v>1324</v>
      </c>
      <c r="N21" s="212"/>
      <c r="O21" s="212" t="s">
        <v>48</v>
      </c>
      <c r="P21" s="212"/>
      <c r="Q21" s="213" t="s">
        <v>49</v>
      </c>
      <c r="R21" s="213"/>
      <c r="S21" s="34" t="s">
        <v>736</v>
      </c>
      <c r="T21" s="34" t="s">
        <v>905</v>
      </c>
      <c r="U21" s="34" t="s">
        <v>905</v>
      </c>
      <c r="V21" s="34">
        <f t="shared" ref="V21:V29" si="0">+IF(ISERR(U21/T21*100),"N/A",ROUND(U21/T21*100,2))</f>
        <v>100</v>
      </c>
      <c r="W21" s="35">
        <f t="shared" ref="W21:W29" si="1">+IF(ISERR(U21/S21*100),"N/A",ROUND(U21/S21*100,2))</f>
        <v>25</v>
      </c>
    </row>
    <row r="22" spans="2:27" ht="56.25" customHeight="1" x14ac:dyDescent="0.2">
      <c r="B22" s="210" t="s">
        <v>1330</v>
      </c>
      <c r="C22" s="211"/>
      <c r="D22" s="211"/>
      <c r="E22" s="211"/>
      <c r="F22" s="211"/>
      <c r="G22" s="211"/>
      <c r="H22" s="211"/>
      <c r="I22" s="211"/>
      <c r="J22" s="211"/>
      <c r="K22" s="211"/>
      <c r="L22" s="211"/>
      <c r="M22" s="212" t="s">
        <v>1324</v>
      </c>
      <c r="N22" s="212"/>
      <c r="O22" s="212" t="s">
        <v>48</v>
      </c>
      <c r="P22" s="212"/>
      <c r="Q22" s="213" t="s">
        <v>49</v>
      </c>
      <c r="R22" s="213"/>
      <c r="S22" s="34" t="s">
        <v>736</v>
      </c>
      <c r="T22" s="34" t="s">
        <v>905</v>
      </c>
      <c r="U22" s="34" t="s">
        <v>905</v>
      </c>
      <c r="V22" s="34">
        <f t="shared" si="0"/>
        <v>100</v>
      </c>
      <c r="W22" s="35">
        <f t="shared" si="1"/>
        <v>25</v>
      </c>
    </row>
    <row r="23" spans="2:27" ht="56.25" customHeight="1" x14ac:dyDescent="0.2">
      <c r="B23" s="210" t="s">
        <v>1331</v>
      </c>
      <c r="C23" s="211"/>
      <c r="D23" s="211"/>
      <c r="E23" s="211"/>
      <c r="F23" s="211"/>
      <c r="G23" s="211"/>
      <c r="H23" s="211"/>
      <c r="I23" s="211"/>
      <c r="J23" s="211"/>
      <c r="K23" s="211"/>
      <c r="L23" s="211"/>
      <c r="M23" s="212" t="s">
        <v>1324</v>
      </c>
      <c r="N23" s="212"/>
      <c r="O23" s="212" t="s">
        <v>1332</v>
      </c>
      <c r="P23" s="212"/>
      <c r="Q23" s="213" t="s">
        <v>65</v>
      </c>
      <c r="R23" s="213"/>
      <c r="S23" s="34" t="s">
        <v>512</v>
      </c>
      <c r="T23" s="34" t="s">
        <v>102</v>
      </c>
      <c r="U23" s="34" t="s">
        <v>102</v>
      </c>
      <c r="V23" s="34" t="str">
        <f t="shared" si="0"/>
        <v>N/A</v>
      </c>
      <c r="W23" s="35" t="str">
        <f t="shared" si="1"/>
        <v>N/A</v>
      </c>
    </row>
    <row r="24" spans="2:27" ht="56.25" customHeight="1" x14ac:dyDescent="0.2">
      <c r="B24" s="210" t="s">
        <v>1333</v>
      </c>
      <c r="C24" s="211"/>
      <c r="D24" s="211"/>
      <c r="E24" s="211"/>
      <c r="F24" s="211"/>
      <c r="G24" s="211"/>
      <c r="H24" s="211"/>
      <c r="I24" s="211"/>
      <c r="J24" s="211"/>
      <c r="K24" s="211"/>
      <c r="L24" s="211"/>
      <c r="M24" s="212" t="s">
        <v>1324</v>
      </c>
      <c r="N24" s="212"/>
      <c r="O24" s="212" t="s">
        <v>48</v>
      </c>
      <c r="P24" s="212"/>
      <c r="Q24" s="213" t="s">
        <v>49</v>
      </c>
      <c r="R24" s="213"/>
      <c r="S24" s="34" t="s">
        <v>905</v>
      </c>
      <c r="T24" s="34" t="s">
        <v>1334</v>
      </c>
      <c r="U24" s="34" t="s">
        <v>1334</v>
      </c>
      <c r="V24" s="34">
        <f t="shared" si="0"/>
        <v>100</v>
      </c>
      <c r="W24" s="35">
        <f t="shared" si="1"/>
        <v>20</v>
      </c>
    </row>
    <row r="25" spans="2:27" ht="56.25" customHeight="1" x14ac:dyDescent="0.2">
      <c r="B25" s="210" t="s">
        <v>1335</v>
      </c>
      <c r="C25" s="211"/>
      <c r="D25" s="211"/>
      <c r="E25" s="211"/>
      <c r="F25" s="211"/>
      <c r="G25" s="211"/>
      <c r="H25" s="211"/>
      <c r="I25" s="211"/>
      <c r="J25" s="211"/>
      <c r="K25" s="211"/>
      <c r="L25" s="211"/>
      <c r="M25" s="212" t="s">
        <v>1324</v>
      </c>
      <c r="N25" s="212"/>
      <c r="O25" s="212" t="s">
        <v>48</v>
      </c>
      <c r="P25" s="212"/>
      <c r="Q25" s="213" t="s">
        <v>49</v>
      </c>
      <c r="R25" s="213"/>
      <c r="S25" s="34" t="s">
        <v>736</v>
      </c>
      <c r="T25" s="34" t="s">
        <v>905</v>
      </c>
      <c r="U25" s="34" t="s">
        <v>905</v>
      </c>
      <c r="V25" s="34">
        <f t="shared" si="0"/>
        <v>100</v>
      </c>
      <c r="W25" s="35">
        <f t="shared" si="1"/>
        <v>25</v>
      </c>
    </row>
    <row r="26" spans="2:27" ht="56.25" customHeight="1" x14ac:dyDescent="0.2">
      <c r="B26" s="210" t="s">
        <v>1336</v>
      </c>
      <c r="C26" s="211"/>
      <c r="D26" s="211"/>
      <c r="E26" s="211"/>
      <c r="F26" s="211"/>
      <c r="G26" s="211"/>
      <c r="H26" s="211"/>
      <c r="I26" s="211"/>
      <c r="J26" s="211"/>
      <c r="K26" s="211"/>
      <c r="L26" s="211"/>
      <c r="M26" s="212" t="s">
        <v>1324</v>
      </c>
      <c r="N26" s="212"/>
      <c r="O26" s="212" t="s">
        <v>1332</v>
      </c>
      <c r="P26" s="212"/>
      <c r="Q26" s="213" t="s">
        <v>65</v>
      </c>
      <c r="R26" s="213"/>
      <c r="S26" s="34" t="s">
        <v>512</v>
      </c>
      <c r="T26" s="34" t="s">
        <v>102</v>
      </c>
      <c r="U26" s="34" t="s">
        <v>102</v>
      </c>
      <c r="V26" s="34" t="str">
        <f t="shared" si="0"/>
        <v>N/A</v>
      </c>
      <c r="W26" s="35" t="str">
        <f t="shared" si="1"/>
        <v>N/A</v>
      </c>
    </row>
    <row r="27" spans="2:27" ht="56.25" customHeight="1" x14ac:dyDescent="0.2">
      <c r="B27" s="210" t="s">
        <v>1337</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1334</v>
      </c>
      <c r="V27" s="34">
        <f t="shared" si="0"/>
        <v>100</v>
      </c>
      <c r="W27" s="35">
        <f t="shared" si="1"/>
        <v>20</v>
      </c>
    </row>
    <row r="28" spans="2:27" ht="56.25" customHeight="1" x14ac:dyDescent="0.2">
      <c r="B28" s="210" t="s">
        <v>1338</v>
      </c>
      <c r="C28" s="211"/>
      <c r="D28" s="211"/>
      <c r="E28" s="211"/>
      <c r="F28" s="211"/>
      <c r="G28" s="211"/>
      <c r="H28" s="211"/>
      <c r="I28" s="211"/>
      <c r="J28" s="211"/>
      <c r="K28" s="211"/>
      <c r="L28" s="211"/>
      <c r="M28" s="212" t="s">
        <v>1324</v>
      </c>
      <c r="N28" s="212"/>
      <c r="O28" s="212" t="s">
        <v>48</v>
      </c>
      <c r="P28" s="212"/>
      <c r="Q28" s="213" t="s">
        <v>49</v>
      </c>
      <c r="R28" s="213"/>
      <c r="S28" s="34" t="s">
        <v>736</v>
      </c>
      <c r="T28" s="34" t="s">
        <v>905</v>
      </c>
      <c r="U28" s="34" t="s">
        <v>905</v>
      </c>
      <c r="V28" s="34">
        <f t="shared" si="0"/>
        <v>100</v>
      </c>
      <c r="W28" s="35">
        <f t="shared" si="1"/>
        <v>25</v>
      </c>
      <c r="Y28" s="1">
        <v>6</v>
      </c>
    </row>
    <row r="29" spans="2:27" ht="56.25" customHeight="1" thickBot="1" x14ac:dyDescent="0.25">
      <c r="B29" s="210" t="s">
        <v>1339</v>
      </c>
      <c r="C29" s="211"/>
      <c r="D29" s="211"/>
      <c r="E29" s="211"/>
      <c r="F29" s="211"/>
      <c r="G29" s="211"/>
      <c r="H29" s="211"/>
      <c r="I29" s="211"/>
      <c r="J29" s="211"/>
      <c r="K29" s="211"/>
      <c r="L29" s="211"/>
      <c r="M29" s="212" t="s">
        <v>1324</v>
      </c>
      <c r="N29" s="212"/>
      <c r="O29" s="212" t="s">
        <v>1332</v>
      </c>
      <c r="P29" s="212"/>
      <c r="Q29" s="213" t="s">
        <v>65</v>
      </c>
      <c r="R29" s="213"/>
      <c r="S29" s="34" t="s">
        <v>512</v>
      </c>
      <c r="T29" s="34" t="s">
        <v>102</v>
      </c>
      <c r="U29" s="34" t="s">
        <v>102</v>
      </c>
      <c r="V29" s="34" t="str">
        <f t="shared" si="0"/>
        <v>N/A</v>
      </c>
      <c r="W29" s="35" t="str">
        <f t="shared" si="1"/>
        <v>N/A</v>
      </c>
      <c r="X29" s="1">
        <v>9</v>
      </c>
      <c r="Y29" s="1">
        <v>3</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f>+X29+'18 E561'!X29+'18 E562'!X29+'18 E563'!X29+'18 E567'!X29+'18 E568'!X29+'18 E570'!X29+'18 F012'!X22+'18 F571'!X29+'18 G002'!X23+'18 G003'!X21+'18 M001'!X33+'18 O001'!X29+'18 P002'!X21+'18 P552'!X29+'18 R585'!X29</f>
        <v>119</v>
      </c>
      <c r="Y30" s="1">
        <f>+X29+'18 E561'!X29+'18 E562'!X29+'18 E563'!X29+'18 E567'!X29+'18 E568'!X29+'18 E570'!X29+'18 F012'!X22+'18 F571'!X29+'18 G002'!X23+'18 G003'!X21+'18 M001'!X33+'18 O001'!X29+'18 P002'!X21+'18 P552'!X29+'18 R585'!X29</f>
        <v>119</v>
      </c>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1340</v>
      </c>
      <c r="F33" s="70"/>
      <c r="G33" s="70"/>
      <c r="H33" s="41"/>
      <c r="I33" s="41"/>
      <c r="J33" s="41"/>
      <c r="K33" s="41"/>
      <c r="L33" s="41"/>
      <c r="M33" s="41"/>
      <c r="N33" s="41"/>
      <c r="O33" s="41"/>
      <c r="P33" s="42"/>
      <c r="Q33" s="42"/>
      <c r="R33" s="43" t="s">
        <v>1178</v>
      </c>
      <c r="S33" s="44" t="s">
        <v>12</v>
      </c>
      <c r="T33" s="42"/>
      <c r="U33" s="44" t="s">
        <v>863</v>
      </c>
      <c r="V33" s="42"/>
      <c r="W33" s="45">
        <f>+IF(ISERR(U33/R33*100),"N/A",ROUND(U33/R33*100,2))</f>
        <v>4</v>
      </c>
    </row>
    <row r="34" spans="2:23" ht="26.25" customHeight="1" thickBot="1" x14ac:dyDescent="0.25">
      <c r="B34" s="228" t="s">
        <v>70</v>
      </c>
      <c r="C34" s="229"/>
      <c r="D34" s="229"/>
      <c r="E34" s="71" t="s">
        <v>1340</v>
      </c>
      <c r="F34" s="71"/>
      <c r="G34" s="71"/>
      <c r="H34" s="47"/>
      <c r="I34" s="47"/>
      <c r="J34" s="47"/>
      <c r="K34" s="47"/>
      <c r="L34" s="47"/>
      <c r="M34" s="47"/>
      <c r="N34" s="47"/>
      <c r="O34" s="47"/>
      <c r="P34" s="48"/>
      <c r="Q34" s="48"/>
      <c r="R34" s="49" t="s">
        <v>1178</v>
      </c>
      <c r="S34" s="50" t="s">
        <v>1341</v>
      </c>
      <c r="T34" s="51">
        <f>+IF(ISERR(S34/R34*100),"N/A",ROUND(S34/R34*100,2))</f>
        <v>18</v>
      </c>
      <c r="U34" s="50" t="s">
        <v>863</v>
      </c>
      <c r="V34" s="51">
        <f>+IF(ISERR(U34/S34*100),"N/A",ROUND(U34/S34*100,2))</f>
        <v>22.22</v>
      </c>
      <c r="W34" s="52">
        <f>+IF(ISERR(U34/R34*100),"N/A",ROUND(U34/R34*100,2))</f>
        <v>4</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1342</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1343</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1344</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3.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topLeftCell="A13"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1345</v>
      </c>
      <c r="M4" s="179" t="s">
        <v>1346</v>
      </c>
      <c r="N4" s="179"/>
      <c r="O4" s="179"/>
      <c r="P4" s="179"/>
      <c r="Q4" s="180"/>
      <c r="R4" s="19"/>
      <c r="S4" s="181" t="s">
        <v>10</v>
      </c>
      <c r="T4" s="182"/>
      <c r="U4" s="182"/>
      <c r="V4" s="183" t="s">
        <v>119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1324</v>
      </c>
      <c r="D6" s="185" t="s">
        <v>1325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v>2010</v>
      </c>
      <c r="K8" s="26">
        <v>6031</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1347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1328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1329</v>
      </c>
      <c r="C21" s="211"/>
      <c r="D21" s="211"/>
      <c r="E21" s="211"/>
      <c r="F21" s="211"/>
      <c r="G21" s="211"/>
      <c r="H21" s="211"/>
      <c r="I21" s="211"/>
      <c r="J21" s="211"/>
      <c r="K21" s="211"/>
      <c r="L21" s="211"/>
      <c r="M21" s="212" t="s">
        <v>1324</v>
      </c>
      <c r="N21" s="212"/>
      <c r="O21" s="212" t="s">
        <v>48</v>
      </c>
      <c r="P21" s="212"/>
      <c r="Q21" s="213" t="s">
        <v>49</v>
      </c>
      <c r="R21" s="213"/>
      <c r="S21" s="34" t="s">
        <v>905</v>
      </c>
      <c r="T21" s="34" t="s">
        <v>1334</v>
      </c>
      <c r="U21" s="34" t="s">
        <v>54</v>
      </c>
      <c r="V21" s="34">
        <f t="shared" ref="V21:V29" si="0">+IF(ISERR(U21/T21*100),"N/A",ROUND(U21/T21*100,2))</f>
        <v>0</v>
      </c>
      <c r="W21" s="35">
        <f t="shared" ref="W21:W29" si="1">+IF(ISERR(U21/S21*100),"N/A",ROUND(U21/S21*100,2))</f>
        <v>0</v>
      </c>
    </row>
    <row r="22" spans="2:27" ht="56.25" customHeight="1" x14ac:dyDescent="0.2">
      <c r="B22" s="210" t="s">
        <v>1330</v>
      </c>
      <c r="C22" s="211"/>
      <c r="D22" s="211"/>
      <c r="E22" s="211"/>
      <c r="F22" s="211"/>
      <c r="G22" s="211"/>
      <c r="H22" s="211"/>
      <c r="I22" s="211"/>
      <c r="J22" s="211"/>
      <c r="K22" s="211"/>
      <c r="L22" s="211"/>
      <c r="M22" s="212" t="s">
        <v>1324</v>
      </c>
      <c r="N22" s="212"/>
      <c r="O22" s="212" t="s">
        <v>48</v>
      </c>
      <c r="P22" s="212"/>
      <c r="Q22" s="213" t="s">
        <v>49</v>
      </c>
      <c r="R22" s="213"/>
      <c r="S22" s="34" t="s">
        <v>736</v>
      </c>
      <c r="T22" s="34" t="s">
        <v>905</v>
      </c>
      <c r="U22" s="34" t="s">
        <v>54</v>
      </c>
      <c r="V22" s="34">
        <f t="shared" si="0"/>
        <v>0</v>
      </c>
      <c r="W22" s="35">
        <f t="shared" si="1"/>
        <v>0</v>
      </c>
    </row>
    <row r="23" spans="2:27" ht="56.25" customHeight="1" x14ac:dyDescent="0.2">
      <c r="B23" s="210" t="s">
        <v>1348</v>
      </c>
      <c r="C23" s="211"/>
      <c r="D23" s="211"/>
      <c r="E23" s="211"/>
      <c r="F23" s="211"/>
      <c r="G23" s="211"/>
      <c r="H23" s="211"/>
      <c r="I23" s="211"/>
      <c r="J23" s="211"/>
      <c r="K23" s="211"/>
      <c r="L23" s="211"/>
      <c r="M23" s="212" t="s">
        <v>1324</v>
      </c>
      <c r="N23" s="212"/>
      <c r="O23" s="212" t="s">
        <v>1332</v>
      </c>
      <c r="P23" s="212"/>
      <c r="Q23" s="213" t="s">
        <v>65</v>
      </c>
      <c r="R23" s="213"/>
      <c r="S23" s="34" t="s">
        <v>512</v>
      </c>
      <c r="T23" s="34" t="s">
        <v>102</v>
      </c>
      <c r="U23" s="34" t="s">
        <v>102</v>
      </c>
      <c r="V23" s="34" t="str">
        <f t="shared" si="0"/>
        <v>N/A</v>
      </c>
      <c r="W23" s="35" t="str">
        <f t="shared" si="1"/>
        <v>N/A</v>
      </c>
    </row>
    <row r="24" spans="2:27" ht="56.25" customHeight="1" x14ac:dyDescent="0.2">
      <c r="B24" s="210" t="s">
        <v>1333</v>
      </c>
      <c r="C24" s="211"/>
      <c r="D24" s="211"/>
      <c r="E24" s="211"/>
      <c r="F24" s="211"/>
      <c r="G24" s="211"/>
      <c r="H24" s="211"/>
      <c r="I24" s="211"/>
      <c r="J24" s="211"/>
      <c r="K24" s="211"/>
      <c r="L24" s="211"/>
      <c r="M24" s="212" t="s">
        <v>1324</v>
      </c>
      <c r="N24" s="212"/>
      <c r="O24" s="212" t="s">
        <v>48</v>
      </c>
      <c r="P24" s="212"/>
      <c r="Q24" s="213" t="s">
        <v>49</v>
      </c>
      <c r="R24" s="213"/>
      <c r="S24" s="34" t="s">
        <v>905</v>
      </c>
      <c r="T24" s="34" t="s">
        <v>1334</v>
      </c>
      <c r="U24" s="34" t="s">
        <v>54</v>
      </c>
      <c r="V24" s="34">
        <f t="shared" si="0"/>
        <v>0</v>
      </c>
      <c r="W24" s="35">
        <f t="shared" si="1"/>
        <v>0</v>
      </c>
    </row>
    <row r="25" spans="2:27" ht="56.25" customHeight="1" x14ac:dyDescent="0.2">
      <c r="B25" s="210" t="s">
        <v>1349</v>
      </c>
      <c r="C25" s="211"/>
      <c r="D25" s="211"/>
      <c r="E25" s="211"/>
      <c r="F25" s="211"/>
      <c r="G25" s="211"/>
      <c r="H25" s="211"/>
      <c r="I25" s="211"/>
      <c r="J25" s="211"/>
      <c r="K25" s="211"/>
      <c r="L25" s="211"/>
      <c r="M25" s="212" t="s">
        <v>1324</v>
      </c>
      <c r="N25" s="212"/>
      <c r="O25" s="212" t="s">
        <v>48</v>
      </c>
      <c r="P25" s="212"/>
      <c r="Q25" s="213" t="s">
        <v>49</v>
      </c>
      <c r="R25" s="213"/>
      <c r="S25" s="34" t="s">
        <v>736</v>
      </c>
      <c r="T25" s="34" t="s">
        <v>905</v>
      </c>
      <c r="U25" s="34" t="s">
        <v>54</v>
      </c>
      <c r="V25" s="34">
        <f t="shared" si="0"/>
        <v>0</v>
      </c>
      <c r="W25" s="35">
        <f t="shared" si="1"/>
        <v>0</v>
      </c>
    </row>
    <row r="26" spans="2:27" ht="56.25" customHeight="1" x14ac:dyDescent="0.2">
      <c r="B26" s="210" t="s">
        <v>1350</v>
      </c>
      <c r="C26" s="211"/>
      <c r="D26" s="211"/>
      <c r="E26" s="211"/>
      <c r="F26" s="211"/>
      <c r="G26" s="211"/>
      <c r="H26" s="211"/>
      <c r="I26" s="211"/>
      <c r="J26" s="211"/>
      <c r="K26" s="211"/>
      <c r="L26" s="211"/>
      <c r="M26" s="212" t="s">
        <v>1324</v>
      </c>
      <c r="N26" s="212"/>
      <c r="O26" s="212" t="s">
        <v>1332</v>
      </c>
      <c r="P26" s="212"/>
      <c r="Q26" s="213" t="s">
        <v>65</v>
      </c>
      <c r="R26" s="213"/>
      <c r="S26" s="34" t="s">
        <v>512</v>
      </c>
      <c r="T26" s="34" t="s">
        <v>102</v>
      </c>
      <c r="U26" s="34" t="s">
        <v>102</v>
      </c>
      <c r="V26" s="34" t="str">
        <f t="shared" si="0"/>
        <v>N/A</v>
      </c>
      <c r="W26" s="35" t="str">
        <f t="shared" si="1"/>
        <v>N/A</v>
      </c>
    </row>
    <row r="27" spans="2:27" ht="56.25" customHeight="1" x14ac:dyDescent="0.2">
      <c r="B27" s="210" t="s">
        <v>1337</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54</v>
      </c>
      <c r="V27" s="34">
        <f t="shared" si="0"/>
        <v>0</v>
      </c>
      <c r="W27" s="35">
        <f t="shared" si="1"/>
        <v>0</v>
      </c>
    </row>
    <row r="28" spans="2:27" ht="56.25" customHeight="1" x14ac:dyDescent="0.2">
      <c r="B28" s="210" t="s">
        <v>1351</v>
      </c>
      <c r="C28" s="211"/>
      <c r="D28" s="211"/>
      <c r="E28" s="211"/>
      <c r="F28" s="211"/>
      <c r="G28" s="211"/>
      <c r="H28" s="211"/>
      <c r="I28" s="211"/>
      <c r="J28" s="211"/>
      <c r="K28" s="211"/>
      <c r="L28" s="211"/>
      <c r="M28" s="212" t="s">
        <v>1324</v>
      </c>
      <c r="N28" s="212"/>
      <c r="O28" s="212" t="s">
        <v>48</v>
      </c>
      <c r="P28" s="212"/>
      <c r="Q28" s="213" t="s">
        <v>49</v>
      </c>
      <c r="R28" s="213"/>
      <c r="S28" s="34" t="s">
        <v>736</v>
      </c>
      <c r="T28" s="34" t="s">
        <v>905</v>
      </c>
      <c r="U28" s="34" t="s">
        <v>54</v>
      </c>
      <c r="V28" s="34">
        <f t="shared" si="0"/>
        <v>0</v>
      </c>
      <c r="W28" s="35">
        <f t="shared" si="1"/>
        <v>0</v>
      </c>
    </row>
    <row r="29" spans="2:27" ht="56.25" customHeight="1" thickBot="1" x14ac:dyDescent="0.25">
      <c r="B29" s="210" t="s">
        <v>1352</v>
      </c>
      <c r="C29" s="211"/>
      <c r="D29" s="211"/>
      <c r="E29" s="211"/>
      <c r="F29" s="211"/>
      <c r="G29" s="211"/>
      <c r="H29" s="211"/>
      <c r="I29" s="211"/>
      <c r="J29" s="211"/>
      <c r="K29" s="211"/>
      <c r="L29" s="211"/>
      <c r="M29" s="212" t="s">
        <v>1324</v>
      </c>
      <c r="N29" s="212"/>
      <c r="O29" s="212" t="s">
        <v>1332</v>
      </c>
      <c r="P29" s="212"/>
      <c r="Q29" s="213" t="s">
        <v>65</v>
      </c>
      <c r="R29" s="213"/>
      <c r="S29" s="34" t="s">
        <v>512</v>
      </c>
      <c r="T29" s="34" t="s">
        <v>102</v>
      </c>
      <c r="U29" s="34" t="s">
        <v>102</v>
      </c>
      <c r="V29" s="34" t="str">
        <f t="shared" si="0"/>
        <v>N/A</v>
      </c>
      <c r="W29" s="35" t="str">
        <f t="shared" si="1"/>
        <v>N/A</v>
      </c>
      <c r="X29" s="1">
        <v>9</v>
      </c>
      <c r="Y29" s="1">
        <v>3</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1340</v>
      </c>
      <c r="F33" s="70"/>
      <c r="G33" s="70"/>
      <c r="H33" s="41"/>
      <c r="I33" s="41"/>
      <c r="J33" s="41"/>
      <c r="K33" s="41"/>
      <c r="L33" s="41"/>
      <c r="M33" s="41"/>
      <c r="N33" s="41"/>
      <c r="O33" s="41"/>
      <c r="P33" s="42"/>
      <c r="Q33" s="42"/>
      <c r="R33" s="43" t="s">
        <v>1353</v>
      </c>
      <c r="S33" s="44" t="s">
        <v>12</v>
      </c>
      <c r="T33" s="42"/>
      <c r="U33" s="44" t="s">
        <v>54</v>
      </c>
      <c r="V33" s="42"/>
      <c r="W33" s="45">
        <f>+IF(ISERR(U33/R33*100),"N/A",ROUND(U33/R33*100,2))</f>
        <v>0</v>
      </c>
    </row>
    <row r="34" spans="2:23" ht="26.25" customHeight="1" thickBot="1" x14ac:dyDescent="0.25">
      <c r="B34" s="228" t="s">
        <v>70</v>
      </c>
      <c r="C34" s="229"/>
      <c r="D34" s="229"/>
      <c r="E34" s="71" t="s">
        <v>1340</v>
      </c>
      <c r="F34" s="71"/>
      <c r="G34" s="71"/>
      <c r="H34" s="47"/>
      <c r="I34" s="47"/>
      <c r="J34" s="47"/>
      <c r="K34" s="47"/>
      <c r="L34" s="47"/>
      <c r="M34" s="47"/>
      <c r="N34" s="47"/>
      <c r="O34" s="47"/>
      <c r="P34" s="48"/>
      <c r="Q34" s="48"/>
      <c r="R34" s="49" t="s">
        <v>1353</v>
      </c>
      <c r="S34" s="50" t="s">
        <v>1354</v>
      </c>
      <c r="T34" s="51">
        <f>+IF(ISERR(S34/R34*100),"N/A",ROUND(S34/R34*100,2))</f>
        <v>20</v>
      </c>
      <c r="U34" s="50" t="s">
        <v>54</v>
      </c>
      <c r="V34" s="51">
        <f>+IF(ISERR(U34/S34*100),"N/A",ROUND(U34/S34*100,2))</f>
        <v>0</v>
      </c>
      <c r="W34" s="52">
        <f>+IF(ISERR(U34/R34*100),"N/A",ROUND(U34/R34*100,2))</f>
        <v>0</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1355</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1356</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1357</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3.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topLeftCell="A13"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1358</v>
      </c>
      <c r="M4" s="179" t="s">
        <v>1359</v>
      </c>
      <c r="N4" s="179"/>
      <c r="O4" s="179"/>
      <c r="P4" s="179"/>
      <c r="Q4" s="180"/>
      <c r="R4" s="19"/>
      <c r="S4" s="181" t="s">
        <v>10</v>
      </c>
      <c r="T4" s="182"/>
      <c r="U4" s="182"/>
      <c r="V4" s="183" t="s">
        <v>1360</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1324</v>
      </c>
      <c r="D6" s="185" t="s">
        <v>1325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1361</v>
      </c>
      <c r="K8" s="26" t="s">
        <v>1362</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1327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1328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1329</v>
      </c>
      <c r="C21" s="211"/>
      <c r="D21" s="211"/>
      <c r="E21" s="211"/>
      <c r="F21" s="211"/>
      <c r="G21" s="211"/>
      <c r="H21" s="211"/>
      <c r="I21" s="211"/>
      <c r="J21" s="211"/>
      <c r="K21" s="211"/>
      <c r="L21" s="211"/>
      <c r="M21" s="212" t="s">
        <v>1324</v>
      </c>
      <c r="N21" s="212"/>
      <c r="O21" s="212" t="s">
        <v>48</v>
      </c>
      <c r="P21" s="212"/>
      <c r="Q21" s="213" t="s">
        <v>49</v>
      </c>
      <c r="R21" s="213"/>
      <c r="S21" s="34" t="s">
        <v>905</v>
      </c>
      <c r="T21" s="34" t="s">
        <v>1334</v>
      </c>
      <c r="U21" s="34" t="s">
        <v>54</v>
      </c>
      <c r="V21" s="34">
        <f t="shared" ref="V21:V29" si="0">+IF(ISERR(U21/T21*100),"N/A",ROUND(U21/T21*100,2))</f>
        <v>0</v>
      </c>
      <c r="W21" s="35">
        <f t="shared" ref="W21:W29" si="1">+IF(ISERR(U21/S21*100),"N/A",ROUND(U21/S21*100,2))</f>
        <v>0</v>
      </c>
    </row>
    <row r="22" spans="2:27" ht="56.25" customHeight="1" x14ac:dyDescent="0.2">
      <c r="B22" s="210" t="s">
        <v>1330</v>
      </c>
      <c r="C22" s="211"/>
      <c r="D22" s="211"/>
      <c r="E22" s="211"/>
      <c r="F22" s="211"/>
      <c r="G22" s="211"/>
      <c r="H22" s="211"/>
      <c r="I22" s="211"/>
      <c r="J22" s="211"/>
      <c r="K22" s="211"/>
      <c r="L22" s="211"/>
      <c r="M22" s="212" t="s">
        <v>1324</v>
      </c>
      <c r="N22" s="212"/>
      <c r="O22" s="212" t="s">
        <v>48</v>
      </c>
      <c r="P22" s="212"/>
      <c r="Q22" s="213" t="s">
        <v>49</v>
      </c>
      <c r="R22" s="213"/>
      <c r="S22" s="34" t="s">
        <v>736</v>
      </c>
      <c r="T22" s="34" t="s">
        <v>905</v>
      </c>
      <c r="U22" s="34" t="s">
        <v>54</v>
      </c>
      <c r="V22" s="34">
        <f t="shared" si="0"/>
        <v>0</v>
      </c>
      <c r="W22" s="35">
        <f t="shared" si="1"/>
        <v>0</v>
      </c>
    </row>
    <row r="23" spans="2:27" ht="56.25" customHeight="1" x14ac:dyDescent="0.2">
      <c r="B23" s="210" t="s">
        <v>1348</v>
      </c>
      <c r="C23" s="211"/>
      <c r="D23" s="211"/>
      <c r="E23" s="211"/>
      <c r="F23" s="211"/>
      <c r="G23" s="211"/>
      <c r="H23" s="211"/>
      <c r="I23" s="211"/>
      <c r="J23" s="211"/>
      <c r="K23" s="211"/>
      <c r="L23" s="211"/>
      <c r="M23" s="212" t="s">
        <v>1324</v>
      </c>
      <c r="N23" s="212"/>
      <c r="O23" s="212" t="s">
        <v>1332</v>
      </c>
      <c r="P23" s="212"/>
      <c r="Q23" s="213" t="s">
        <v>65</v>
      </c>
      <c r="R23" s="213"/>
      <c r="S23" s="34" t="s">
        <v>512</v>
      </c>
      <c r="T23" s="34" t="s">
        <v>102</v>
      </c>
      <c r="U23" s="34" t="s">
        <v>102</v>
      </c>
      <c r="V23" s="34" t="str">
        <f t="shared" si="0"/>
        <v>N/A</v>
      </c>
      <c r="W23" s="35" t="str">
        <f t="shared" si="1"/>
        <v>N/A</v>
      </c>
    </row>
    <row r="24" spans="2:27" ht="56.25" customHeight="1" x14ac:dyDescent="0.2">
      <c r="B24" s="210" t="s">
        <v>1333</v>
      </c>
      <c r="C24" s="211"/>
      <c r="D24" s="211"/>
      <c r="E24" s="211"/>
      <c r="F24" s="211"/>
      <c r="G24" s="211"/>
      <c r="H24" s="211"/>
      <c r="I24" s="211"/>
      <c r="J24" s="211"/>
      <c r="K24" s="211"/>
      <c r="L24" s="211"/>
      <c r="M24" s="212" t="s">
        <v>1324</v>
      </c>
      <c r="N24" s="212"/>
      <c r="O24" s="212" t="s">
        <v>48</v>
      </c>
      <c r="P24" s="212"/>
      <c r="Q24" s="213" t="s">
        <v>49</v>
      </c>
      <c r="R24" s="213"/>
      <c r="S24" s="34" t="s">
        <v>905</v>
      </c>
      <c r="T24" s="34" t="s">
        <v>1334</v>
      </c>
      <c r="U24" s="34" t="s">
        <v>54</v>
      </c>
      <c r="V24" s="34">
        <f t="shared" si="0"/>
        <v>0</v>
      </c>
      <c r="W24" s="35">
        <f t="shared" si="1"/>
        <v>0</v>
      </c>
    </row>
    <row r="25" spans="2:27" ht="56.25" customHeight="1" x14ac:dyDescent="0.2">
      <c r="B25" s="210" t="s">
        <v>1349</v>
      </c>
      <c r="C25" s="211"/>
      <c r="D25" s="211"/>
      <c r="E25" s="211"/>
      <c r="F25" s="211"/>
      <c r="G25" s="211"/>
      <c r="H25" s="211"/>
      <c r="I25" s="211"/>
      <c r="J25" s="211"/>
      <c r="K25" s="211"/>
      <c r="L25" s="211"/>
      <c r="M25" s="212" t="s">
        <v>1324</v>
      </c>
      <c r="N25" s="212"/>
      <c r="O25" s="212" t="s">
        <v>48</v>
      </c>
      <c r="P25" s="212"/>
      <c r="Q25" s="213" t="s">
        <v>49</v>
      </c>
      <c r="R25" s="213"/>
      <c r="S25" s="34" t="s">
        <v>736</v>
      </c>
      <c r="T25" s="34" t="s">
        <v>905</v>
      </c>
      <c r="U25" s="34" t="s">
        <v>54</v>
      </c>
      <c r="V25" s="34">
        <f t="shared" si="0"/>
        <v>0</v>
      </c>
      <c r="W25" s="35">
        <f t="shared" si="1"/>
        <v>0</v>
      </c>
    </row>
    <row r="26" spans="2:27" ht="56.25" customHeight="1" x14ac:dyDescent="0.2">
      <c r="B26" s="210" t="s">
        <v>1363</v>
      </c>
      <c r="C26" s="211"/>
      <c r="D26" s="211"/>
      <c r="E26" s="211"/>
      <c r="F26" s="211"/>
      <c r="G26" s="211"/>
      <c r="H26" s="211"/>
      <c r="I26" s="211"/>
      <c r="J26" s="211"/>
      <c r="K26" s="211"/>
      <c r="L26" s="211"/>
      <c r="M26" s="212" t="s">
        <v>1324</v>
      </c>
      <c r="N26" s="212"/>
      <c r="O26" s="212" t="s">
        <v>1364</v>
      </c>
      <c r="P26" s="212"/>
      <c r="Q26" s="213" t="s">
        <v>65</v>
      </c>
      <c r="R26" s="213"/>
      <c r="S26" s="34" t="s">
        <v>512</v>
      </c>
      <c r="T26" s="34" t="s">
        <v>102</v>
      </c>
      <c r="U26" s="34" t="s">
        <v>102</v>
      </c>
      <c r="V26" s="34" t="str">
        <f t="shared" si="0"/>
        <v>N/A</v>
      </c>
      <c r="W26" s="35" t="str">
        <f t="shared" si="1"/>
        <v>N/A</v>
      </c>
    </row>
    <row r="27" spans="2:27" ht="56.25" customHeight="1" x14ac:dyDescent="0.2">
      <c r="B27" s="210" t="s">
        <v>1337</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54</v>
      </c>
      <c r="V27" s="34">
        <f t="shared" si="0"/>
        <v>0</v>
      </c>
      <c r="W27" s="35">
        <f t="shared" si="1"/>
        <v>0</v>
      </c>
    </row>
    <row r="28" spans="2:27" ht="56.25" customHeight="1" x14ac:dyDescent="0.2">
      <c r="B28" s="210" t="s">
        <v>1338</v>
      </c>
      <c r="C28" s="211"/>
      <c r="D28" s="211"/>
      <c r="E28" s="211"/>
      <c r="F28" s="211"/>
      <c r="G28" s="211"/>
      <c r="H28" s="211"/>
      <c r="I28" s="211"/>
      <c r="J28" s="211"/>
      <c r="K28" s="211"/>
      <c r="L28" s="211"/>
      <c r="M28" s="212" t="s">
        <v>1324</v>
      </c>
      <c r="N28" s="212"/>
      <c r="O28" s="212" t="s">
        <v>48</v>
      </c>
      <c r="P28" s="212"/>
      <c r="Q28" s="213" t="s">
        <v>49</v>
      </c>
      <c r="R28" s="213"/>
      <c r="S28" s="34" t="s">
        <v>736</v>
      </c>
      <c r="T28" s="34" t="s">
        <v>905</v>
      </c>
      <c r="U28" s="34" t="s">
        <v>54</v>
      </c>
      <c r="V28" s="34">
        <f t="shared" si="0"/>
        <v>0</v>
      </c>
      <c r="W28" s="35">
        <f t="shared" si="1"/>
        <v>0</v>
      </c>
    </row>
    <row r="29" spans="2:27" ht="56.25" customHeight="1" thickBot="1" x14ac:dyDescent="0.25">
      <c r="B29" s="210" t="s">
        <v>1365</v>
      </c>
      <c r="C29" s="211"/>
      <c r="D29" s="211"/>
      <c r="E29" s="211"/>
      <c r="F29" s="211"/>
      <c r="G29" s="211"/>
      <c r="H29" s="211"/>
      <c r="I29" s="211"/>
      <c r="J29" s="211"/>
      <c r="K29" s="211"/>
      <c r="L29" s="211"/>
      <c r="M29" s="212" t="s">
        <v>1324</v>
      </c>
      <c r="N29" s="212"/>
      <c r="O29" s="212" t="s">
        <v>1332</v>
      </c>
      <c r="P29" s="212"/>
      <c r="Q29" s="213" t="s">
        <v>65</v>
      </c>
      <c r="R29" s="213"/>
      <c r="S29" s="34" t="s">
        <v>512</v>
      </c>
      <c r="T29" s="34" t="s">
        <v>102</v>
      </c>
      <c r="U29" s="34" t="s">
        <v>102</v>
      </c>
      <c r="V29" s="34" t="str">
        <f t="shared" si="0"/>
        <v>N/A</v>
      </c>
      <c r="W29" s="35" t="str">
        <f t="shared" si="1"/>
        <v>N/A</v>
      </c>
      <c r="X29" s="1">
        <v>9</v>
      </c>
      <c r="Y29" s="1">
        <v>3</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1340</v>
      </c>
      <c r="F33" s="70"/>
      <c r="G33" s="70"/>
      <c r="H33" s="41"/>
      <c r="I33" s="41"/>
      <c r="J33" s="41"/>
      <c r="K33" s="41"/>
      <c r="L33" s="41"/>
      <c r="M33" s="41"/>
      <c r="N33" s="41"/>
      <c r="O33" s="41"/>
      <c r="P33" s="42"/>
      <c r="Q33" s="42"/>
      <c r="R33" s="43" t="s">
        <v>1366</v>
      </c>
      <c r="S33" s="44" t="s">
        <v>12</v>
      </c>
      <c r="T33" s="42"/>
      <c r="U33" s="44" t="s">
        <v>54</v>
      </c>
      <c r="V33" s="42"/>
      <c r="W33" s="45">
        <f>+IF(ISERR(U33/R33*100),"N/A",ROUND(U33/R33*100,2))</f>
        <v>0</v>
      </c>
    </row>
    <row r="34" spans="2:23" ht="26.25" customHeight="1" thickBot="1" x14ac:dyDescent="0.25">
      <c r="B34" s="228" t="s">
        <v>70</v>
      </c>
      <c r="C34" s="229"/>
      <c r="D34" s="229"/>
      <c r="E34" s="71" t="s">
        <v>1340</v>
      </c>
      <c r="F34" s="71"/>
      <c r="G34" s="71"/>
      <c r="H34" s="47"/>
      <c r="I34" s="47"/>
      <c r="J34" s="47"/>
      <c r="K34" s="47"/>
      <c r="L34" s="47"/>
      <c r="M34" s="47"/>
      <c r="N34" s="47"/>
      <c r="O34" s="47"/>
      <c r="P34" s="48"/>
      <c r="Q34" s="48"/>
      <c r="R34" s="49" t="s">
        <v>1366</v>
      </c>
      <c r="S34" s="50" t="s">
        <v>1367</v>
      </c>
      <c r="T34" s="51">
        <f>+IF(ISERR(S34/R34*100),"N/A",ROUND(S34/R34*100,2))</f>
        <v>17.95</v>
      </c>
      <c r="U34" s="50" t="s">
        <v>54</v>
      </c>
      <c r="V34" s="51">
        <f>+IF(ISERR(U34/S34*100),"N/A",ROUND(U34/S34*100,2))</f>
        <v>0</v>
      </c>
      <c r="W34" s="52">
        <f>+IF(ISERR(U34/R34*100),"N/A",ROUND(U34/R34*100,2))</f>
        <v>0</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1368</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1356</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1344</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3.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topLeftCell="A13"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1369</v>
      </c>
      <c r="M4" s="179" t="s">
        <v>1370</v>
      </c>
      <c r="N4" s="179"/>
      <c r="O4" s="179"/>
      <c r="P4" s="179"/>
      <c r="Q4" s="180"/>
      <c r="R4" s="19"/>
      <c r="S4" s="181" t="s">
        <v>10</v>
      </c>
      <c r="T4" s="182"/>
      <c r="U4" s="182"/>
      <c r="V4" s="183" t="s">
        <v>132</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1324</v>
      </c>
      <c r="D6" s="185" t="s">
        <v>1325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1371</v>
      </c>
      <c r="K8" s="26" t="s">
        <v>1372</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1327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1328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1329</v>
      </c>
      <c r="C21" s="211"/>
      <c r="D21" s="211"/>
      <c r="E21" s="211"/>
      <c r="F21" s="211"/>
      <c r="G21" s="211"/>
      <c r="H21" s="211"/>
      <c r="I21" s="211"/>
      <c r="J21" s="211"/>
      <c r="K21" s="211"/>
      <c r="L21" s="211"/>
      <c r="M21" s="212" t="s">
        <v>1324</v>
      </c>
      <c r="N21" s="212"/>
      <c r="O21" s="212" t="s">
        <v>48</v>
      </c>
      <c r="P21" s="212"/>
      <c r="Q21" s="213" t="s">
        <v>49</v>
      </c>
      <c r="R21" s="213"/>
      <c r="S21" s="34" t="s">
        <v>905</v>
      </c>
      <c r="T21" s="34" t="s">
        <v>1334</v>
      </c>
      <c r="U21" s="34" t="s">
        <v>54</v>
      </c>
      <c r="V21" s="34">
        <f t="shared" ref="V21:V29" si="0">+IF(ISERR(U21/T21*100),"N/A",ROUND(U21/T21*100,2))</f>
        <v>0</v>
      </c>
      <c r="W21" s="35">
        <f t="shared" ref="W21:W29" si="1">+IF(ISERR(U21/S21*100),"N/A",ROUND(U21/S21*100,2))</f>
        <v>0</v>
      </c>
    </row>
    <row r="22" spans="2:27" ht="56.25" customHeight="1" x14ac:dyDescent="0.2">
      <c r="B22" s="210" t="s">
        <v>1330</v>
      </c>
      <c r="C22" s="211"/>
      <c r="D22" s="211"/>
      <c r="E22" s="211"/>
      <c r="F22" s="211"/>
      <c r="G22" s="211"/>
      <c r="H22" s="211"/>
      <c r="I22" s="211"/>
      <c r="J22" s="211"/>
      <c r="K22" s="211"/>
      <c r="L22" s="211"/>
      <c r="M22" s="212" t="s">
        <v>1324</v>
      </c>
      <c r="N22" s="212"/>
      <c r="O22" s="212" t="s">
        <v>48</v>
      </c>
      <c r="P22" s="212"/>
      <c r="Q22" s="213" t="s">
        <v>49</v>
      </c>
      <c r="R22" s="213"/>
      <c r="S22" s="34" t="s">
        <v>736</v>
      </c>
      <c r="T22" s="34" t="s">
        <v>905</v>
      </c>
      <c r="U22" s="34" t="s">
        <v>54</v>
      </c>
      <c r="V22" s="34">
        <f t="shared" si="0"/>
        <v>0</v>
      </c>
      <c r="W22" s="35">
        <f t="shared" si="1"/>
        <v>0</v>
      </c>
    </row>
    <row r="23" spans="2:27" ht="56.25" customHeight="1" x14ac:dyDescent="0.2">
      <c r="B23" s="210" t="s">
        <v>1373</v>
      </c>
      <c r="C23" s="211"/>
      <c r="D23" s="211"/>
      <c r="E23" s="211"/>
      <c r="F23" s="211"/>
      <c r="G23" s="211"/>
      <c r="H23" s="211"/>
      <c r="I23" s="211"/>
      <c r="J23" s="211"/>
      <c r="K23" s="211"/>
      <c r="L23" s="211"/>
      <c r="M23" s="212" t="s">
        <v>1324</v>
      </c>
      <c r="N23" s="212"/>
      <c r="O23" s="212" t="s">
        <v>1332</v>
      </c>
      <c r="P23" s="212"/>
      <c r="Q23" s="213" t="s">
        <v>65</v>
      </c>
      <c r="R23" s="213"/>
      <c r="S23" s="34" t="s">
        <v>512</v>
      </c>
      <c r="T23" s="34" t="s">
        <v>102</v>
      </c>
      <c r="U23" s="34" t="s">
        <v>102</v>
      </c>
      <c r="V23" s="34" t="str">
        <f t="shared" si="0"/>
        <v>N/A</v>
      </c>
      <c r="W23" s="35" t="str">
        <f t="shared" si="1"/>
        <v>N/A</v>
      </c>
    </row>
    <row r="24" spans="2:27" ht="56.25" customHeight="1" x14ac:dyDescent="0.2">
      <c r="B24" s="210" t="s">
        <v>1333</v>
      </c>
      <c r="C24" s="211"/>
      <c r="D24" s="211"/>
      <c r="E24" s="211"/>
      <c r="F24" s="211"/>
      <c r="G24" s="211"/>
      <c r="H24" s="211"/>
      <c r="I24" s="211"/>
      <c r="J24" s="211"/>
      <c r="K24" s="211"/>
      <c r="L24" s="211"/>
      <c r="M24" s="212" t="s">
        <v>1324</v>
      </c>
      <c r="N24" s="212"/>
      <c r="O24" s="212" t="s">
        <v>48</v>
      </c>
      <c r="P24" s="212"/>
      <c r="Q24" s="213" t="s">
        <v>49</v>
      </c>
      <c r="R24" s="213"/>
      <c r="S24" s="34" t="s">
        <v>905</v>
      </c>
      <c r="T24" s="34" t="s">
        <v>1334</v>
      </c>
      <c r="U24" s="34" t="s">
        <v>54</v>
      </c>
      <c r="V24" s="34">
        <f t="shared" si="0"/>
        <v>0</v>
      </c>
      <c r="W24" s="35">
        <f t="shared" si="1"/>
        <v>0</v>
      </c>
    </row>
    <row r="25" spans="2:27" ht="56.25" customHeight="1" x14ac:dyDescent="0.2">
      <c r="B25" s="210" t="s">
        <v>1349</v>
      </c>
      <c r="C25" s="211"/>
      <c r="D25" s="211"/>
      <c r="E25" s="211"/>
      <c r="F25" s="211"/>
      <c r="G25" s="211"/>
      <c r="H25" s="211"/>
      <c r="I25" s="211"/>
      <c r="J25" s="211"/>
      <c r="K25" s="211"/>
      <c r="L25" s="211"/>
      <c r="M25" s="212" t="s">
        <v>1324</v>
      </c>
      <c r="N25" s="212"/>
      <c r="O25" s="212" t="s">
        <v>48</v>
      </c>
      <c r="P25" s="212"/>
      <c r="Q25" s="213" t="s">
        <v>49</v>
      </c>
      <c r="R25" s="213"/>
      <c r="S25" s="34" t="s">
        <v>736</v>
      </c>
      <c r="T25" s="34" t="s">
        <v>905</v>
      </c>
      <c r="U25" s="34" t="s">
        <v>54</v>
      </c>
      <c r="V25" s="34">
        <f t="shared" si="0"/>
        <v>0</v>
      </c>
      <c r="W25" s="35">
        <f t="shared" si="1"/>
        <v>0</v>
      </c>
    </row>
    <row r="26" spans="2:27" ht="56.25" customHeight="1" x14ac:dyDescent="0.2">
      <c r="B26" s="210" t="s">
        <v>1374</v>
      </c>
      <c r="C26" s="211"/>
      <c r="D26" s="211"/>
      <c r="E26" s="211"/>
      <c r="F26" s="211"/>
      <c r="G26" s="211"/>
      <c r="H26" s="211"/>
      <c r="I26" s="211"/>
      <c r="J26" s="211"/>
      <c r="K26" s="211"/>
      <c r="L26" s="211"/>
      <c r="M26" s="212" t="s">
        <v>1324</v>
      </c>
      <c r="N26" s="212"/>
      <c r="O26" s="212" t="s">
        <v>1332</v>
      </c>
      <c r="P26" s="212"/>
      <c r="Q26" s="213" t="s">
        <v>65</v>
      </c>
      <c r="R26" s="213"/>
      <c r="S26" s="34" t="s">
        <v>512</v>
      </c>
      <c r="T26" s="34" t="s">
        <v>102</v>
      </c>
      <c r="U26" s="34" t="s">
        <v>102</v>
      </c>
      <c r="V26" s="34" t="str">
        <f t="shared" si="0"/>
        <v>N/A</v>
      </c>
      <c r="W26" s="35" t="str">
        <f t="shared" si="1"/>
        <v>N/A</v>
      </c>
    </row>
    <row r="27" spans="2:27" ht="56.25" customHeight="1" x14ac:dyDescent="0.2">
      <c r="B27" s="210" t="s">
        <v>1337</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54</v>
      </c>
      <c r="V27" s="34">
        <f t="shared" si="0"/>
        <v>0</v>
      </c>
      <c r="W27" s="35">
        <f t="shared" si="1"/>
        <v>0</v>
      </c>
    </row>
    <row r="28" spans="2:27" ht="56.25" customHeight="1" x14ac:dyDescent="0.2">
      <c r="B28" s="210" t="s">
        <v>1338</v>
      </c>
      <c r="C28" s="211"/>
      <c r="D28" s="211"/>
      <c r="E28" s="211"/>
      <c r="F28" s="211"/>
      <c r="G28" s="211"/>
      <c r="H28" s="211"/>
      <c r="I28" s="211"/>
      <c r="J28" s="211"/>
      <c r="K28" s="211"/>
      <c r="L28" s="211"/>
      <c r="M28" s="212" t="s">
        <v>1324</v>
      </c>
      <c r="N28" s="212"/>
      <c r="O28" s="212" t="s">
        <v>48</v>
      </c>
      <c r="P28" s="212"/>
      <c r="Q28" s="213" t="s">
        <v>49</v>
      </c>
      <c r="R28" s="213"/>
      <c r="S28" s="34" t="s">
        <v>736</v>
      </c>
      <c r="T28" s="34" t="s">
        <v>905</v>
      </c>
      <c r="U28" s="34" t="s">
        <v>54</v>
      </c>
      <c r="V28" s="34">
        <f t="shared" si="0"/>
        <v>0</v>
      </c>
      <c r="W28" s="35">
        <f t="shared" si="1"/>
        <v>0</v>
      </c>
    </row>
    <row r="29" spans="2:27" ht="56.25" customHeight="1" thickBot="1" x14ac:dyDescent="0.25">
      <c r="B29" s="210" t="s">
        <v>1375</v>
      </c>
      <c r="C29" s="211"/>
      <c r="D29" s="211"/>
      <c r="E29" s="211"/>
      <c r="F29" s="211"/>
      <c r="G29" s="211"/>
      <c r="H29" s="211"/>
      <c r="I29" s="211"/>
      <c r="J29" s="211"/>
      <c r="K29" s="211"/>
      <c r="L29" s="211"/>
      <c r="M29" s="212" t="s">
        <v>1324</v>
      </c>
      <c r="N29" s="212"/>
      <c r="O29" s="212" t="s">
        <v>1332</v>
      </c>
      <c r="P29" s="212"/>
      <c r="Q29" s="213" t="s">
        <v>65</v>
      </c>
      <c r="R29" s="213"/>
      <c r="S29" s="34" t="s">
        <v>512</v>
      </c>
      <c r="T29" s="34" t="s">
        <v>102</v>
      </c>
      <c r="U29" s="34" t="s">
        <v>102</v>
      </c>
      <c r="V29" s="34" t="str">
        <f t="shared" si="0"/>
        <v>N/A</v>
      </c>
      <c r="W29" s="35" t="str">
        <f t="shared" si="1"/>
        <v>N/A</v>
      </c>
      <c r="X29" s="1">
        <v>9</v>
      </c>
      <c r="Y29" s="1">
        <v>3</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1340</v>
      </c>
      <c r="F33" s="70"/>
      <c r="G33" s="70"/>
      <c r="H33" s="41"/>
      <c r="I33" s="41"/>
      <c r="J33" s="41"/>
      <c r="K33" s="41"/>
      <c r="L33" s="41"/>
      <c r="M33" s="41"/>
      <c r="N33" s="41"/>
      <c r="O33" s="41"/>
      <c r="P33" s="42"/>
      <c r="Q33" s="42"/>
      <c r="R33" s="43" t="s">
        <v>1376</v>
      </c>
      <c r="S33" s="44" t="s">
        <v>12</v>
      </c>
      <c r="T33" s="42"/>
      <c r="U33" s="44" t="s">
        <v>54</v>
      </c>
      <c r="V33" s="42"/>
      <c r="W33" s="45">
        <f>+IF(ISERR(U33/R33*100),"N/A",ROUND(U33/R33*100,2))</f>
        <v>0</v>
      </c>
    </row>
    <row r="34" spans="2:23" ht="26.25" customHeight="1" thickBot="1" x14ac:dyDescent="0.25">
      <c r="B34" s="228" t="s">
        <v>70</v>
      </c>
      <c r="C34" s="229"/>
      <c r="D34" s="229"/>
      <c r="E34" s="71" t="s">
        <v>1340</v>
      </c>
      <c r="F34" s="71"/>
      <c r="G34" s="71"/>
      <c r="H34" s="47"/>
      <c r="I34" s="47"/>
      <c r="J34" s="47"/>
      <c r="K34" s="47"/>
      <c r="L34" s="47"/>
      <c r="M34" s="47"/>
      <c r="N34" s="47"/>
      <c r="O34" s="47"/>
      <c r="P34" s="48"/>
      <c r="Q34" s="48"/>
      <c r="R34" s="49" t="s">
        <v>1376</v>
      </c>
      <c r="S34" s="50" t="s">
        <v>864</v>
      </c>
      <c r="T34" s="51">
        <f>+IF(ISERR(S34/R34*100),"N/A",ROUND(S34/R34*100,2))</f>
        <v>20.37</v>
      </c>
      <c r="U34" s="50" t="s">
        <v>54</v>
      </c>
      <c r="V34" s="51">
        <f>+IF(ISERR(U34/S34*100),"N/A",ROUND(U34/S34*100,2))</f>
        <v>0</v>
      </c>
      <c r="W34" s="52">
        <f>+IF(ISERR(U34/R34*100),"N/A",ROUND(U34/R34*100,2))</f>
        <v>0</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1368</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1356</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1344</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3.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topLeftCell="A7"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148.5" customHeight="1" thickTop="1" thickBot="1" x14ac:dyDescent="0.25">
      <c r="A4" s="15"/>
      <c r="B4" s="16" t="s">
        <v>4</v>
      </c>
      <c r="C4" s="17" t="s">
        <v>1320</v>
      </c>
      <c r="D4" s="176" t="s">
        <v>1321</v>
      </c>
      <c r="E4" s="176"/>
      <c r="F4" s="176"/>
      <c r="G4" s="176"/>
      <c r="H4" s="177"/>
      <c r="I4" s="18"/>
      <c r="J4" s="178" t="s">
        <v>7</v>
      </c>
      <c r="K4" s="176"/>
      <c r="L4" s="17" t="s">
        <v>1377</v>
      </c>
      <c r="M4" s="179" t="s">
        <v>1378</v>
      </c>
      <c r="N4" s="179"/>
      <c r="O4" s="179"/>
      <c r="P4" s="179"/>
      <c r="Q4" s="180"/>
      <c r="R4" s="19"/>
      <c r="S4" s="181" t="s">
        <v>10</v>
      </c>
      <c r="T4" s="182"/>
      <c r="U4" s="182"/>
      <c r="V4" s="183" t="s">
        <v>1379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1324</v>
      </c>
      <c r="D6" s="185" t="s">
        <v>1325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1380</v>
      </c>
      <c r="K8" s="26">
        <v>2852</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1327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48.75"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1328</v>
      </c>
      <c r="U14" s="190"/>
      <c r="V14" s="190"/>
      <c r="W14" s="190"/>
    </row>
    <row r="15" spans="1:29" ht="31.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1329</v>
      </c>
      <c r="C21" s="211"/>
      <c r="D21" s="211"/>
      <c r="E21" s="211"/>
      <c r="F21" s="211"/>
      <c r="G21" s="211"/>
      <c r="H21" s="211"/>
      <c r="I21" s="211"/>
      <c r="J21" s="211"/>
      <c r="K21" s="211"/>
      <c r="L21" s="211"/>
      <c r="M21" s="212" t="s">
        <v>1324</v>
      </c>
      <c r="N21" s="212"/>
      <c r="O21" s="212" t="s">
        <v>48</v>
      </c>
      <c r="P21" s="212"/>
      <c r="Q21" s="213" t="s">
        <v>49</v>
      </c>
      <c r="R21" s="213"/>
      <c r="S21" s="34" t="s">
        <v>905</v>
      </c>
      <c r="T21" s="34" t="s">
        <v>1334</v>
      </c>
      <c r="U21" s="34" t="s">
        <v>54</v>
      </c>
      <c r="V21" s="34">
        <f t="shared" ref="V21:V29" si="0">+IF(ISERR(U21/T21*100),"N/A",ROUND(U21/T21*100,2))</f>
        <v>0</v>
      </c>
      <c r="W21" s="35">
        <f t="shared" ref="W21:W29" si="1">+IF(ISERR(U21/S21*100),"N/A",ROUND(U21/S21*100,2))</f>
        <v>0</v>
      </c>
    </row>
    <row r="22" spans="2:27" ht="56.25" customHeight="1" x14ac:dyDescent="0.2">
      <c r="B22" s="210" t="s">
        <v>1330</v>
      </c>
      <c r="C22" s="211"/>
      <c r="D22" s="211"/>
      <c r="E22" s="211"/>
      <c r="F22" s="211"/>
      <c r="G22" s="211"/>
      <c r="H22" s="211"/>
      <c r="I22" s="211"/>
      <c r="J22" s="211"/>
      <c r="K22" s="211"/>
      <c r="L22" s="211"/>
      <c r="M22" s="212" t="s">
        <v>1324</v>
      </c>
      <c r="N22" s="212"/>
      <c r="O22" s="212" t="s">
        <v>48</v>
      </c>
      <c r="P22" s="212"/>
      <c r="Q22" s="213" t="s">
        <v>49</v>
      </c>
      <c r="R22" s="213"/>
      <c r="S22" s="34" t="s">
        <v>736</v>
      </c>
      <c r="T22" s="34" t="s">
        <v>905</v>
      </c>
      <c r="U22" s="34" t="s">
        <v>54</v>
      </c>
      <c r="V22" s="34">
        <f t="shared" si="0"/>
        <v>0</v>
      </c>
      <c r="W22" s="35">
        <f t="shared" si="1"/>
        <v>0</v>
      </c>
    </row>
    <row r="23" spans="2:27" ht="56.25" customHeight="1" x14ac:dyDescent="0.2">
      <c r="B23" s="210" t="s">
        <v>1381</v>
      </c>
      <c r="C23" s="211"/>
      <c r="D23" s="211"/>
      <c r="E23" s="211"/>
      <c r="F23" s="211"/>
      <c r="G23" s="211"/>
      <c r="H23" s="211"/>
      <c r="I23" s="211"/>
      <c r="J23" s="211"/>
      <c r="K23" s="211"/>
      <c r="L23" s="211"/>
      <c r="M23" s="212" t="s">
        <v>1324</v>
      </c>
      <c r="N23" s="212"/>
      <c r="O23" s="212" t="s">
        <v>1332</v>
      </c>
      <c r="P23" s="212"/>
      <c r="Q23" s="213" t="s">
        <v>65</v>
      </c>
      <c r="R23" s="213"/>
      <c r="S23" s="34" t="s">
        <v>512</v>
      </c>
      <c r="T23" s="34" t="s">
        <v>102</v>
      </c>
      <c r="U23" s="34" t="s">
        <v>102</v>
      </c>
      <c r="V23" s="34" t="str">
        <f t="shared" si="0"/>
        <v>N/A</v>
      </c>
      <c r="W23" s="35" t="str">
        <f t="shared" si="1"/>
        <v>N/A</v>
      </c>
    </row>
    <row r="24" spans="2:27" ht="56.25" customHeight="1" x14ac:dyDescent="0.2">
      <c r="B24" s="210" t="s">
        <v>1333</v>
      </c>
      <c r="C24" s="211"/>
      <c r="D24" s="211"/>
      <c r="E24" s="211"/>
      <c r="F24" s="211"/>
      <c r="G24" s="211"/>
      <c r="H24" s="211"/>
      <c r="I24" s="211"/>
      <c r="J24" s="211"/>
      <c r="K24" s="211"/>
      <c r="L24" s="211"/>
      <c r="M24" s="212" t="s">
        <v>1324</v>
      </c>
      <c r="N24" s="212"/>
      <c r="O24" s="212" t="s">
        <v>48</v>
      </c>
      <c r="P24" s="212"/>
      <c r="Q24" s="213" t="s">
        <v>49</v>
      </c>
      <c r="R24" s="213"/>
      <c r="S24" s="34" t="s">
        <v>905</v>
      </c>
      <c r="T24" s="34" t="s">
        <v>1334</v>
      </c>
      <c r="U24" s="34" t="s">
        <v>54</v>
      </c>
      <c r="V24" s="34">
        <f t="shared" si="0"/>
        <v>0</v>
      </c>
      <c r="W24" s="35">
        <f t="shared" si="1"/>
        <v>0</v>
      </c>
    </row>
    <row r="25" spans="2:27" ht="56.25" customHeight="1" x14ac:dyDescent="0.2">
      <c r="B25" s="210" t="s">
        <v>1349</v>
      </c>
      <c r="C25" s="211"/>
      <c r="D25" s="211"/>
      <c r="E25" s="211"/>
      <c r="F25" s="211"/>
      <c r="G25" s="211"/>
      <c r="H25" s="211"/>
      <c r="I25" s="211"/>
      <c r="J25" s="211"/>
      <c r="K25" s="211"/>
      <c r="L25" s="211"/>
      <c r="M25" s="212" t="s">
        <v>1324</v>
      </c>
      <c r="N25" s="212"/>
      <c r="O25" s="212" t="s">
        <v>48</v>
      </c>
      <c r="P25" s="212"/>
      <c r="Q25" s="213" t="s">
        <v>49</v>
      </c>
      <c r="R25" s="213"/>
      <c r="S25" s="34" t="s">
        <v>736</v>
      </c>
      <c r="T25" s="34" t="s">
        <v>905</v>
      </c>
      <c r="U25" s="34" t="s">
        <v>54</v>
      </c>
      <c r="V25" s="34">
        <f t="shared" si="0"/>
        <v>0</v>
      </c>
      <c r="W25" s="35">
        <f t="shared" si="1"/>
        <v>0</v>
      </c>
    </row>
    <row r="26" spans="2:27" ht="56.25" customHeight="1" x14ac:dyDescent="0.2">
      <c r="B26" s="210" t="s">
        <v>1382</v>
      </c>
      <c r="C26" s="211"/>
      <c r="D26" s="211"/>
      <c r="E26" s="211"/>
      <c r="F26" s="211"/>
      <c r="G26" s="211"/>
      <c r="H26" s="211"/>
      <c r="I26" s="211"/>
      <c r="J26" s="211"/>
      <c r="K26" s="211"/>
      <c r="L26" s="211"/>
      <c r="M26" s="212" t="s">
        <v>1324</v>
      </c>
      <c r="N26" s="212"/>
      <c r="O26" s="212" t="s">
        <v>1332</v>
      </c>
      <c r="P26" s="212"/>
      <c r="Q26" s="213" t="s">
        <v>65</v>
      </c>
      <c r="R26" s="213"/>
      <c r="S26" s="34" t="s">
        <v>512</v>
      </c>
      <c r="T26" s="34" t="s">
        <v>102</v>
      </c>
      <c r="U26" s="34" t="s">
        <v>102</v>
      </c>
      <c r="V26" s="34" t="str">
        <f t="shared" si="0"/>
        <v>N/A</v>
      </c>
      <c r="W26" s="35" t="str">
        <f t="shared" si="1"/>
        <v>N/A</v>
      </c>
    </row>
    <row r="27" spans="2:27" ht="56.25" customHeight="1" x14ac:dyDescent="0.2">
      <c r="B27" s="210" t="s">
        <v>1337</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54</v>
      </c>
      <c r="V27" s="34">
        <f t="shared" si="0"/>
        <v>0</v>
      </c>
      <c r="W27" s="35">
        <f t="shared" si="1"/>
        <v>0</v>
      </c>
    </row>
    <row r="28" spans="2:27" ht="56.25" customHeight="1" x14ac:dyDescent="0.2">
      <c r="B28" s="210" t="s">
        <v>1338</v>
      </c>
      <c r="C28" s="211"/>
      <c r="D28" s="211"/>
      <c r="E28" s="211"/>
      <c r="F28" s="211"/>
      <c r="G28" s="211"/>
      <c r="H28" s="211"/>
      <c r="I28" s="211"/>
      <c r="J28" s="211"/>
      <c r="K28" s="211"/>
      <c r="L28" s="211"/>
      <c r="M28" s="212" t="s">
        <v>1324</v>
      </c>
      <c r="N28" s="212"/>
      <c r="O28" s="212" t="s">
        <v>48</v>
      </c>
      <c r="P28" s="212"/>
      <c r="Q28" s="213" t="s">
        <v>49</v>
      </c>
      <c r="R28" s="213"/>
      <c r="S28" s="34" t="s">
        <v>736</v>
      </c>
      <c r="T28" s="34" t="s">
        <v>905</v>
      </c>
      <c r="U28" s="34" t="s">
        <v>54</v>
      </c>
      <c r="V28" s="34">
        <f t="shared" si="0"/>
        <v>0</v>
      </c>
      <c r="W28" s="35">
        <f t="shared" si="1"/>
        <v>0</v>
      </c>
    </row>
    <row r="29" spans="2:27" ht="56.25" customHeight="1" thickBot="1" x14ac:dyDescent="0.25">
      <c r="B29" s="210" t="s">
        <v>1339</v>
      </c>
      <c r="C29" s="211"/>
      <c r="D29" s="211"/>
      <c r="E29" s="211"/>
      <c r="F29" s="211"/>
      <c r="G29" s="211"/>
      <c r="H29" s="211"/>
      <c r="I29" s="211"/>
      <c r="J29" s="211"/>
      <c r="K29" s="211"/>
      <c r="L29" s="211"/>
      <c r="M29" s="212" t="s">
        <v>1324</v>
      </c>
      <c r="N29" s="212"/>
      <c r="O29" s="212" t="s">
        <v>1332</v>
      </c>
      <c r="P29" s="212"/>
      <c r="Q29" s="213" t="s">
        <v>65</v>
      </c>
      <c r="R29" s="213"/>
      <c r="S29" s="34" t="s">
        <v>512</v>
      </c>
      <c r="T29" s="34" t="s">
        <v>102</v>
      </c>
      <c r="U29" s="34" t="s">
        <v>102</v>
      </c>
      <c r="V29" s="34" t="str">
        <f t="shared" si="0"/>
        <v>N/A</v>
      </c>
      <c r="W29" s="35" t="str">
        <f t="shared" si="1"/>
        <v>N/A</v>
      </c>
      <c r="X29" s="1">
        <v>9</v>
      </c>
      <c r="Y29" s="1">
        <v>3</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1340</v>
      </c>
      <c r="F33" s="70"/>
      <c r="G33" s="70"/>
      <c r="H33" s="41"/>
      <c r="I33" s="41"/>
      <c r="J33" s="41"/>
      <c r="K33" s="41"/>
      <c r="L33" s="41"/>
      <c r="M33" s="41"/>
      <c r="N33" s="41"/>
      <c r="O33" s="41"/>
      <c r="P33" s="42"/>
      <c r="Q33" s="42"/>
      <c r="R33" s="43" t="s">
        <v>1383</v>
      </c>
      <c r="S33" s="44" t="s">
        <v>12</v>
      </c>
      <c r="T33" s="42"/>
      <c r="U33" s="44" t="s">
        <v>863</v>
      </c>
      <c r="V33" s="42"/>
      <c r="W33" s="45">
        <f>+IF(ISERR(U33/R33*100),"N/A",ROUND(U33/R33*100,2))</f>
        <v>1.52</v>
      </c>
    </row>
    <row r="34" spans="2:23" ht="26.25" customHeight="1" thickBot="1" x14ac:dyDescent="0.25">
      <c r="B34" s="228" t="s">
        <v>70</v>
      </c>
      <c r="C34" s="229"/>
      <c r="D34" s="229"/>
      <c r="E34" s="71" t="s">
        <v>1340</v>
      </c>
      <c r="F34" s="71"/>
      <c r="G34" s="71"/>
      <c r="H34" s="47"/>
      <c r="I34" s="47"/>
      <c r="J34" s="47"/>
      <c r="K34" s="47"/>
      <c r="L34" s="47"/>
      <c r="M34" s="47"/>
      <c r="N34" s="47"/>
      <c r="O34" s="47"/>
      <c r="P34" s="48"/>
      <c r="Q34" s="48"/>
      <c r="R34" s="49" t="s">
        <v>1383</v>
      </c>
      <c r="S34" s="50" t="s">
        <v>642</v>
      </c>
      <c r="T34" s="51">
        <f>+IF(ISERR(S34/R34*100),"N/A",ROUND(S34/R34*100,2))</f>
        <v>21.97</v>
      </c>
      <c r="U34" s="50" t="s">
        <v>863</v>
      </c>
      <c r="V34" s="51">
        <f>+IF(ISERR(U34/S34*100),"N/A",ROUND(U34/S34*100,2))</f>
        <v>6.9</v>
      </c>
      <c r="W34" s="52">
        <f>+IF(ISERR(U34/R34*100),"N/A",ROUND(U34/R34*100,2))</f>
        <v>1.52</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1368</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1356</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1344</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3.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49" fitToHeight="6" orientation="landscape" r:id="rId1"/>
  <headerFooter>
    <oddFooter>&amp;R&amp;P de &amp;N</oddFooter>
  </headerFooter>
  <rowBreaks count="2" manualBreakCount="2">
    <brk id="16" min="1" max="20" man="1"/>
    <brk id="29" min="1" max="22"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topLeftCell="A13"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1384</v>
      </c>
      <c r="M4" s="179" t="s">
        <v>1385</v>
      </c>
      <c r="N4" s="179"/>
      <c r="O4" s="179"/>
      <c r="P4" s="179"/>
      <c r="Q4" s="180"/>
      <c r="R4" s="19"/>
      <c r="S4" s="181" t="s">
        <v>10</v>
      </c>
      <c r="T4" s="182"/>
      <c r="U4" s="182"/>
      <c r="V4" s="183" t="s">
        <v>1386</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1324</v>
      </c>
      <c r="D6" s="185" t="s">
        <v>1325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1387</v>
      </c>
      <c r="K8" s="26" t="s">
        <v>1388</v>
      </c>
      <c r="L8" s="26" t="s">
        <v>1389</v>
      </c>
      <c r="M8" s="26" t="s">
        <v>1326</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1327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1328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1329</v>
      </c>
      <c r="C21" s="211"/>
      <c r="D21" s="211"/>
      <c r="E21" s="211"/>
      <c r="F21" s="211"/>
      <c r="G21" s="211"/>
      <c r="H21" s="211"/>
      <c r="I21" s="211"/>
      <c r="J21" s="211"/>
      <c r="K21" s="211"/>
      <c r="L21" s="211"/>
      <c r="M21" s="212" t="s">
        <v>1324</v>
      </c>
      <c r="N21" s="212"/>
      <c r="O21" s="212" t="s">
        <v>48</v>
      </c>
      <c r="P21" s="212"/>
      <c r="Q21" s="213" t="s">
        <v>49</v>
      </c>
      <c r="R21" s="213"/>
      <c r="S21" s="34" t="s">
        <v>905</v>
      </c>
      <c r="T21" s="34" t="s">
        <v>1334</v>
      </c>
      <c r="U21" s="34" t="s">
        <v>1334</v>
      </c>
      <c r="V21" s="34">
        <f t="shared" ref="V21:V29" si="0">+IF(ISERR(U21/T21*100),"N/A",ROUND(U21/T21*100,2))</f>
        <v>100</v>
      </c>
      <c r="W21" s="35">
        <f t="shared" ref="W21:W29" si="1">+IF(ISERR(U21/S21*100),"N/A",ROUND(U21/S21*100,2))</f>
        <v>20</v>
      </c>
    </row>
    <row r="22" spans="2:27" ht="56.25" customHeight="1" x14ac:dyDescent="0.2">
      <c r="B22" s="210" t="s">
        <v>1330</v>
      </c>
      <c r="C22" s="211"/>
      <c r="D22" s="211"/>
      <c r="E22" s="211"/>
      <c r="F22" s="211"/>
      <c r="G22" s="211"/>
      <c r="H22" s="211"/>
      <c r="I22" s="211"/>
      <c r="J22" s="211"/>
      <c r="K22" s="211"/>
      <c r="L22" s="211"/>
      <c r="M22" s="212" t="s">
        <v>1324</v>
      </c>
      <c r="N22" s="212"/>
      <c r="O22" s="212" t="s">
        <v>48</v>
      </c>
      <c r="P22" s="212"/>
      <c r="Q22" s="213" t="s">
        <v>49</v>
      </c>
      <c r="R22" s="213"/>
      <c r="S22" s="34" t="s">
        <v>736</v>
      </c>
      <c r="T22" s="34" t="s">
        <v>905</v>
      </c>
      <c r="U22" s="34" t="s">
        <v>905</v>
      </c>
      <c r="V22" s="34">
        <f t="shared" si="0"/>
        <v>100</v>
      </c>
      <c r="W22" s="35">
        <f t="shared" si="1"/>
        <v>25</v>
      </c>
    </row>
    <row r="23" spans="2:27" ht="56.25" customHeight="1" x14ac:dyDescent="0.2">
      <c r="B23" s="210" t="s">
        <v>1390</v>
      </c>
      <c r="C23" s="211"/>
      <c r="D23" s="211"/>
      <c r="E23" s="211"/>
      <c r="F23" s="211"/>
      <c r="G23" s="211"/>
      <c r="H23" s="211"/>
      <c r="I23" s="211"/>
      <c r="J23" s="211"/>
      <c r="K23" s="211"/>
      <c r="L23" s="211"/>
      <c r="M23" s="212" t="s">
        <v>1324</v>
      </c>
      <c r="N23" s="212"/>
      <c r="O23" s="212" t="s">
        <v>1332</v>
      </c>
      <c r="P23" s="212"/>
      <c r="Q23" s="213" t="s">
        <v>65</v>
      </c>
      <c r="R23" s="213"/>
      <c r="S23" s="34" t="s">
        <v>512</v>
      </c>
      <c r="T23" s="34" t="s">
        <v>102</v>
      </c>
      <c r="U23" s="34" t="s">
        <v>102</v>
      </c>
      <c r="V23" s="34" t="str">
        <f t="shared" si="0"/>
        <v>N/A</v>
      </c>
      <c r="W23" s="35" t="str">
        <f t="shared" si="1"/>
        <v>N/A</v>
      </c>
    </row>
    <row r="24" spans="2:27" ht="56.25" customHeight="1" x14ac:dyDescent="0.2">
      <c r="B24" s="210" t="s">
        <v>1333</v>
      </c>
      <c r="C24" s="211"/>
      <c r="D24" s="211"/>
      <c r="E24" s="211"/>
      <c r="F24" s="211"/>
      <c r="G24" s="211"/>
      <c r="H24" s="211"/>
      <c r="I24" s="211"/>
      <c r="J24" s="211"/>
      <c r="K24" s="211"/>
      <c r="L24" s="211"/>
      <c r="M24" s="212" t="s">
        <v>1324</v>
      </c>
      <c r="N24" s="212"/>
      <c r="O24" s="212" t="s">
        <v>48</v>
      </c>
      <c r="P24" s="212"/>
      <c r="Q24" s="213" t="s">
        <v>49</v>
      </c>
      <c r="R24" s="213"/>
      <c r="S24" s="34" t="s">
        <v>905</v>
      </c>
      <c r="T24" s="34" t="s">
        <v>1334</v>
      </c>
      <c r="U24" s="34" t="s">
        <v>1334</v>
      </c>
      <c r="V24" s="34">
        <f t="shared" si="0"/>
        <v>100</v>
      </c>
      <c r="W24" s="35">
        <f t="shared" si="1"/>
        <v>20</v>
      </c>
    </row>
    <row r="25" spans="2:27" ht="56.25" customHeight="1" x14ac:dyDescent="0.2">
      <c r="B25" s="210" t="s">
        <v>1349</v>
      </c>
      <c r="C25" s="211"/>
      <c r="D25" s="211"/>
      <c r="E25" s="211"/>
      <c r="F25" s="211"/>
      <c r="G25" s="211"/>
      <c r="H25" s="211"/>
      <c r="I25" s="211"/>
      <c r="J25" s="211"/>
      <c r="K25" s="211"/>
      <c r="L25" s="211"/>
      <c r="M25" s="212" t="s">
        <v>1324</v>
      </c>
      <c r="N25" s="212"/>
      <c r="O25" s="212" t="s">
        <v>48</v>
      </c>
      <c r="P25" s="212"/>
      <c r="Q25" s="213" t="s">
        <v>49</v>
      </c>
      <c r="R25" s="213"/>
      <c r="S25" s="34" t="s">
        <v>736</v>
      </c>
      <c r="T25" s="34" t="s">
        <v>905</v>
      </c>
      <c r="U25" s="34" t="s">
        <v>905</v>
      </c>
      <c r="V25" s="34">
        <f t="shared" si="0"/>
        <v>100</v>
      </c>
      <c r="W25" s="35">
        <f t="shared" si="1"/>
        <v>25</v>
      </c>
    </row>
    <row r="26" spans="2:27" ht="56.25" customHeight="1" x14ac:dyDescent="0.2">
      <c r="B26" s="210" t="s">
        <v>1336</v>
      </c>
      <c r="C26" s="211"/>
      <c r="D26" s="211"/>
      <c r="E26" s="211"/>
      <c r="F26" s="211"/>
      <c r="G26" s="211"/>
      <c r="H26" s="211"/>
      <c r="I26" s="211"/>
      <c r="J26" s="211"/>
      <c r="K26" s="211"/>
      <c r="L26" s="211"/>
      <c r="M26" s="212" t="s">
        <v>1324</v>
      </c>
      <c r="N26" s="212"/>
      <c r="O26" s="212" t="s">
        <v>1332</v>
      </c>
      <c r="P26" s="212"/>
      <c r="Q26" s="213" t="s">
        <v>65</v>
      </c>
      <c r="R26" s="213"/>
      <c r="S26" s="34" t="s">
        <v>512</v>
      </c>
      <c r="T26" s="34" t="s">
        <v>102</v>
      </c>
      <c r="U26" s="34" t="s">
        <v>102</v>
      </c>
      <c r="V26" s="34" t="str">
        <f t="shared" si="0"/>
        <v>N/A</v>
      </c>
      <c r="W26" s="35" t="str">
        <f t="shared" si="1"/>
        <v>N/A</v>
      </c>
    </row>
    <row r="27" spans="2:27" ht="56.25" customHeight="1" x14ac:dyDescent="0.2">
      <c r="B27" s="210" t="s">
        <v>1337</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1334</v>
      </c>
      <c r="V27" s="34">
        <f t="shared" si="0"/>
        <v>100</v>
      </c>
      <c r="W27" s="35">
        <f t="shared" si="1"/>
        <v>20</v>
      </c>
    </row>
    <row r="28" spans="2:27" ht="56.25" customHeight="1" x14ac:dyDescent="0.2">
      <c r="B28" s="210" t="s">
        <v>1338</v>
      </c>
      <c r="C28" s="211"/>
      <c r="D28" s="211"/>
      <c r="E28" s="211"/>
      <c r="F28" s="211"/>
      <c r="G28" s="211"/>
      <c r="H28" s="211"/>
      <c r="I28" s="211"/>
      <c r="J28" s="211"/>
      <c r="K28" s="211"/>
      <c r="L28" s="211"/>
      <c r="M28" s="212" t="s">
        <v>1324</v>
      </c>
      <c r="N28" s="212"/>
      <c r="O28" s="212" t="s">
        <v>48</v>
      </c>
      <c r="P28" s="212"/>
      <c r="Q28" s="213" t="s">
        <v>49</v>
      </c>
      <c r="R28" s="213"/>
      <c r="S28" s="34" t="s">
        <v>736</v>
      </c>
      <c r="T28" s="34" t="s">
        <v>905</v>
      </c>
      <c r="U28" s="34" t="s">
        <v>905</v>
      </c>
      <c r="V28" s="34">
        <f t="shared" si="0"/>
        <v>100</v>
      </c>
      <c r="W28" s="35">
        <f t="shared" si="1"/>
        <v>25</v>
      </c>
      <c r="Y28" s="1">
        <v>6</v>
      </c>
    </row>
    <row r="29" spans="2:27" ht="56.25" customHeight="1" thickBot="1" x14ac:dyDescent="0.25">
      <c r="B29" s="210" t="s">
        <v>1339</v>
      </c>
      <c r="C29" s="211"/>
      <c r="D29" s="211"/>
      <c r="E29" s="211"/>
      <c r="F29" s="211"/>
      <c r="G29" s="211"/>
      <c r="H29" s="211"/>
      <c r="I29" s="211"/>
      <c r="J29" s="211"/>
      <c r="K29" s="211"/>
      <c r="L29" s="211"/>
      <c r="M29" s="212" t="s">
        <v>1324</v>
      </c>
      <c r="N29" s="212"/>
      <c r="O29" s="212" t="s">
        <v>1332</v>
      </c>
      <c r="P29" s="212"/>
      <c r="Q29" s="213" t="s">
        <v>65</v>
      </c>
      <c r="R29" s="213"/>
      <c r="S29" s="34" t="s">
        <v>512</v>
      </c>
      <c r="T29" s="34" t="s">
        <v>102</v>
      </c>
      <c r="U29" s="34" t="s">
        <v>102</v>
      </c>
      <c r="V29" s="34" t="str">
        <f t="shared" si="0"/>
        <v>N/A</v>
      </c>
      <c r="W29" s="35" t="str">
        <f t="shared" si="1"/>
        <v>N/A</v>
      </c>
      <c r="X29" s="1">
        <v>9</v>
      </c>
      <c r="Y29" s="1">
        <v>3</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1340</v>
      </c>
      <c r="F33" s="70"/>
      <c r="G33" s="70"/>
      <c r="H33" s="41"/>
      <c r="I33" s="41"/>
      <c r="J33" s="41"/>
      <c r="K33" s="41"/>
      <c r="L33" s="41"/>
      <c r="M33" s="41"/>
      <c r="N33" s="41"/>
      <c r="O33" s="41"/>
      <c r="P33" s="42"/>
      <c r="Q33" s="42"/>
      <c r="R33" s="43" t="s">
        <v>1391</v>
      </c>
      <c r="S33" s="44" t="s">
        <v>12</v>
      </c>
      <c r="T33" s="42"/>
      <c r="U33" s="44" t="s">
        <v>1392</v>
      </c>
      <c r="V33" s="42"/>
      <c r="W33" s="45">
        <f>+IF(ISERR(U33/R33*100),"N/A",ROUND(U33/R33*100,2))</f>
        <v>10.1</v>
      </c>
    </row>
    <row r="34" spans="2:23" ht="26.25" customHeight="1" thickBot="1" x14ac:dyDescent="0.25">
      <c r="B34" s="228" t="s">
        <v>70</v>
      </c>
      <c r="C34" s="229"/>
      <c r="D34" s="229"/>
      <c r="E34" s="71" t="s">
        <v>1340</v>
      </c>
      <c r="F34" s="71"/>
      <c r="G34" s="71"/>
      <c r="H34" s="47"/>
      <c r="I34" s="47"/>
      <c r="J34" s="47"/>
      <c r="K34" s="47"/>
      <c r="L34" s="47"/>
      <c r="M34" s="47"/>
      <c r="N34" s="47"/>
      <c r="O34" s="47"/>
      <c r="P34" s="48"/>
      <c r="Q34" s="48"/>
      <c r="R34" s="49" t="s">
        <v>1391</v>
      </c>
      <c r="S34" s="50" t="s">
        <v>571</v>
      </c>
      <c r="T34" s="51">
        <f>+IF(ISERR(S34/R34*100),"N/A",ROUND(S34/R34*100,2))</f>
        <v>16.16</v>
      </c>
      <c r="U34" s="50" t="s">
        <v>1392</v>
      </c>
      <c r="V34" s="51">
        <f>+IF(ISERR(U34/S34*100),"N/A",ROUND(U34/S34*100,2))</f>
        <v>62.5</v>
      </c>
      <c r="W34" s="52">
        <f>+IF(ISERR(U34/R34*100),"N/A",ROUND(U34/R34*100,2))</f>
        <v>10.1</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1393</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1343</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1344</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3.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topLeftCell="A16"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1394</v>
      </c>
      <c r="M4" s="179" t="s">
        <v>1395</v>
      </c>
      <c r="N4" s="179"/>
      <c r="O4" s="179"/>
      <c r="P4" s="179"/>
      <c r="Q4" s="180"/>
      <c r="R4" s="19"/>
      <c r="S4" s="181" t="s">
        <v>10</v>
      </c>
      <c r="T4" s="182"/>
      <c r="U4" s="182"/>
      <c r="V4" s="183" t="s">
        <v>1396</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1324</v>
      </c>
      <c r="D6" s="185" t="s">
        <v>1325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v>6227</v>
      </c>
      <c r="K8" s="26">
        <v>18680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1397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1328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1329</v>
      </c>
      <c r="C21" s="211"/>
      <c r="D21" s="211"/>
      <c r="E21" s="211"/>
      <c r="F21" s="211"/>
      <c r="G21" s="211"/>
      <c r="H21" s="211"/>
      <c r="I21" s="211"/>
      <c r="J21" s="211"/>
      <c r="K21" s="211"/>
      <c r="L21" s="211"/>
      <c r="M21" s="212" t="s">
        <v>1324</v>
      </c>
      <c r="N21" s="212"/>
      <c r="O21" s="212" t="s">
        <v>48</v>
      </c>
      <c r="P21" s="212"/>
      <c r="Q21" s="213" t="s">
        <v>49</v>
      </c>
      <c r="R21" s="213"/>
      <c r="S21" s="34" t="s">
        <v>905</v>
      </c>
      <c r="T21" s="34" t="s">
        <v>1334</v>
      </c>
      <c r="U21" s="34" t="s">
        <v>54</v>
      </c>
      <c r="V21" s="34">
        <f t="shared" ref="V21:V29" si="0">+IF(ISERR(U21/T21*100),"N/A",ROUND(U21/T21*100,2))</f>
        <v>0</v>
      </c>
      <c r="W21" s="35">
        <f t="shared" ref="W21:W29" si="1">+IF(ISERR(U21/S21*100),"N/A",ROUND(U21/S21*100,2))</f>
        <v>0</v>
      </c>
    </row>
    <row r="22" spans="2:27" ht="56.25" customHeight="1" x14ac:dyDescent="0.2">
      <c r="B22" s="210" t="s">
        <v>1330</v>
      </c>
      <c r="C22" s="211"/>
      <c r="D22" s="211"/>
      <c r="E22" s="211"/>
      <c r="F22" s="211"/>
      <c r="G22" s="211"/>
      <c r="H22" s="211"/>
      <c r="I22" s="211"/>
      <c r="J22" s="211"/>
      <c r="K22" s="211"/>
      <c r="L22" s="211"/>
      <c r="M22" s="212" t="s">
        <v>1324</v>
      </c>
      <c r="N22" s="212"/>
      <c r="O22" s="212" t="s">
        <v>48</v>
      </c>
      <c r="P22" s="212"/>
      <c r="Q22" s="213" t="s">
        <v>49</v>
      </c>
      <c r="R22" s="213"/>
      <c r="S22" s="34" t="s">
        <v>736</v>
      </c>
      <c r="T22" s="34" t="s">
        <v>905</v>
      </c>
      <c r="U22" s="34" t="s">
        <v>54</v>
      </c>
      <c r="V22" s="34">
        <f t="shared" si="0"/>
        <v>0</v>
      </c>
      <c r="W22" s="35">
        <f t="shared" si="1"/>
        <v>0</v>
      </c>
    </row>
    <row r="23" spans="2:27" ht="56.25" customHeight="1" x14ac:dyDescent="0.2">
      <c r="B23" s="210" t="s">
        <v>1373</v>
      </c>
      <c r="C23" s="211"/>
      <c r="D23" s="211"/>
      <c r="E23" s="211"/>
      <c r="F23" s="211"/>
      <c r="G23" s="211"/>
      <c r="H23" s="211"/>
      <c r="I23" s="211"/>
      <c r="J23" s="211"/>
      <c r="K23" s="211"/>
      <c r="L23" s="211"/>
      <c r="M23" s="212" t="s">
        <v>1324</v>
      </c>
      <c r="N23" s="212"/>
      <c r="O23" s="212" t="s">
        <v>1332</v>
      </c>
      <c r="P23" s="212"/>
      <c r="Q23" s="213" t="s">
        <v>65</v>
      </c>
      <c r="R23" s="213"/>
      <c r="S23" s="34" t="s">
        <v>512</v>
      </c>
      <c r="T23" s="34" t="s">
        <v>102</v>
      </c>
      <c r="U23" s="34" t="s">
        <v>102</v>
      </c>
      <c r="V23" s="34" t="str">
        <f t="shared" si="0"/>
        <v>N/A</v>
      </c>
      <c r="W23" s="35" t="str">
        <f t="shared" si="1"/>
        <v>N/A</v>
      </c>
    </row>
    <row r="24" spans="2:27" ht="56.25" customHeight="1" x14ac:dyDescent="0.2">
      <c r="B24" s="210" t="s">
        <v>1333</v>
      </c>
      <c r="C24" s="211"/>
      <c r="D24" s="211"/>
      <c r="E24" s="211"/>
      <c r="F24" s="211"/>
      <c r="G24" s="211"/>
      <c r="H24" s="211"/>
      <c r="I24" s="211"/>
      <c r="J24" s="211"/>
      <c r="K24" s="211"/>
      <c r="L24" s="211"/>
      <c r="M24" s="212" t="s">
        <v>1324</v>
      </c>
      <c r="N24" s="212"/>
      <c r="O24" s="212" t="s">
        <v>48</v>
      </c>
      <c r="P24" s="212"/>
      <c r="Q24" s="213" t="s">
        <v>49</v>
      </c>
      <c r="R24" s="213"/>
      <c r="S24" s="34" t="s">
        <v>905</v>
      </c>
      <c r="T24" s="34" t="s">
        <v>1334</v>
      </c>
      <c r="U24" s="34" t="s">
        <v>54</v>
      </c>
      <c r="V24" s="34">
        <f t="shared" si="0"/>
        <v>0</v>
      </c>
      <c r="W24" s="35">
        <f t="shared" si="1"/>
        <v>0</v>
      </c>
    </row>
    <row r="25" spans="2:27" ht="56.25" customHeight="1" x14ac:dyDescent="0.2">
      <c r="B25" s="210" t="s">
        <v>1349</v>
      </c>
      <c r="C25" s="211"/>
      <c r="D25" s="211"/>
      <c r="E25" s="211"/>
      <c r="F25" s="211"/>
      <c r="G25" s="211"/>
      <c r="H25" s="211"/>
      <c r="I25" s="211"/>
      <c r="J25" s="211"/>
      <c r="K25" s="211"/>
      <c r="L25" s="211"/>
      <c r="M25" s="212" t="s">
        <v>1324</v>
      </c>
      <c r="N25" s="212"/>
      <c r="O25" s="212" t="s">
        <v>48</v>
      </c>
      <c r="P25" s="212"/>
      <c r="Q25" s="213" t="s">
        <v>49</v>
      </c>
      <c r="R25" s="213"/>
      <c r="S25" s="34" t="s">
        <v>736</v>
      </c>
      <c r="T25" s="34" t="s">
        <v>905</v>
      </c>
      <c r="U25" s="34" t="s">
        <v>54</v>
      </c>
      <c r="V25" s="34">
        <f t="shared" si="0"/>
        <v>0</v>
      </c>
      <c r="W25" s="35">
        <f t="shared" si="1"/>
        <v>0</v>
      </c>
    </row>
    <row r="26" spans="2:27" ht="56.25" customHeight="1" x14ac:dyDescent="0.2">
      <c r="B26" s="210" t="s">
        <v>1336</v>
      </c>
      <c r="C26" s="211"/>
      <c r="D26" s="211"/>
      <c r="E26" s="211"/>
      <c r="F26" s="211"/>
      <c r="G26" s="211"/>
      <c r="H26" s="211"/>
      <c r="I26" s="211"/>
      <c r="J26" s="211"/>
      <c r="K26" s="211"/>
      <c r="L26" s="211"/>
      <c r="M26" s="212" t="s">
        <v>1324</v>
      </c>
      <c r="N26" s="212"/>
      <c r="O26" s="212" t="s">
        <v>1332</v>
      </c>
      <c r="P26" s="212"/>
      <c r="Q26" s="213" t="s">
        <v>65</v>
      </c>
      <c r="R26" s="213"/>
      <c r="S26" s="34" t="s">
        <v>102</v>
      </c>
      <c r="T26" s="34" t="s">
        <v>102</v>
      </c>
      <c r="U26" s="34" t="s">
        <v>102</v>
      </c>
      <c r="V26" s="34" t="str">
        <f t="shared" si="0"/>
        <v>N/A</v>
      </c>
      <c r="W26" s="35" t="str">
        <f t="shared" si="1"/>
        <v>N/A</v>
      </c>
    </row>
    <row r="27" spans="2:27" ht="56.25" customHeight="1" x14ac:dyDescent="0.2">
      <c r="B27" s="210" t="s">
        <v>1337</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54</v>
      </c>
      <c r="V27" s="34">
        <f t="shared" si="0"/>
        <v>0</v>
      </c>
      <c r="W27" s="35">
        <f t="shared" si="1"/>
        <v>0</v>
      </c>
    </row>
    <row r="28" spans="2:27" ht="56.25" customHeight="1" x14ac:dyDescent="0.2">
      <c r="B28" s="210" t="s">
        <v>1338</v>
      </c>
      <c r="C28" s="211"/>
      <c r="D28" s="211"/>
      <c r="E28" s="211"/>
      <c r="F28" s="211"/>
      <c r="G28" s="211"/>
      <c r="H28" s="211"/>
      <c r="I28" s="211"/>
      <c r="J28" s="211"/>
      <c r="K28" s="211"/>
      <c r="L28" s="211"/>
      <c r="M28" s="212" t="s">
        <v>1324</v>
      </c>
      <c r="N28" s="212"/>
      <c r="O28" s="212" t="s">
        <v>48</v>
      </c>
      <c r="P28" s="212"/>
      <c r="Q28" s="213" t="s">
        <v>49</v>
      </c>
      <c r="R28" s="213"/>
      <c r="S28" s="34" t="s">
        <v>736</v>
      </c>
      <c r="T28" s="34" t="s">
        <v>905</v>
      </c>
      <c r="U28" s="34" t="s">
        <v>54</v>
      </c>
      <c r="V28" s="34">
        <f t="shared" si="0"/>
        <v>0</v>
      </c>
      <c r="W28" s="35">
        <f t="shared" si="1"/>
        <v>0</v>
      </c>
    </row>
    <row r="29" spans="2:27" ht="56.25" customHeight="1" thickBot="1" x14ac:dyDescent="0.25">
      <c r="B29" s="210" t="s">
        <v>1339</v>
      </c>
      <c r="C29" s="211"/>
      <c r="D29" s="211"/>
      <c r="E29" s="211"/>
      <c r="F29" s="211"/>
      <c r="G29" s="211"/>
      <c r="H29" s="211"/>
      <c r="I29" s="211"/>
      <c r="J29" s="211"/>
      <c r="K29" s="211"/>
      <c r="L29" s="211"/>
      <c r="M29" s="212" t="s">
        <v>1324</v>
      </c>
      <c r="N29" s="212"/>
      <c r="O29" s="212" t="s">
        <v>1332</v>
      </c>
      <c r="P29" s="212"/>
      <c r="Q29" s="213" t="s">
        <v>65</v>
      </c>
      <c r="R29" s="213"/>
      <c r="S29" s="34" t="s">
        <v>512</v>
      </c>
      <c r="T29" s="34" t="s">
        <v>102</v>
      </c>
      <c r="U29" s="34" t="s">
        <v>102</v>
      </c>
      <c r="V29" s="34" t="str">
        <f t="shared" si="0"/>
        <v>N/A</v>
      </c>
      <c r="W29" s="35" t="str">
        <f t="shared" si="1"/>
        <v>N/A</v>
      </c>
      <c r="X29" s="1">
        <v>9</v>
      </c>
      <c r="Y29" s="1">
        <v>3</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1340</v>
      </c>
      <c r="F33" s="70"/>
      <c r="G33" s="70"/>
      <c r="H33" s="41"/>
      <c r="I33" s="41"/>
      <c r="J33" s="41"/>
      <c r="K33" s="41"/>
      <c r="L33" s="41"/>
      <c r="M33" s="41"/>
      <c r="N33" s="41"/>
      <c r="O33" s="41"/>
      <c r="P33" s="42"/>
      <c r="Q33" s="42"/>
      <c r="R33" s="43" t="s">
        <v>1398</v>
      </c>
      <c r="S33" s="44" t="s">
        <v>12</v>
      </c>
      <c r="T33" s="42"/>
      <c r="U33" s="44" t="s">
        <v>54</v>
      </c>
      <c r="V33" s="42"/>
      <c r="W33" s="45">
        <f>+IF(ISERR(U33/R33*100),"N/A",ROUND(U33/R33*100,2))</f>
        <v>0</v>
      </c>
    </row>
    <row r="34" spans="2:23" ht="26.25" customHeight="1" thickBot="1" x14ac:dyDescent="0.25">
      <c r="B34" s="228" t="s">
        <v>70</v>
      </c>
      <c r="C34" s="229"/>
      <c r="D34" s="229"/>
      <c r="E34" s="71" t="s">
        <v>1340</v>
      </c>
      <c r="F34" s="71"/>
      <c r="G34" s="71"/>
      <c r="H34" s="47"/>
      <c r="I34" s="47"/>
      <c r="J34" s="47"/>
      <c r="K34" s="47"/>
      <c r="L34" s="47"/>
      <c r="M34" s="47"/>
      <c r="N34" s="47"/>
      <c r="O34" s="47"/>
      <c r="P34" s="48"/>
      <c r="Q34" s="48"/>
      <c r="R34" s="49" t="s">
        <v>1398</v>
      </c>
      <c r="S34" s="50" t="s">
        <v>1399</v>
      </c>
      <c r="T34" s="51">
        <f>+IF(ISERR(S34/R34*100),"N/A",ROUND(S34/R34*100,2))</f>
        <v>19.91</v>
      </c>
      <c r="U34" s="50" t="s">
        <v>54</v>
      </c>
      <c r="V34" s="51">
        <f>+IF(ISERR(U34/S34*100),"N/A",ROUND(U34/S34*100,2))</f>
        <v>0</v>
      </c>
      <c r="W34" s="52">
        <f>+IF(ISERR(U34/R34*100),"N/A",ROUND(U34/R34*100,2))</f>
        <v>0</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1368</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1356</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1344</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3.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1400</v>
      </c>
      <c r="M4" s="179" t="s">
        <v>1401</v>
      </c>
      <c r="N4" s="179"/>
      <c r="O4" s="179"/>
      <c r="P4" s="179"/>
      <c r="Q4" s="180"/>
      <c r="R4" s="19"/>
      <c r="S4" s="181" t="s">
        <v>10</v>
      </c>
      <c r="T4" s="182"/>
      <c r="U4" s="182"/>
      <c r="V4" s="183" t="s">
        <v>225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479</v>
      </c>
      <c r="D6" s="185" t="s">
        <v>1402</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1403</v>
      </c>
      <c r="K8" s="26" t="s">
        <v>1404</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1405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1406</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1407</v>
      </c>
      <c r="C21" s="211"/>
      <c r="D21" s="211"/>
      <c r="E21" s="211"/>
      <c r="F21" s="211"/>
      <c r="G21" s="211"/>
      <c r="H21" s="211"/>
      <c r="I21" s="211"/>
      <c r="J21" s="211"/>
      <c r="K21" s="211"/>
      <c r="L21" s="211"/>
      <c r="M21" s="212" t="s">
        <v>479</v>
      </c>
      <c r="N21" s="212"/>
      <c r="O21" s="212" t="s">
        <v>186</v>
      </c>
      <c r="P21" s="212"/>
      <c r="Q21" s="213" t="s">
        <v>113</v>
      </c>
      <c r="R21" s="213"/>
      <c r="S21" s="34" t="s">
        <v>310</v>
      </c>
      <c r="T21" s="34" t="s">
        <v>102</v>
      </c>
      <c r="U21" s="34" t="s">
        <v>102</v>
      </c>
      <c r="V21" s="34" t="str">
        <f>+IF(ISERR(U21/T21*100),"N/A",ROUND(U21/T21*100,2))</f>
        <v>N/A</v>
      </c>
      <c r="W21" s="35" t="str">
        <f>+IF(ISERR(U21/S21*100),"N/A",ROUND(U21/S21*100,2))</f>
        <v>N/A</v>
      </c>
    </row>
    <row r="22" spans="2:27" ht="56.25" customHeight="1" thickBot="1" x14ac:dyDescent="0.25">
      <c r="B22" s="210" t="s">
        <v>1408</v>
      </c>
      <c r="C22" s="211"/>
      <c r="D22" s="211"/>
      <c r="E22" s="211"/>
      <c r="F22" s="211"/>
      <c r="G22" s="211"/>
      <c r="H22" s="211"/>
      <c r="I22" s="211"/>
      <c r="J22" s="211"/>
      <c r="K22" s="211"/>
      <c r="L22" s="211"/>
      <c r="M22" s="212" t="s">
        <v>479</v>
      </c>
      <c r="N22" s="212"/>
      <c r="O22" s="212" t="s">
        <v>186</v>
      </c>
      <c r="P22" s="212"/>
      <c r="Q22" s="213" t="s">
        <v>113</v>
      </c>
      <c r="R22" s="213"/>
      <c r="S22" s="34" t="s">
        <v>748</v>
      </c>
      <c r="T22" s="34" t="s">
        <v>102</v>
      </c>
      <c r="U22" s="34" t="s">
        <v>102</v>
      </c>
      <c r="V22" s="34" t="str">
        <f>+IF(ISERR(U22/T22*100),"N/A",ROUND(U22/T22*100,2))</f>
        <v>N/A</v>
      </c>
      <c r="W22" s="35" t="str">
        <f>+IF(ISERR(U22/S22*100),"N/A",ROUND(U22/S22*100,2))</f>
        <v>N/A</v>
      </c>
      <c r="X22" s="1">
        <v>2</v>
      </c>
      <c r="Y22" s="1">
        <v>2</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68"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69" t="s">
        <v>63</v>
      </c>
      <c r="S25" s="69" t="s">
        <v>63</v>
      </c>
      <c r="T25" s="69" t="s">
        <v>48</v>
      </c>
      <c r="U25" s="69" t="s">
        <v>63</v>
      </c>
      <c r="V25" s="69" t="s">
        <v>64</v>
      </c>
      <c r="W25" s="32" t="s">
        <v>65</v>
      </c>
      <c r="Y25" s="36"/>
    </row>
    <row r="26" spans="2:27" ht="23.25" customHeight="1" thickBot="1" x14ac:dyDescent="0.25">
      <c r="B26" s="226" t="s">
        <v>66</v>
      </c>
      <c r="C26" s="227"/>
      <c r="D26" s="227"/>
      <c r="E26" s="70" t="s">
        <v>484</v>
      </c>
      <c r="F26" s="70"/>
      <c r="G26" s="70"/>
      <c r="H26" s="41"/>
      <c r="I26" s="41"/>
      <c r="J26" s="41"/>
      <c r="K26" s="41"/>
      <c r="L26" s="41"/>
      <c r="M26" s="41"/>
      <c r="N26" s="41"/>
      <c r="O26" s="41"/>
      <c r="P26" s="42"/>
      <c r="Q26" s="42"/>
      <c r="R26" s="43" t="s">
        <v>1409</v>
      </c>
      <c r="S26" s="44" t="s">
        <v>12</v>
      </c>
      <c r="T26" s="42"/>
      <c r="U26" s="44" t="s">
        <v>54</v>
      </c>
      <c r="V26" s="42"/>
      <c r="W26" s="45">
        <f>+IF(ISERR(U26/R26*100),"N/A",ROUND(U26/R26*100,2))</f>
        <v>0</v>
      </c>
    </row>
    <row r="27" spans="2:27" ht="26.25" customHeight="1" thickBot="1" x14ac:dyDescent="0.25">
      <c r="B27" s="228" t="s">
        <v>70</v>
      </c>
      <c r="C27" s="229"/>
      <c r="D27" s="229"/>
      <c r="E27" s="71" t="s">
        <v>484</v>
      </c>
      <c r="F27" s="71"/>
      <c r="G27" s="71"/>
      <c r="H27" s="47"/>
      <c r="I27" s="47"/>
      <c r="J27" s="47"/>
      <c r="K27" s="47"/>
      <c r="L27" s="47"/>
      <c r="M27" s="47"/>
      <c r="N27" s="47"/>
      <c r="O27" s="47"/>
      <c r="P27" s="48"/>
      <c r="Q27" s="48"/>
      <c r="R27" s="49" t="s">
        <v>1409</v>
      </c>
      <c r="S27" s="50" t="s">
        <v>54</v>
      </c>
      <c r="T27" s="51">
        <f>+IF(ISERR(S27/R27*100),"N/A",ROUND(S27/R27*100,2))</f>
        <v>0</v>
      </c>
      <c r="U27" s="50" t="s">
        <v>54</v>
      </c>
      <c r="V27" s="51" t="str">
        <f>+IF(ISERR(U27/S27*100),"N/A",ROUND(U27/S27*100,2))</f>
        <v>N/A</v>
      </c>
      <c r="W27" s="52">
        <f>+IF(ISERR(U27/R27*100),"N/A",ROUND(U27/R27*100,2))</f>
        <v>0</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1410</v>
      </c>
      <c r="C29" s="215"/>
      <c r="D29" s="215"/>
      <c r="E29" s="215"/>
      <c r="F29" s="215"/>
      <c r="G29" s="215"/>
      <c r="H29" s="215"/>
      <c r="I29" s="215"/>
      <c r="J29" s="215"/>
      <c r="K29" s="215"/>
      <c r="L29" s="215"/>
      <c r="M29" s="215"/>
      <c r="N29" s="215"/>
      <c r="O29" s="215"/>
      <c r="P29" s="215"/>
      <c r="Q29" s="215"/>
      <c r="R29" s="215"/>
      <c r="S29" s="215"/>
      <c r="T29" s="215"/>
      <c r="U29" s="215"/>
      <c r="V29" s="215"/>
      <c r="W29" s="216"/>
    </row>
    <row r="30" spans="2:27" ht="15"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1411</v>
      </c>
      <c r="C31" s="215"/>
      <c r="D31" s="215"/>
      <c r="E31" s="215"/>
      <c r="F31" s="215"/>
      <c r="G31" s="215"/>
      <c r="H31" s="215"/>
      <c r="I31" s="215"/>
      <c r="J31" s="215"/>
      <c r="K31" s="215"/>
      <c r="L31" s="215"/>
      <c r="M31" s="215"/>
      <c r="N31" s="215"/>
      <c r="O31" s="215"/>
      <c r="P31" s="215"/>
      <c r="Q31" s="215"/>
      <c r="R31" s="215"/>
      <c r="S31" s="215"/>
      <c r="T31" s="215"/>
      <c r="U31" s="215"/>
      <c r="V31" s="215"/>
      <c r="W31" s="216"/>
    </row>
    <row r="32" spans="2:27" ht="1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1412</v>
      </c>
      <c r="C33" s="215"/>
      <c r="D33" s="215"/>
      <c r="E33" s="215"/>
      <c r="F33" s="215"/>
      <c r="G33" s="215"/>
      <c r="H33" s="215"/>
      <c r="I33" s="215"/>
      <c r="J33" s="215"/>
      <c r="K33" s="215"/>
      <c r="L33" s="215"/>
      <c r="M33" s="215"/>
      <c r="N33" s="215"/>
      <c r="O33" s="215"/>
      <c r="P33" s="215"/>
      <c r="Q33" s="215"/>
      <c r="R33" s="215"/>
      <c r="S33" s="215"/>
      <c r="T33" s="215"/>
      <c r="U33" s="215"/>
      <c r="V33" s="215"/>
      <c r="W33" s="216"/>
    </row>
    <row r="34" spans="2:23" ht="13.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topLeftCell="A16"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1413</v>
      </c>
      <c r="M4" s="179" t="s">
        <v>1414</v>
      </c>
      <c r="N4" s="179"/>
      <c r="O4" s="179"/>
      <c r="P4" s="179"/>
      <c r="Q4" s="180"/>
      <c r="R4" s="19"/>
      <c r="S4" s="181" t="s">
        <v>10</v>
      </c>
      <c r="T4" s="182"/>
      <c r="U4" s="182"/>
      <c r="V4" s="183" t="s">
        <v>1415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1324</v>
      </c>
      <c r="D6" s="185" t="s">
        <v>1325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1256</v>
      </c>
      <c r="K8" s="26" t="s">
        <v>1372</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1327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1328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1416</v>
      </c>
      <c r="C21" s="211"/>
      <c r="D21" s="211"/>
      <c r="E21" s="211"/>
      <c r="F21" s="211"/>
      <c r="G21" s="211"/>
      <c r="H21" s="211"/>
      <c r="I21" s="211"/>
      <c r="J21" s="211"/>
      <c r="K21" s="211"/>
      <c r="L21" s="211"/>
      <c r="M21" s="212" t="s">
        <v>1324</v>
      </c>
      <c r="N21" s="212"/>
      <c r="O21" s="212" t="s">
        <v>1417</v>
      </c>
      <c r="P21" s="212"/>
      <c r="Q21" s="213" t="s">
        <v>49</v>
      </c>
      <c r="R21" s="213"/>
      <c r="S21" s="34" t="s">
        <v>905</v>
      </c>
      <c r="T21" s="34" t="s">
        <v>1334</v>
      </c>
      <c r="U21" s="34" t="s">
        <v>54</v>
      </c>
      <c r="V21" s="34">
        <f t="shared" ref="V21:V29" si="0">+IF(ISERR(U21/T21*100),"N/A",ROUND(U21/T21*100,2))</f>
        <v>0</v>
      </c>
      <c r="W21" s="35">
        <f t="shared" ref="W21:W29" si="1">+IF(ISERR(U21/S21*100),"N/A",ROUND(U21/S21*100,2))</f>
        <v>0</v>
      </c>
    </row>
    <row r="22" spans="2:27" ht="56.25" customHeight="1" x14ac:dyDescent="0.2">
      <c r="B22" s="210" t="s">
        <v>1418</v>
      </c>
      <c r="C22" s="211"/>
      <c r="D22" s="211"/>
      <c r="E22" s="211"/>
      <c r="F22" s="211"/>
      <c r="G22" s="211"/>
      <c r="H22" s="211"/>
      <c r="I22" s="211"/>
      <c r="J22" s="211"/>
      <c r="K22" s="211"/>
      <c r="L22" s="211"/>
      <c r="M22" s="212" t="s">
        <v>1324</v>
      </c>
      <c r="N22" s="212"/>
      <c r="O22" s="212" t="s">
        <v>48</v>
      </c>
      <c r="P22" s="212"/>
      <c r="Q22" s="213" t="s">
        <v>49</v>
      </c>
      <c r="R22" s="213"/>
      <c r="S22" s="34" t="s">
        <v>53</v>
      </c>
      <c r="T22" s="34" t="s">
        <v>98</v>
      </c>
      <c r="U22" s="34" t="s">
        <v>54</v>
      </c>
      <c r="V22" s="34">
        <f t="shared" si="0"/>
        <v>0</v>
      </c>
      <c r="W22" s="35">
        <f t="shared" si="1"/>
        <v>0</v>
      </c>
    </row>
    <row r="23" spans="2:27" ht="56.25" customHeight="1" x14ac:dyDescent="0.2">
      <c r="B23" s="210" t="s">
        <v>1419</v>
      </c>
      <c r="C23" s="211"/>
      <c r="D23" s="211"/>
      <c r="E23" s="211"/>
      <c r="F23" s="211"/>
      <c r="G23" s="211"/>
      <c r="H23" s="211"/>
      <c r="I23" s="211"/>
      <c r="J23" s="211"/>
      <c r="K23" s="211"/>
      <c r="L23" s="211"/>
      <c r="M23" s="212" t="s">
        <v>1324</v>
      </c>
      <c r="N23" s="212"/>
      <c r="O23" s="212" t="s">
        <v>48</v>
      </c>
      <c r="P23" s="212"/>
      <c r="Q23" s="213" t="s">
        <v>49</v>
      </c>
      <c r="R23" s="213"/>
      <c r="S23" s="34" t="s">
        <v>905</v>
      </c>
      <c r="T23" s="34" t="s">
        <v>1334</v>
      </c>
      <c r="U23" s="34" t="s">
        <v>54</v>
      </c>
      <c r="V23" s="34">
        <f t="shared" si="0"/>
        <v>0</v>
      </c>
      <c r="W23" s="35">
        <f t="shared" si="1"/>
        <v>0</v>
      </c>
    </row>
    <row r="24" spans="2:27" ht="56.25" customHeight="1" x14ac:dyDescent="0.2">
      <c r="B24" s="210" t="s">
        <v>1420</v>
      </c>
      <c r="C24" s="211"/>
      <c r="D24" s="211"/>
      <c r="E24" s="211"/>
      <c r="F24" s="211"/>
      <c r="G24" s="211"/>
      <c r="H24" s="211"/>
      <c r="I24" s="211"/>
      <c r="J24" s="211"/>
      <c r="K24" s="211"/>
      <c r="L24" s="211"/>
      <c r="M24" s="212" t="s">
        <v>1324</v>
      </c>
      <c r="N24" s="212"/>
      <c r="O24" s="212" t="s">
        <v>48</v>
      </c>
      <c r="P24" s="212"/>
      <c r="Q24" s="213" t="s">
        <v>49</v>
      </c>
      <c r="R24" s="213"/>
      <c r="S24" s="34" t="s">
        <v>154</v>
      </c>
      <c r="T24" s="34" t="s">
        <v>1334</v>
      </c>
      <c r="U24" s="34" t="s">
        <v>54</v>
      </c>
      <c r="V24" s="34">
        <f t="shared" si="0"/>
        <v>0</v>
      </c>
      <c r="W24" s="35">
        <f t="shared" si="1"/>
        <v>0</v>
      </c>
    </row>
    <row r="25" spans="2:27" ht="56.25" customHeight="1" x14ac:dyDescent="0.2">
      <c r="B25" s="210" t="s">
        <v>1421</v>
      </c>
      <c r="C25" s="211"/>
      <c r="D25" s="211"/>
      <c r="E25" s="211"/>
      <c r="F25" s="211"/>
      <c r="G25" s="211"/>
      <c r="H25" s="211"/>
      <c r="I25" s="211"/>
      <c r="J25" s="211"/>
      <c r="K25" s="211"/>
      <c r="L25" s="211"/>
      <c r="M25" s="212" t="s">
        <v>1324</v>
      </c>
      <c r="N25" s="212"/>
      <c r="O25" s="212" t="s">
        <v>48</v>
      </c>
      <c r="P25" s="212"/>
      <c r="Q25" s="213" t="s">
        <v>49</v>
      </c>
      <c r="R25" s="213"/>
      <c r="S25" s="34" t="s">
        <v>905</v>
      </c>
      <c r="T25" s="34" t="s">
        <v>1334</v>
      </c>
      <c r="U25" s="34" t="s">
        <v>54</v>
      </c>
      <c r="V25" s="34">
        <f t="shared" si="0"/>
        <v>0</v>
      </c>
      <c r="W25" s="35">
        <f t="shared" si="1"/>
        <v>0</v>
      </c>
    </row>
    <row r="26" spans="2:27" ht="56.25" customHeight="1" x14ac:dyDescent="0.2">
      <c r="B26" s="210" t="s">
        <v>1422</v>
      </c>
      <c r="C26" s="211"/>
      <c r="D26" s="211"/>
      <c r="E26" s="211"/>
      <c r="F26" s="211"/>
      <c r="G26" s="211"/>
      <c r="H26" s="211"/>
      <c r="I26" s="211"/>
      <c r="J26" s="211"/>
      <c r="K26" s="211"/>
      <c r="L26" s="211"/>
      <c r="M26" s="212" t="s">
        <v>1324</v>
      </c>
      <c r="N26" s="212"/>
      <c r="O26" s="212" t="s">
        <v>48</v>
      </c>
      <c r="P26" s="212"/>
      <c r="Q26" s="213" t="s">
        <v>49</v>
      </c>
      <c r="R26" s="213"/>
      <c r="S26" s="34" t="s">
        <v>905</v>
      </c>
      <c r="T26" s="34" t="s">
        <v>1334</v>
      </c>
      <c r="U26" s="34" t="s">
        <v>54</v>
      </c>
      <c r="V26" s="34">
        <f t="shared" si="0"/>
        <v>0</v>
      </c>
      <c r="W26" s="35">
        <f t="shared" si="1"/>
        <v>0</v>
      </c>
    </row>
    <row r="27" spans="2:27" ht="56.25" customHeight="1" x14ac:dyDescent="0.2">
      <c r="B27" s="210" t="s">
        <v>1423</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54</v>
      </c>
      <c r="V27" s="34">
        <f t="shared" si="0"/>
        <v>0</v>
      </c>
      <c r="W27" s="35">
        <f t="shared" si="1"/>
        <v>0</v>
      </c>
    </row>
    <row r="28" spans="2:27" ht="56.25" customHeight="1" x14ac:dyDescent="0.2">
      <c r="B28" s="210" t="s">
        <v>1424</v>
      </c>
      <c r="C28" s="211"/>
      <c r="D28" s="211"/>
      <c r="E28" s="211"/>
      <c r="F28" s="211"/>
      <c r="G28" s="211"/>
      <c r="H28" s="211"/>
      <c r="I28" s="211"/>
      <c r="J28" s="211"/>
      <c r="K28" s="211"/>
      <c r="L28" s="211"/>
      <c r="M28" s="212" t="s">
        <v>1324</v>
      </c>
      <c r="N28" s="212"/>
      <c r="O28" s="212" t="s">
        <v>48</v>
      </c>
      <c r="P28" s="212"/>
      <c r="Q28" s="213" t="s">
        <v>49</v>
      </c>
      <c r="R28" s="213"/>
      <c r="S28" s="34" t="s">
        <v>905</v>
      </c>
      <c r="T28" s="34" t="s">
        <v>1334</v>
      </c>
      <c r="U28" s="34" t="s">
        <v>54</v>
      </c>
      <c r="V28" s="34">
        <f t="shared" si="0"/>
        <v>0</v>
      </c>
      <c r="W28" s="35">
        <f t="shared" si="1"/>
        <v>0</v>
      </c>
    </row>
    <row r="29" spans="2:27" ht="56.25" customHeight="1" thickBot="1" x14ac:dyDescent="0.25">
      <c r="B29" s="210" t="s">
        <v>1425</v>
      </c>
      <c r="C29" s="211"/>
      <c r="D29" s="211"/>
      <c r="E29" s="211"/>
      <c r="F29" s="211"/>
      <c r="G29" s="211"/>
      <c r="H29" s="211"/>
      <c r="I29" s="211"/>
      <c r="J29" s="211"/>
      <c r="K29" s="211"/>
      <c r="L29" s="211"/>
      <c r="M29" s="212" t="s">
        <v>1324</v>
      </c>
      <c r="N29" s="212"/>
      <c r="O29" s="212" t="s">
        <v>48</v>
      </c>
      <c r="P29" s="212"/>
      <c r="Q29" s="213" t="s">
        <v>49</v>
      </c>
      <c r="R29" s="213"/>
      <c r="S29" s="34" t="s">
        <v>905</v>
      </c>
      <c r="T29" s="34" t="s">
        <v>1334</v>
      </c>
      <c r="U29" s="34" t="s">
        <v>54</v>
      </c>
      <c r="V29" s="34">
        <f t="shared" si="0"/>
        <v>0</v>
      </c>
      <c r="W29" s="35">
        <f t="shared" si="1"/>
        <v>0</v>
      </c>
      <c r="X29" s="1">
        <v>9</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1340</v>
      </c>
      <c r="F33" s="70"/>
      <c r="G33" s="70"/>
      <c r="H33" s="41"/>
      <c r="I33" s="41"/>
      <c r="J33" s="41"/>
      <c r="K33" s="41"/>
      <c r="L33" s="41"/>
      <c r="M33" s="41"/>
      <c r="N33" s="41"/>
      <c r="O33" s="41"/>
      <c r="P33" s="42"/>
      <c r="Q33" s="42"/>
      <c r="R33" s="43" t="s">
        <v>1426</v>
      </c>
      <c r="S33" s="44" t="s">
        <v>12</v>
      </c>
      <c r="T33" s="42"/>
      <c r="U33" s="44" t="s">
        <v>54</v>
      </c>
      <c r="V33" s="42"/>
      <c r="W33" s="45">
        <f>+IF(ISERR(U33/R33*100),"N/A",ROUND(U33/R33*100,2))</f>
        <v>0</v>
      </c>
    </row>
    <row r="34" spans="2:23" ht="26.25" customHeight="1" thickBot="1" x14ac:dyDescent="0.25">
      <c r="B34" s="228" t="s">
        <v>70</v>
      </c>
      <c r="C34" s="229"/>
      <c r="D34" s="229"/>
      <c r="E34" s="71" t="s">
        <v>1340</v>
      </c>
      <c r="F34" s="71"/>
      <c r="G34" s="71"/>
      <c r="H34" s="47"/>
      <c r="I34" s="47"/>
      <c r="J34" s="47"/>
      <c r="K34" s="47"/>
      <c r="L34" s="47"/>
      <c r="M34" s="47"/>
      <c r="N34" s="47"/>
      <c r="O34" s="47"/>
      <c r="P34" s="48"/>
      <c r="Q34" s="48"/>
      <c r="R34" s="49" t="s">
        <v>1426</v>
      </c>
      <c r="S34" s="50" t="s">
        <v>1427</v>
      </c>
      <c r="T34" s="51">
        <f>+IF(ISERR(S34/R34*100),"N/A",ROUND(S34/R34*100,2))</f>
        <v>27.66</v>
      </c>
      <c r="U34" s="50" t="s">
        <v>54</v>
      </c>
      <c r="V34" s="51">
        <f>+IF(ISERR(U34/S34*100),"N/A",ROUND(U34/S34*100,2))</f>
        <v>0</v>
      </c>
      <c r="W34" s="52">
        <f>+IF(ISERR(U34/R34*100),"N/A",ROUND(U34/R34*100,2))</f>
        <v>0</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1368</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1356</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1344</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3.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2" man="1"/>
    <brk id="29" min="1"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176" t="s">
        <v>6</v>
      </c>
      <c r="E4" s="176"/>
      <c r="F4" s="176"/>
      <c r="G4" s="176"/>
      <c r="H4" s="177"/>
      <c r="I4" s="18"/>
      <c r="J4" s="178" t="s">
        <v>7</v>
      </c>
      <c r="K4" s="176"/>
      <c r="L4" s="17" t="s">
        <v>138</v>
      </c>
      <c r="M4" s="179" t="s">
        <v>139</v>
      </c>
      <c r="N4" s="179"/>
      <c r="O4" s="179"/>
      <c r="P4" s="179"/>
      <c r="Q4" s="180"/>
      <c r="R4" s="19"/>
      <c r="S4" s="181" t="s">
        <v>10</v>
      </c>
      <c r="T4" s="182"/>
      <c r="U4" s="182"/>
      <c r="V4" s="183" t="s">
        <v>79</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93</v>
      </c>
      <c r="D6" s="185" t="s">
        <v>94</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140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96</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141</v>
      </c>
      <c r="C21" s="211"/>
      <c r="D21" s="211"/>
      <c r="E21" s="211"/>
      <c r="F21" s="211"/>
      <c r="G21" s="211"/>
      <c r="H21" s="211"/>
      <c r="I21" s="211"/>
      <c r="J21" s="211"/>
      <c r="K21" s="211"/>
      <c r="L21" s="211"/>
      <c r="M21" s="212" t="s">
        <v>93</v>
      </c>
      <c r="N21" s="212"/>
      <c r="O21" s="212" t="s">
        <v>48</v>
      </c>
      <c r="P21" s="212"/>
      <c r="Q21" s="213" t="s">
        <v>49</v>
      </c>
      <c r="R21" s="213"/>
      <c r="S21" s="34" t="s">
        <v>53</v>
      </c>
      <c r="T21" s="34" t="s">
        <v>142</v>
      </c>
      <c r="U21" s="34" t="s">
        <v>143</v>
      </c>
      <c r="V21" s="34">
        <f>+IF(ISERR(U21/T21*100),"N/A",ROUND(U21/T21*100,2))</f>
        <v>97</v>
      </c>
      <c r="W21" s="35">
        <f>+IF(ISERR(U21/S21*100),"N/A",ROUND(U21/S21*100,2))</f>
        <v>4.8499999999999996</v>
      </c>
    </row>
    <row r="22" spans="2:27" ht="56.25" customHeight="1" thickBot="1" x14ac:dyDescent="0.25">
      <c r="B22" s="210" t="s">
        <v>144</v>
      </c>
      <c r="C22" s="211"/>
      <c r="D22" s="211"/>
      <c r="E22" s="211"/>
      <c r="F22" s="211"/>
      <c r="G22" s="211"/>
      <c r="H22" s="211"/>
      <c r="I22" s="211"/>
      <c r="J22" s="211"/>
      <c r="K22" s="211"/>
      <c r="L22" s="211"/>
      <c r="M22" s="212" t="s">
        <v>93</v>
      </c>
      <c r="N22" s="212"/>
      <c r="O22" s="212" t="s">
        <v>48</v>
      </c>
      <c r="P22" s="212"/>
      <c r="Q22" s="213" t="s">
        <v>49</v>
      </c>
      <c r="R22" s="213"/>
      <c r="S22" s="34" t="s">
        <v>53</v>
      </c>
      <c r="T22" s="34" t="s">
        <v>98</v>
      </c>
      <c r="U22" s="34" t="s">
        <v>54</v>
      </c>
      <c r="V22" s="34">
        <f>+IF(ISERR(U22/T22*100),"N/A",ROUND(U22/T22*100,2))</f>
        <v>0</v>
      </c>
      <c r="W22" s="35">
        <f>+IF(ISERR(U22/S22*100),"N/A",ROUND(U22/S22*100,2))</f>
        <v>0</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38"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39" t="s">
        <v>63</v>
      </c>
      <c r="S25" s="39" t="s">
        <v>63</v>
      </c>
      <c r="T25" s="39" t="s">
        <v>48</v>
      </c>
      <c r="U25" s="39" t="s">
        <v>63</v>
      </c>
      <c r="V25" s="39" t="s">
        <v>64</v>
      </c>
      <c r="W25" s="32" t="s">
        <v>65</v>
      </c>
      <c r="Y25" s="36"/>
    </row>
    <row r="26" spans="2:27" ht="23.25" customHeight="1" thickBot="1" x14ac:dyDescent="0.25">
      <c r="B26" s="226" t="s">
        <v>66</v>
      </c>
      <c r="C26" s="227"/>
      <c r="D26" s="227"/>
      <c r="E26" s="40" t="s">
        <v>101</v>
      </c>
      <c r="F26" s="40"/>
      <c r="G26" s="40"/>
      <c r="H26" s="41"/>
      <c r="I26" s="41"/>
      <c r="J26" s="41"/>
      <c r="K26" s="41"/>
      <c r="L26" s="41"/>
      <c r="M26" s="41"/>
      <c r="N26" s="41"/>
      <c r="O26" s="41"/>
      <c r="P26" s="42"/>
      <c r="Q26" s="42"/>
      <c r="R26" s="43" t="s">
        <v>79</v>
      </c>
      <c r="S26" s="44" t="s">
        <v>12</v>
      </c>
      <c r="T26" s="42"/>
      <c r="U26" s="44" t="s">
        <v>54</v>
      </c>
      <c r="V26" s="42"/>
      <c r="W26" s="45">
        <f>+IF(ISERR(U26/R26*100),"N/A",ROUND(U26/R26*100,2))</f>
        <v>0</v>
      </c>
    </row>
    <row r="27" spans="2:27" ht="26.25" customHeight="1" thickBot="1" x14ac:dyDescent="0.25">
      <c r="B27" s="228" t="s">
        <v>70</v>
      </c>
      <c r="C27" s="229"/>
      <c r="D27" s="229"/>
      <c r="E27" s="46" t="s">
        <v>101</v>
      </c>
      <c r="F27" s="46"/>
      <c r="G27" s="46"/>
      <c r="H27" s="47"/>
      <c r="I27" s="47"/>
      <c r="J27" s="47"/>
      <c r="K27" s="47"/>
      <c r="L27" s="47"/>
      <c r="M27" s="47"/>
      <c r="N27" s="47"/>
      <c r="O27" s="47"/>
      <c r="P27" s="48"/>
      <c r="Q27" s="48"/>
      <c r="R27" s="49" t="s">
        <v>145</v>
      </c>
      <c r="S27" s="50" t="s">
        <v>54</v>
      </c>
      <c r="T27" s="51">
        <f>+IF(ISERR(S27/R27*100),"N/A",ROUND(S27/R27*100,2))</f>
        <v>0</v>
      </c>
      <c r="U27" s="50" t="s">
        <v>54</v>
      </c>
      <c r="V27" s="51" t="str">
        <f>+IF(ISERR(U27/S27*100),"N/A",ROUND(U27/S27*100,2))</f>
        <v>N/A</v>
      </c>
      <c r="W27" s="52">
        <f>+IF(ISERR(U27/R27*100),"N/A",ROUND(U27/R27*100,2))</f>
        <v>0</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146</v>
      </c>
      <c r="C29" s="215"/>
      <c r="D29" s="215"/>
      <c r="E29" s="215"/>
      <c r="F29" s="215"/>
      <c r="G29" s="215"/>
      <c r="H29" s="215"/>
      <c r="I29" s="215"/>
      <c r="J29" s="215"/>
      <c r="K29" s="215"/>
      <c r="L29" s="215"/>
      <c r="M29" s="215"/>
      <c r="N29" s="215"/>
      <c r="O29" s="215"/>
      <c r="P29" s="215"/>
      <c r="Q29" s="215"/>
      <c r="R29" s="215"/>
      <c r="S29" s="215"/>
      <c r="T29" s="215"/>
      <c r="U29" s="215"/>
      <c r="V29" s="215"/>
      <c r="W29" s="216"/>
    </row>
    <row r="30" spans="2:27" ht="23.25"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147</v>
      </c>
      <c r="C31" s="215"/>
      <c r="D31" s="215"/>
      <c r="E31" s="215"/>
      <c r="F31" s="215"/>
      <c r="G31" s="215"/>
      <c r="H31" s="215"/>
      <c r="I31" s="215"/>
      <c r="J31" s="215"/>
      <c r="K31" s="215"/>
      <c r="L31" s="215"/>
      <c r="M31" s="215"/>
      <c r="N31" s="215"/>
      <c r="O31" s="215"/>
      <c r="P31" s="215"/>
      <c r="Q31" s="215"/>
      <c r="R31" s="215"/>
      <c r="S31" s="215"/>
      <c r="T31" s="215"/>
      <c r="U31" s="215"/>
      <c r="V31" s="215"/>
      <c r="W31" s="216"/>
    </row>
    <row r="32" spans="2:27" ht="41.2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148</v>
      </c>
      <c r="C33" s="215"/>
      <c r="D33" s="215"/>
      <c r="E33" s="215"/>
      <c r="F33" s="215"/>
      <c r="G33" s="215"/>
      <c r="H33" s="215"/>
      <c r="I33" s="215"/>
      <c r="J33" s="215"/>
      <c r="K33" s="215"/>
      <c r="L33" s="215"/>
      <c r="M33" s="215"/>
      <c r="N33" s="215"/>
      <c r="O33" s="215"/>
      <c r="P33" s="215"/>
      <c r="Q33" s="215"/>
      <c r="R33" s="215"/>
      <c r="S33" s="215"/>
      <c r="T33" s="215"/>
      <c r="U33" s="215"/>
      <c r="V33" s="215"/>
      <c r="W33" s="216"/>
    </row>
    <row r="34" spans="2:23" ht="13.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abSelected="1" view="pageBreakPreview" topLeftCell="A4"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79.5" customHeight="1" thickTop="1" thickBot="1" x14ac:dyDescent="0.25">
      <c r="A4" s="15"/>
      <c r="B4" s="16" t="s">
        <v>4</v>
      </c>
      <c r="C4" s="17" t="s">
        <v>1320</v>
      </c>
      <c r="D4" s="176" t="s">
        <v>1321</v>
      </c>
      <c r="E4" s="176"/>
      <c r="F4" s="176"/>
      <c r="G4" s="176"/>
      <c r="H4" s="177"/>
      <c r="I4" s="18"/>
      <c r="J4" s="178" t="s">
        <v>7</v>
      </c>
      <c r="K4" s="176"/>
      <c r="L4" s="17" t="s">
        <v>1428</v>
      </c>
      <c r="M4" s="179" t="s">
        <v>1429</v>
      </c>
      <c r="N4" s="179"/>
      <c r="O4" s="179"/>
      <c r="P4" s="179"/>
      <c r="Q4" s="180"/>
      <c r="R4" s="19"/>
      <c r="S4" s="181" t="s">
        <v>10</v>
      </c>
      <c r="T4" s="182"/>
      <c r="U4" s="182"/>
      <c r="V4" s="183" t="s">
        <v>225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1430</v>
      </c>
      <c r="D6" s="185" t="s">
        <v>1431</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1432</v>
      </c>
      <c r="K8" s="26" t="s">
        <v>1433</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1434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1435</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1436</v>
      </c>
      <c r="C21" s="211"/>
      <c r="D21" s="211"/>
      <c r="E21" s="211"/>
      <c r="F21" s="211"/>
      <c r="G21" s="211"/>
      <c r="H21" s="211"/>
      <c r="I21" s="211"/>
      <c r="J21" s="211"/>
      <c r="K21" s="211"/>
      <c r="L21" s="211"/>
      <c r="M21" s="212" t="s">
        <v>1430</v>
      </c>
      <c r="N21" s="212"/>
      <c r="O21" s="212" t="s">
        <v>48</v>
      </c>
      <c r="P21" s="212"/>
      <c r="Q21" s="213" t="s">
        <v>49</v>
      </c>
      <c r="R21" s="213"/>
      <c r="S21" s="34" t="s">
        <v>53</v>
      </c>
      <c r="T21" s="34" t="s">
        <v>54</v>
      </c>
      <c r="U21" s="34" t="s">
        <v>54</v>
      </c>
      <c r="V21" s="34" t="str">
        <f>+IF(ISERR(U21/T21*100),"N/A",ROUND(U21/T21*100,2))</f>
        <v>N/A</v>
      </c>
      <c r="W21" s="35">
        <f>+IF(ISERR(U21/S21*100),"N/A",ROUND(U21/S21*100,2))</f>
        <v>0</v>
      </c>
    </row>
    <row r="22" spans="2:27" ht="56.25" customHeight="1" x14ac:dyDescent="0.2">
      <c r="B22" s="210" t="s">
        <v>1437</v>
      </c>
      <c r="C22" s="211"/>
      <c r="D22" s="211"/>
      <c r="E22" s="211"/>
      <c r="F22" s="211"/>
      <c r="G22" s="211"/>
      <c r="H22" s="211"/>
      <c r="I22" s="211"/>
      <c r="J22" s="211"/>
      <c r="K22" s="211"/>
      <c r="L22" s="211"/>
      <c r="M22" s="212" t="s">
        <v>1430</v>
      </c>
      <c r="N22" s="212"/>
      <c r="O22" s="212" t="s">
        <v>48</v>
      </c>
      <c r="P22" s="212"/>
      <c r="Q22" s="213" t="s">
        <v>49</v>
      </c>
      <c r="R22" s="213"/>
      <c r="S22" s="34" t="s">
        <v>53</v>
      </c>
      <c r="T22" s="34" t="s">
        <v>54</v>
      </c>
      <c r="U22" s="34" t="s">
        <v>54</v>
      </c>
      <c r="V22" s="34" t="str">
        <f>+IF(ISERR(U22/T22*100),"N/A",ROUND(U22/T22*100,2))</f>
        <v>N/A</v>
      </c>
      <c r="W22" s="35">
        <f>+IF(ISERR(U22/S22*100),"N/A",ROUND(U22/S22*100,2))</f>
        <v>0</v>
      </c>
    </row>
    <row r="23" spans="2:27" ht="56.25" customHeight="1" thickBot="1" x14ac:dyDescent="0.25">
      <c r="B23" s="210" t="s">
        <v>1438</v>
      </c>
      <c r="C23" s="211"/>
      <c r="D23" s="211"/>
      <c r="E23" s="211"/>
      <c r="F23" s="211"/>
      <c r="G23" s="211"/>
      <c r="H23" s="211"/>
      <c r="I23" s="211"/>
      <c r="J23" s="211"/>
      <c r="K23" s="211"/>
      <c r="L23" s="211"/>
      <c r="M23" s="212" t="s">
        <v>1430</v>
      </c>
      <c r="N23" s="212"/>
      <c r="O23" s="212" t="s">
        <v>48</v>
      </c>
      <c r="P23" s="212"/>
      <c r="Q23" s="213" t="s">
        <v>49</v>
      </c>
      <c r="R23" s="213"/>
      <c r="S23" s="34" t="s">
        <v>53</v>
      </c>
      <c r="T23" s="34" t="s">
        <v>54</v>
      </c>
      <c r="U23" s="34" t="s">
        <v>54</v>
      </c>
      <c r="V23" s="34" t="str">
        <f>+IF(ISERR(U23/T23*100),"N/A",ROUND(U23/T23*100,2))</f>
        <v>N/A</v>
      </c>
      <c r="W23" s="35">
        <f>+IF(ISERR(U23/S23*100),"N/A",ROUND(U23/S23*100,2))</f>
        <v>0</v>
      </c>
      <c r="X23" s="1">
        <v>3</v>
      </c>
      <c r="Y23" s="1">
        <v>3</v>
      </c>
    </row>
    <row r="24" spans="2:27" ht="21.75" customHeight="1" thickTop="1" thickBot="1" x14ac:dyDescent="0.25">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20" t="s">
        <v>60</v>
      </c>
      <c r="C25" s="221"/>
      <c r="D25" s="221"/>
      <c r="E25" s="221"/>
      <c r="F25" s="221"/>
      <c r="G25" s="221"/>
      <c r="H25" s="221"/>
      <c r="I25" s="221"/>
      <c r="J25" s="221"/>
      <c r="K25" s="221"/>
      <c r="L25" s="221"/>
      <c r="M25" s="221"/>
      <c r="N25" s="221"/>
      <c r="O25" s="221"/>
      <c r="P25" s="221"/>
      <c r="Q25" s="222"/>
      <c r="R25" s="37" t="s">
        <v>41</v>
      </c>
      <c r="S25" s="197" t="s">
        <v>42</v>
      </c>
      <c r="T25" s="197"/>
      <c r="U25" s="68" t="s">
        <v>61</v>
      </c>
      <c r="V25" s="196" t="s">
        <v>62</v>
      </c>
      <c r="W25" s="198"/>
    </row>
    <row r="26" spans="2:27" ht="30.75" customHeight="1" thickBot="1" x14ac:dyDescent="0.25">
      <c r="B26" s="223"/>
      <c r="C26" s="224"/>
      <c r="D26" s="224"/>
      <c r="E26" s="224"/>
      <c r="F26" s="224"/>
      <c r="G26" s="224"/>
      <c r="H26" s="224"/>
      <c r="I26" s="224"/>
      <c r="J26" s="224"/>
      <c r="K26" s="224"/>
      <c r="L26" s="224"/>
      <c r="M26" s="224"/>
      <c r="N26" s="224"/>
      <c r="O26" s="224"/>
      <c r="P26" s="224"/>
      <c r="Q26" s="225"/>
      <c r="R26" s="69" t="s">
        <v>63</v>
      </c>
      <c r="S26" s="69" t="s">
        <v>63</v>
      </c>
      <c r="T26" s="69" t="s">
        <v>48</v>
      </c>
      <c r="U26" s="69" t="s">
        <v>63</v>
      </c>
      <c r="V26" s="69" t="s">
        <v>64</v>
      </c>
      <c r="W26" s="32" t="s">
        <v>65</v>
      </c>
      <c r="Y26" s="36"/>
    </row>
    <row r="27" spans="2:27" ht="23.25" customHeight="1" thickBot="1" x14ac:dyDescent="0.25">
      <c r="B27" s="226" t="s">
        <v>66</v>
      </c>
      <c r="C27" s="227"/>
      <c r="D27" s="227"/>
      <c r="E27" s="70" t="s">
        <v>1439</v>
      </c>
      <c r="F27" s="70"/>
      <c r="G27" s="70"/>
      <c r="H27" s="41"/>
      <c r="I27" s="41"/>
      <c r="J27" s="41"/>
      <c r="K27" s="41"/>
      <c r="L27" s="41"/>
      <c r="M27" s="41"/>
      <c r="N27" s="41"/>
      <c r="O27" s="41"/>
      <c r="P27" s="42"/>
      <c r="Q27" s="42"/>
      <c r="R27" s="43" t="s">
        <v>1427</v>
      </c>
      <c r="S27" s="44" t="s">
        <v>12</v>
      </c>
      <c r="T27" s="42"/>
      <c r="U27" s="44" t="s">
        <v>54</v>
      </c>
      <c r="V27" s="42"/>
      <c r="W27" s="45">
        <f>+IF(ISERR(U27/R27*100),"N/A",ROUND(U27/R27*100,2))</f>
        <v>0</v>
      </c>
    </row>
    <row r="28" spans="2:27" ht="26.25" customHeight="1" thickBot="1" x14ac:dyDescent="0.25">
      <c r="B28" s="228" t="s">
        <v>70</v>
      </c>
      <c r="C28" s="229"/>
      <c r="D28" s="229"/>
      <c r="E28" s="71" t="s">
        <v>1439</v>
      </c>
      <c r="F28" s="71"/>
      <c r="G28" s="71"/>
      <c r="H28" s="47"/>
      <c r="I28" s="47"/>
      <c r="J28" s="47"/>
      <c r="K28" s="47"/>
      <c r="L28" s="47"/>
      <c r="M28" s="47"/>
      <c r="N28" s="47"/>
      <c r="O28" s="47"/>
      <c r="P28" s="48"/>
      <c r="Q28" s="48"/>
      <c r="R28" s="49" t="s">
        <v>1427</v>
      </c>
      <c r="S28" s="50" t="s">
        <v>54</v>
      </c>
      <c r="T28" s="51">
        <f>+IF(ISERR(S28/R28*100),"N/A",ROUND(S28/R28*100,2))</f>
        <v>0</v>
      </c>
      <c r="U28" s="50" t="s">
        <v>54</v>
      </c>
      <c r="V28" s="51" t="str">
        <f>+IF(ISERR(U28/S28*100),"N/A",ROUND(U28/S28*100,2))</f>
        <v>N/A</v>
      </c>
      <c r="W28" s="52">
        <f>+IF(ISERR(U28/R28*100),"N/A",ROUND(U28/R28*100,2))</f>
        <v>0</v>
      </c>
    </row>
    <row r="29" spans="2:27" ht="22.5" customHeight="1" thickTop="1" thickBot="1" x14ac:dyDescent="0.25">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14" t="s">
        <v>1440</v>
      </c>
      <c r="C30" s="215"/>
      <c r="D30" s="215"/>
      <c r="E30" s="215"/>
      <c r="F30" s="215"/>
      <c r="G30" s="215"/>
      <c r="H30" s="215"/>
      <c r="I30" s="215"/>
      <c r="J30" s="215"/>
      <c r="K30" s="215"/>
      <c r="L30" s="215"/>
      <c r="M30" s="215"/>
      <c r="N30" s="215"/>
      <c r="O30" s="215"/>
      <c r="P30" s="215"/>
      <c r="Q30" s="215"/>
      <c r="R30" s="215"/>
      <c r="S30" s="215"/>
      <c r="T30" s="215"/>
      <c r="U30" s="215"/>
      <c r="V30" s="215"/>
      <c r="W30" s="216"/>
    </row>
    <row r="31" spans="2:27" ht="27"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1441</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5" customHeight="1" thickBot="1" x14ac:dyDescent="0.25">
      <c r="B33" s="230"/>
      <c r="C33" s="231"/>
      <c r="D33" s="231"/>
      <c r="E33" s="231"/>
      <c r="F33" s="231"/>
      <c r="G33" s="231"/>
      <c r="H33" s="231"/>
      <c r="I33" s="231"/>
      <c r="J33" s="231"/>
      <c r="K33" s="231"/>
      <c r="L33" s="231"/>
      <c r="M33" s="231"/>
      <c r="N33" s="231"/>
      <c r="O33" s="231"/>
      <c r="P33" s="231"/>
      <c r="Q33" s="231"/>
      <c r="R33" s="231"/>
      <c r="S33" s="231"/>
      <c r="T33" s="231"/>
      <c r="U33" s="231"/>
      <c r="V33" s="231"/>
      <c r="W33" s="232"/>
    </row>
    <row r="34" spans="2:23" ht="37.5" customHeight="1" thickTop="1" x14ac:dyDescent="0.2">
      <c r="B34" s="214" t="s">
        <v>1442</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3.5" customHeight="1" thickBot="1" x14ac:dyDescent="0.25">
      <c r="B35" s="217"/>
      <c r="C35" s="218"/>
      <c r="D35" s="218"/>
      <c r="E35" s="218"/>
      <c r="F35" s="218"/>
      <c r="G35" s="218"/>
      <c r="H35" s="218"/>
      <c r="I35" s="218"/>
      <c r="J35" s="218"/>
      <c r="K35" s="218"/>
      <c r="L35" s="218"/>
      <c r="M35" s="218"/>
      <c r="N35" s="218"/>
      <c r="O35" s="218"/>
      <c r="P35" s="218"/>
      <c r="Q35" s="218"/>
      <c r="R35" s="218"/>
      <c r="S35" s="218"/>
      <c r="T35" s="218"/>
      <c r="U35" s="218"/>
      <c r="V35" s="218"/>
      <c r="W35" s="219"/>
    </row>
  </sheetData>
  <mergeCells count="59">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1443</v>
      </c>
      <c r="M4" s="179" t="s">
        <v>1444</v>
      </c>
      <c r="N4" s="179"/>
      <c r="O4" s="179"/>
      <c r="P4" s="179"/>
      <c r="Q4" s="180"/>
      <c r="R4" s="19"/>
      <c r="S4" s="181" t="s">
        <v>10</v>
      </c>
      <c r="T4" s="182"/>
      <c r="U4" s="182"/>
      <c r="V4" s="183" t="s">
        <v>1445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1043</v>
      </c>
      <c r="D6" s="185" t="s">
        <v>1446</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20</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1447</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1448</v>
      </c>
      <c r="C21" s="211"/>
      <c r="D21" s="211"/>
      <c r="E21" s="211"/>
      <c r="F21" s="211"/>
      <c r="G21" s="211"/>
      <c r="H21" s="211"/>
      <c r="I21" s="211"/>
      <c r="J21" s="211"/>
      <c r="K21" s="211"/>
      <c r="L21" s="211"/>
      <c r="M21" s="212" t="s">
        <v>1043</v>
      </c>
      <c r="N21" s="212"/>
      <c r="O21" s="212" t="s">
        <v>48</v>
      </c>
      <c r="P21" s="212"/>
      <c r="Q21" s="213" t="s">
        <v>49</v>
      </c>
      <c r="R21" s="213"/>
      <c r="S21" s="34" t="s">
        <v>1449</v>
      </c>
      <c r="T21" s="34" t="s">
        <v>54</v>
      </c>
      <c r="U21" s="34" t="s">
        <v>54</v>
      </c>
      <c r="V21" s="34" t="str">
        <f>+IF(ISERR(U21/T21*100),"N/A",ROUND(U21/T21*100,2))</f>
        <v>N/A</v>
      </c>
      <c r="W21" s="35">
        <f>+IF(ISERR(U21/S21*100),"N/A",ROUND(U21/S21*100,2))</f>
        <v>0</v>
      </c>
      <c r="X21" s="1">
        <v>1</v>
      </c>
      <c r="Y21" s="1">
        <v>1</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6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69" t="s">
        <v>63</v>
      </c>
      <c r="S24" s="69" t="s">
        <v>63</v>
      </c>
      <c r="T24" s="69" t="s">
        <v>48</v>
      </c>
      <c r="U24" s="69" t="s">
        <v>63</v>
      </c>
      <c r="V24" s="69" t="s">
        <v>64</v>
      </c>
      <c r="W24" s="32" t="s">
        <v>65</v>
      </c>
      <c r="Y24" s="36"/>
    </row>
    <row r="25" spans="2:27" ht="23.25" customHeight="1" thickBot="1" x14ac:dyDescent="0.25">
      <c r="B25" s="226" t="s">
        <v>66</v>
      </c>
      <c r="C25" s="227"/>
      <c r="D25" s="227"/>
      <c r="E25" s="70" t="s">
        <v>1049</v>
      </c>
      <c r="F25" s="70"/>
      <c r="G25" s="70"/>
      <c r="H25" s="41"/>
      <c r="I25" s="41"/>
      <c r="J25" s="41"/>
      <c r="K25" s="41"/>
      <c r="L25" s="41"/>
      <c r="M25" s="41"/>
      <c r="N25" s="41"/>
      <c r="O25" s="41"/>
      <c r="P25" s="42"/>
      <c r="Q25" s="42"/>
      <c r="R25" s="43" t="s">
        <v>1450</v>
      </c>
      <c r="S25" s="44" t="s">
        <v>12</v>
      </c>
      <c r="T25" s="42"/>
      <c r="U25" s="44" t="s">
        <v>54</v>
      </c>
      <c r="V25" s="42"/>
      <c r="W25" s="45">
        <f>+IF(ISERR(U25/R25*100),"N/A",ROUND(U25/R25*100,2))</f>
        <v>0</v>
      </c>
    </row>
    <row r="26" spans="2:27" ht="26.25" customHeight="1" thickBot="1" x14ac:dyDescent="0.25">
      <c r="B26" s="228" t="s">
        <v>70</v>
      </c>
      <c r="C26" s="229"/>
      <c r="D26" s="229"/>
      <c r="E26" s="71" t="s">
        <v>1049</v>
      </c>
      <c r="F26" s="71"/>
      <c r="G26" s="71"/>
      <c r="H26" s="47"/>
      <c r="I26" s="47"/>
      <c r="J26" s="47"/>
      <c r="K26" s="47"/>
      <c r="L26" s="47"/>
      <c r="M26" s="47"/>
      <c r="N26" s="47"/>
      <c r="O26" s="47"/>
      <c r="P26" s="48"/>
      <c r="Q26" s="48"/>
      <c r="R26" s="49" t="s">
        <v>1450</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1451</v>
      </c>
      <c r="C28" s="215"/>
      <c r="D28" s="215"/>
      <c r="E28" s="215"/>
      <c r="F28" s="215"/>
      <c r="G28" s="215"/>
      <c r="H28" s="215"/>
      <c r="I28" s="215"/>
      <c r="J28" s="215"/>
      <c r="K28" s="215"/>
      <c r="L28" s="215"/>
      <c r="M28" s="215"/>
      <c r="N28" s="215"/>
      <c r="O28" s="215"/>
      <c r="P28" s="215"/>
      <c r="Q28" s="215"/>
      <c r="R28" s="215"/>
      <c r="S28" s="215"/>
      <c r="T28" s="215"/>
      <c r="U28" s="215"/>
      <c r="V28" s="215"/>
      <c r="W28" s="216"/>
    </row>
    <row r="29" spans="2:27" ht="27"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1452</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1453</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tabSelected="1" view="pageBreakPreview" topLeftCell="A22"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247</v>
      </c>
      <c r="M4" s="179" t="s">
        <v>248</v>
      </c>
      <c r="N4" s="179"/>
      <c r="O4" s="179"/>
      <c r="P4" s="179"/>
      <c r="Q4" s="180"/>
      <c r="R4" s="19"/>
      <c r="S4" s="181" t="s">
        <v>10</v>
      </c>
      <c r="T4" s="182"/>
      <c r="U4" s="182"/>
      <c r="V4" s="183" t="s">
        <v>1454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1058</v>
      </c>
      <c r="D6" s="185" t="s">
        <v>1455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1324</v>
      </c>
      <c r="D7" s="172" t="s">
        <v>1325</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1456</v>
      </c>
      <c r="K8" s="26" t="s">
        <v>1457</v>
      </c>
      <c r="L8" s="26" t="s">
        <v>1458</v>
      </c>
      <c r="M8" s="26" t="s">
        <v>1459</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1460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1461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1329</v>
      </c>
      <c r="C21" s="211"/>
      <c r="D21" s="211"/>
      <c r="E21" s="211"/>
      <c r="F21" s="211"/>
      <c r="G21" s="211"/>
      <c r="H21" s="211"/>
      <c r="I21" s="211"/>
      <c r="J21" s="211"/>
      <c r="K21" s="211"/>
      <c r="L21" s="211"/>
      <c r="M21" s="212" t="s">
        <v>1324</v>
      </c>
      <c r="N21" s="212"/>
      <c r="O21" s="212" t="s">
        <v>48</v>
      </c>
      <c r="P21" s="212"/>
      <c r="Q21" s="213" t="s">
        <v>49</v>
      </c>
      <c r="R21" s="213"/>
      <c r="S21" s="34" t="s">
        <v>905</v>
      </c>
      <c r="T21" s="34" t="s">
        <v>1334</v>
      </c>
      <c r="U21" s="34" t="s">
        <v>1334</v>
      </c>
      <c r="V21" s="34">
        <f t="shared" ref="V21:V33" si="0">+IF(ISERR(U21/T21*100),"N/A",ROUND(U21/T21*100,2))</f>
        <v>100</v>
      </c>
      <c r="W21" s="35">
        <f t="shared" ref="W21:W33" si="1">+IF(ISERR(U21/S21*100),"N/A",ROUND(U21/S21*100,2))</f>
        <v>20</v>
      </c>
    </row>
    <row r="22" spans="2:27" ht="56.25" customHeight="1" x14ac:dyDescent="0.2">
      <c r="B22" s="210" t="s">
        <v>1330</v>
      </c>
      <c r="C22" s="211"/>
      <c r="D22" s="211"/>
      <c r="E22" s="211"/>
      <c r="F22" s="211"/>
      <c r="G22" s="211"/>
      <c r="H22" s="211"/>
      <c r="I22" s="211"/>
      <c r="J22" s="211"/>
      <c r="K22" s="211"/>
      <c r="L22" s="211"/>
      <c r="M22" s="212" t="s">
        <v>1324</v>
      </c>
      <c r="N22" s="212"/>
      <c r="O22" s="212" t="s">
        <v>48</v>
      </c>
      <c r="P22" s="212"/>
      <c r="Q22" s="213" t="s">
        <v>49</v>
      </c>
      <c r="R22" s="213"/>
      <c r="S22" s="34" t="s">
        <v>736</v>
      </c>
      <c r="T22" s="34" t="s">
        <v>905</v>
      </c>
      <c r="U22" s="34" t="s">
        <v>905</v>
      </c>
      <c r="V22" s="34">
        <f t="shared" si="0"/>
        <v>100</v>
      </c>
      <c r="W22" s="35">
        <f t="shared" si="1"/>
        <v>25</v>
      </c>
    </row>
    <row r="23" spans="2:27" ht="56.25" customHeight="1" x14ac:dyDescent="0.2">
      <c r="B23" s="210" t="s">
        <v>1462</v>
      </c>
      <c r="C23" s="211"/>
      <c r="D23" s="211"/>
      <c r="E23" s="211"/>
      <c r="F23" s="211"/>
      <c r="G23" s="211"/>
      <c r="H23" s="211"/>
      <c r="I23" s="211"/>
      <c r="J23" s="211"/>
      <c r="K23" s="211"/>
      <c r="L23" s="211"/>
      <c r="M23" s="212" t="s">
        <v>1324</v>
      </c>
      <c r="N23" s="212"/>
      <c r="O23" s="212" t="s">
        <v>1332</v>
      </c>
      <c r="P23" s="212"/>
      <c r="Q23" s="213" t="s">
        <v>65</v>
      </c>
      <c r="R23" s="213"/>
      <c r="S23" s="34" t="s">
        <v>512</v>
      </c>
      <c r="T23" s="34" t="s">
        <v>102</v>
      </c>
      <c r="U23" s="34" t="s">
        <v>102</v>
      </c>
      <c r="V23" s="34" t="str">
        <f t="shared" si="0"/>
        <v>N/A</v>
      </c>
      <c r="W23" s="35" t="str">
        <f t="shared" si="1"/>
        <v>N/A</v>
      </c>
    </row>
    <row r="24" spans="2:27" ht="56.25" customHeight="1" x14ac:dyDescent="0.2">
      <c r="B24" s="210" t="s">
        <v>1333</v>
      </c>
      <c r="C24" s="211"/>
      <c r="D24" s="211"/>
      <c r="E24" s="211"/>
      <c r="F24" s="211"/>
      <c r="G24" s="211"/>
      <c r="H24" s="211"/>
      <c r="I24" s="211"/>
      <c r="J24" s="211"/>
      <c r="K24" s="211"/>
      <c r="L24" s="211"/>
      <c r="M24" s="212" t="s">
        <v>1324</v>
      </c>
      <c r="N24" s="212"/>
      <c r="O24" s="212" t="s">
        <v>48</v>
      </c>
      <c r="P24" s="212"/>
      <c r="Q24" s="213" t="s">
        <v>49</v>
      </c>
      <c r="R24" s="213"/>
      <c r="S24" s="34" t="s">
        <v>905</v>
      </c>
      <c r="T24" s="34" t="s">
        <v>1334</v>
      </c>
      <c r="U24" s="34" t="s">
        <v>1334</v>
      </c>
      <c r="V24" s="34">
        <f t="shared" si="0"/>
        <v>100</v>
      </c>
      <c r="W24" s="35">
        <f t="shared" si="1"/>
        <v>20</v>
      </c>
    </row>
    <row r="25" spans="2:27" ht="56.25" customHeight="1" x14ac:dyDescent="0.2">
      <c r="B25" s="210" t="s">
        <v>1335</v>
      </c>
      <c r="C25" s="211"/>
      <c r="D25" s="211"/>
      <c r="E25" s="211"/>
      <c r="F25" s="211"/>
      <c r="G25" s="211"/>
      <c r="H25" s="211"/>
      <c r="I25" s="211"/>
      <c r="J25" s="211"/>
      <c r="K25" s="211"/>
      <c r="L25" s="211"/>
      <c r="M25" s="212" t="s">
        <v>1324</v>
      </c>
      <c r="N25" s="212"/>
      <c r="O25" s="212" t="s">
        <v>48</v>
      </c>
      <c r="P25" s="212"/>
      <c r="Q25" s="213" t="s">
        <v>49</v>
      </c>
      <c r="R25" s="213"/>
      <c r="S25" s="34" t="s">
        <v>736</v>
      </c>
      <c r="T25" s="34" t="s">
        <v>905</v>
      </c>
      <c r="U25" s="34" t="s">
        <v>905</v>
      </c>
      <c r="V25" s="34">
        <f t="shared" si="0"/>
        <v>100</v>
      </c>
      <c r="W25" s="35">
        <f t="shared" si="1"/>
        <v>25</v>
      </c>
    </row>
    <row r="26" spans="2:27" ht="56.25" customHeight="1" x14ac:dyDescent="0.2">
      <c r="B26" s="210" t="s">
        <v>1374</v>
      </c>
      <c r="C26" s="211"/>
      <c r="D26" s="211"/>
      <c r="E26" s="211"/>
      <c r="F26" s="211"/>
      <c r="G26" s="211"/>
      <c r="H26" s="211"/>
      <c r="I26" s="211"/>
      <c r="J26" s="211"/>
      <c r="K26" s="211"/>
      <c r="L26" s="211"/>
      <c r="M26" s="212" t="s">
        <v>1324</v>
      </c>
      <c r="N26" s="212"/>
      <c r="O26" s="212" t="s">
        <v>1332</v>
      </c>
      <c r="P26" s="212"/>
      <c r="Q26" s="213" t="s">
        <v>65</v>
      </c>
      <c r="R26" s="213"/>
      <c r="S26" s="34" t="s">
        <v>512</v>
      </c>
      <c r="T26" s="34" t="s">
        <v>102</v>
      </c>
      <c r="U26" s="34" t="s">
        <v>102</v>
      </c>
      <c r="V26" s="34" t="str">
        <f t="shared" si="0"/>
        <v>N/A</v>
      </c>
      <c r="W26" s="35" t="str">
        <f t="shared" si="1"/>
        <v>N/A</v>
      </c>
    </row>
    <row r="27" spans="2:27" ht="56.25" customHeight="1" x14ac:dyDescent="0.2">
      <c r="B27" s="210" t="s">
        <v>1337</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1334</v>
      </c>
      <c r="V27" s="34">
        <f t="shared" si="0"/>
        <v>100</v>
      </c>
      <c r="W27" s="35">
        <f t="shared" si="1"/>
        <v>20</v>
      </c>
    </row>
    <row r="28" spans="2:27" ht="56.25" customHeight="1" x14ac:dyDescent="0.2">
      <c r="B28" s="210" t="s">
        <v>1338</v>
      </c>
      <c r="C28" s="211"/>
      <c r="D28" s="211"/>
      <c r="E28" s="211"/>
      <c r="F28" s="211"/>
      <c r="G28" s="211"/>
      <c r="H28" s="211"/>
      <c r="I28" s="211"/>
      <c r="J28" s="211"/>
      <c r="K28" s="211"/>
      <c r="L28" s="211"/>
      <c r="M28" s="212" t="s">
        <v>1324</v>
      </c>
      <c r="N28" s="212"/>
      <c r="O28" s="212" t="s">
        <v>48</v>
      </c>
      <c r="P28" s="212"/>
      <c r="Q28" s="213" t="s">
        <v>49</v>
      </c>
      <c r="R28" s="213"/>
      <c r="S28" s="34" t="s">
        <v>736</v>
      </c>
      <c r="T28" s="34" t="s">
        <v>905</v>
      </c>
      <c r="U28" s="34" t="s">
        <v>905</v>
      </c>
      <c r="V28" s="34">
        <f t="shared" si="0"/>
        <v>100</v>
      </c>
      <c r="W28" s="35">
        <f t="shared" si="1"/>
        <v>25</v>
      </c>
    </row>
    <row r="29" spans="2:27" ht="56.25" customHeight="1" x14ac:dyDescent="0.2">
      <c r="B29" s="210" t="s">
        <v>1463</v>
      </c>
      <c r="C29" s="211"/>
      <c r="D29" s="211"/>
      <c r="E29" s="211"/>
      <c r="F29" s="211"/>
      <c r="G29" s="211"/>
      <c r="H29" s="211"/>
      <c r="I29" s="211"/>
      <c r="J29" s="211"/>
      <c r="K29" s="211"/>
      <c r="L29" s="211"/>
      <c r="M29" s="212" t="s">
        <v>1324</v>
      </c>
      <c r="N29" s="212"/>
      <c r="O29" s="212" t="s">
        <v>1332</v>
      </c>
      <c r="P29" s="212"/>
      <c r="Q29" s="213" t="s">
        <v>65</v>
      </c>
      <c r="R29" s="213"/>
      <c r="S29" s="34" t="s">
        <v>512</v>
      </c>
      <c r="T29" s="34" t="s">
        <v>102</v>
      </c>
      <c r="U29" s="34" t="s">
        <v>102</v>
      </c>
      <c r="V29" s="34" t="str">
        <f t="shared" si="0"/>
        <v>N/A</v>
      </c>
      <c r="W29" s="35" t="str">
        <f t="shared" si="1"/>
        <v>N/A</v>
      </c>
    </row>
    <row r="30" spans="2:27" ht="56.25" customHeight="1" x14ac:dyDescent="0.2">
      <c r="B30" s="210" t="s">
        <v>1464</v>
      </c>
      <c r="C30" s="211"/>
      <c r="D30" s="211"/>
      <c r="E30" s="211"/>
      <c r="F30" s="211"/>
      <c r="G30" s="211"/>
      <c r="H30" s="211"/>
      <c r="I30" s="211"/>
      <c r="J30" s="211"/>
      <c r="K30" s="211"/>
      <c r="L30" s="211"/>
      <c r="M30" s="212" t="s">
        <v>1058</v>
      </c>
      <c r="N30" s="212"/>
      <c r="O30" s="212" t="s">
        <v>48</v>
      </c>
      <c r="P30" s="212"/>
      <c r="Q30" s="213" t="s">
        <v>49</v>
      </c>
      <c r="R30" s="213"/>
      <c r="S30" s="34" t="s">
        <v>53</v>
      </c>
      <c r="T30" s="34" t="s">
        <v>1334</v>
      </c>
      <c r="U30" s="34" t="s">
        <v>54</v>
      </c>
      <c r="V30" s="34">
        <f t="shared" si="0"/>
        <v>0</v>
      </c>
      <c r="W30" s="35">
        <f t="shared" si="1"/>
        <v>0</v>
      </c>
    </row>
    <row r="31" spans="2:27" ht="56.25" customHeight="1" x14ac:dyDescent="0.2">
      <c r="B31" s="210" t="s">
        <v>1465</v>
      </c>
      <c r="C31" s="211"/>
      <c r="D31" s="211"/>
      <c r="E31" s="211"/>
      <c r="F31" s="211"/>
      <c r="G31" s="211"/>
      <c r="H31" s="211"/>
      <c r="I31" s="211"/>
      <c r="J31" s="211"/>
      <c r="K31" s="211"/>
      <c r="L31" s="211"/>
      <c r="M31" s="212" t="s">
        <v>1058</v>
      </c>
      <c r="N31" s="212"/>
      <c r="O31" s="212" t="s">
        <v>48</v>
      </c>
      <c r="P31" s="212"/>
      <c r="Q31" s="213" t="s">
        <v>65</v>
      </c>
      <c r="R31" s="213"/>
      <c r="S31" s="34" t="s">
        <v>53</v>
      </c>
      <c r="T31" s="34" t="s">
        <v>102</v>
      </c>
      <c r="U31" s="34" t="s">
        <v>102</v>
      </c>
      <c r="V31" s="34" t="str">
        <f t="shared" si="0"/>
        <v>N/A</v>
      </c>
      <c r="W31" s="35" t="str">
        <f t="shared" si="1"/>
        <v>N/A</v>
      </c>
    </row>
    <row r="32" spans="2:27" ht="56.25" customHeight="1" x14ac:dyDescent="0.2">
      <c r="B32" s="210" t="s">
        <v>1466</v>
      </c>
      <c r="C32" s="211"/>
      <c r="D32" s="211"/>
      <c r="E32" s="211"/>
      <c r="F32" s="211"/>
      <c r="G32" s="211"/>
      <c r="H32" s="211"/>
      <c r="I32" s="211"/>
      <c r="J32" s="211"/>
      <c r="K32" s="211"/>
      <c r="L32" s="211"/>
      <c r="M32" s="212" t="s">
        <v>1058</v>
      </c>
      <c r="N32" s="212"/>
      <c r="O32" s="212" t="s">
        <v>48</v>
      </c>
      <c r="P32" s="212"/>
      <c r="Q32" s="213" t="s">
        <v>49</v>
      </c>
      <c r="R32" s="213"/>
      <c r="S32" s="34" t="s">
        <v>53</v>
      </c>
      <c r="T32" s="34" t="s">
        <v>1467</v>
      </c>
      <c r="U32" s="34" t="s">
        <v>54</v>
      </c>
      <c r="V32" s="34">
        <f t="shared" si="0"/>
        <v>0</v>
      </c>
      <c r="W32" s="35">
        <f t="shared" si="1"/>
        <v>0</v>
      </c>
      <c r="Y32" s="1">
        <v>6</v>
      </c>
    </row>
    <row r="33" spans="2:25" ht="56.25" customHeight="1" thickBot="1" x14ac:dyDescent="0.25">
      <c r="B33" s="210" t="s">
        <v>1468</v>
      </c>
      <c r="C33" s="211"/>
      <c r="D33" s="211"/>
      <c r="E33" s="211"/>
      <c r="F33" s="211"/>
      <c r="G33" s="211"/>
      <c r="H33" s="211"/>
      <c r="I33" s="211"/>
      <c r="J33" s="211"/>
      <c r="K33" s="211"/>
      <c r="L33" s="211"/>
      <c r="M33" s="212" t="s">
        <v>1058</v>
      </c>
      <c r="N33" s="212"/>
      <c r="O33" s="212" t="s">
        <v>48</v>
      </c>
      <c r="P33" s="212"/>
      <c r="Q33" s="213" t="s">
        <v>49</v>
      </c>
      <c r="R33" s="213"/>
      <c r="S33" s="34" t="s">
        <v>53</v>
      </c>
      <c r="T33" s="34" t="s">
        <v>54</v>
      </c>
      <c r="U33" s="34" t="s">
        <v>54</v>
      </c>
      <c r="V33" s="34" t="str">
        <f t="shared" si="0"/>
        <v>N/A</v>
      </c>
      <c r="W33" s="35">
        <f t="shared" si="1"/>
        <v>0</v>
      </c>
      <c r="X33" s="1">
        <v>13</v>
      </c>
      <c r="Y33" s="1">
        <v>5</v>
      </c>
    </row>
    <row r="34" spans="2:25" ht="21.75" customHeight="1" thickTop="1" thickBot="1" x14ac:dyDescent="0.25">
      <c r="B34" s="11" t="s">
        <v>59</v>
      </c>
      <c r="C34" s="12"/>
      <c r="D34" s="12"/>
      <c r="E34" s="12"/>
      <c r="F34" s="12"/>
      <c r="G34" s="12"/>
      <c r="H34" s="13"/>
      <c r="I34" s="13"/>
      <c r="J34" s="13"/>
      <c r="K34" s="13"/>
      <c r="L34" s="13"/>
      <c r="M34" s="13"/>
      <c r="N34" s="13"/>
      <c r="O34" s="13"/>
      <c r="P34" s="13"/>
      <c r="Q34" s="13"/>
      <c r="R34" s="13"/>
      <c r="S34" s="13"/>
      <c r="T34" s="13"/>
      <c r="U34" s="13"/>
      <c r="V34" s="13"/>
      <c r="W34" s="14"/>
      <c r="X34" s="36"/>
    </row>
    <row r="35" spans="2:25" ht="29.25" customHeight="1" thickTop="1" thickBot="1" x14ac:dyDescent="0.25">
      <c r="B35" s="220" t="s">
        <v>60</v>
      </c>
      <c r="C35" s="221"/>
      <c r="D35" s="221"/>
      <c r="E35" s="221"/>
      <c r="F35" s="221"/>
      <c r="G35" s="221"/>
      <c r="H35" s="221"/>
      <c r="I35" s="221"/>
      <c r="J35" s="221"/>
      <c r="K35" s="221"/>
      <c r="L35" s="221"/>
      <c r="M35" s="221"/>
      <c r="N35" s="221"/>
      <c r="O35" s="221"/>
      <c r="P35" s="221"/>
      <c r="Q35" s="222"/>
      <c r="R35" s="37" t="s">
        <v>41</v>
      </c>
      <c r="S35" s="197" t="s">
        <v>42</v>
      </c>
      <c r="T35" s="197"/>
      <c r="U35" s="68" t="s">
        <v>61</v>
      </c>
      <c r="V35" s="196" t="s">
        <v>62</v>
      </c>
      <c r="W35" s="198"/>
    </row>
    <row r="36" spans="2:25" ht="30.75" customHeight="1" thickBot="1" x14ac:dyDescent="0.25">
      <c r="B36" s="223"/>
      <c r="C36" s="224"/>
      <c r="D36" s="224"/>
      <c r="E36" s="224"/>
      <c r="F36" s="224"/>
      <c r="G36" s="224"/>
      <c r="H36" s="224"/>
      <c r="I36" s="224"/>
      <c r="J36" s="224"/>
      <c r="K36" s="224"/>
      <c r="L36" s="224"/>
      <c r="M36" s="224"/>
      <c r="N36" s="224"/>
      <c r="O36" s="224"/>
      <c r="P36" s="224"/>
      <c r="Q36" s="225"/>
      <c r="R36" s="69" t="s">
        <v>63</v>
      </c>
      <c r="S36" s="69" t="s">
        <v>63</v>
      </c>
      <c r="T36" s="69" t="s">
        <v>48</v>
      </c>
      <c r="U36" s="69" t="s">
        <v>63</v>
      </c>
      <c r="V36" s="69" t="s">
        <v>64</v>
      </c>
      <c r="W36" s="32" t="s">
        <v>65</v>
      </c>
      <c r="Y36" s="36"/>
    </row>
    <row r="37" spans="2:25" ht="23.25" customHeight="1" thickBot="1" x14ac:dyDescent="0.25">
      <c r="B37" s="226" t="s">
        <v>66</v>
      </c>
      <c r="C37" s="227"/>
      <c r="D37" s="227"/>
      <c r="E37" s="70" t="s">
        <v>1340</v>
      </c>
      <c r="F37" s="70"/>
      <c r="G37" s="70"/>
      <c r="H37" s="41"/>
      <c r="I37" s="41"/>
      <c r="J37" s="41"/>
      <c r="K37" s="41"/>
      <c r="L37" s="41"/>
      <c r="M37" s="41"/>
      <c r="N37" s="41"/>
      <c r="O37" s="41"/>
      <c r="P37" s="42"/>
      <c r="Q37" s="42"/>
      <c r="R37" s="43" t="s">
        <v>1469</v>
      </c>
      <c r="S37" s="44" t="s">
        <v>12</v>
      </c>
      <c r="T37" s="42"/>
      <c r="U37" s="44" t="s">
        <v>54</v>
      </c>
      <c r="V37" s="42"/>
      <c r="W37" s="45">
        <f>+IF(ISERR(U37/R37*100),"N/A",ROUND(U37/R37*100,2))</f>
        <v>0</v>
      </c>
    </row>
    <row r="38" spans="2:25" ht="26.25" customHeight="1" x14ac:dyDescent="0.2">
      <c r="B38" s="228" t="s">
        <v>70</v>
      </c>
      <c r="C38" s="229"/>
      <c r="D38" s="229"/>
      <c r="E38" s="71" t="s">
        <v>1340</v>
      </c>
      <c r="F38" s="71"/>
      <c r="G38" s="71"/>
      <c r="H38" s="47"/>
      <c r="I38" s="47"/>
      <c r="J38" s="47"/>
      <c r="K38" s="47"/>
      <c r="L38" s="47"/>
      <c r="M38" s="47"/>
      <c r="N38" s="47"/>
      <c r="O38" s="47"/>
      <c r="P38" s="48"/>
      <c r="Q38" s="48"/>
      <c r="R38" s="49" t="s">
        <v>1469</v>
      </c>
      <c r="S38" s="50" t="s">
        <v>54</v>
      </c>
      <c r="T38" s="51">
        <f>+IF(ISERR(S38/R38*100),"N/A",ROUND(S38/R38*100,2))</f>
        <v>0</v>
      </c>
      <c r="U38" s="50" t="s">
        <v>54</v>
      </c>
      <c r="V38" s="51" t="str">
        <f>+IF(ISERR(U38/S38*100),"N/A",ROUND(U38/S38*100,2))</f>
        <v>N/A</v>
      </c>
      <c r="W38" s="52">
        <f>+IF(ISERR(U38/R38*100),"N/A",ROUND(U38/R38*100,2))</f>
        <v>0</v>
      </c>
    </row>
    <row r="39" spans="2:25" ht="23.25" customHeight="1" thickBot="1" x14ac:dyDescent="0.25">
      <c r="B39" s="226" t="s">
        <v>66</v>
      </c>
      <c r="C39" s="227"/>
      <c r="D39" s="227"/>
      <c r="E39" s="70" t="s">
        <v>1063</v>
      </c>
      <c r="F39" s="70"/>
      <c r="G39" s="70"/>
      <c r="H39" s="41"/>
      <c r="I39" s="41"/>
      <c r="J39" s="41"/>
      <c r="K39" s="41"/>
      <c r="L39" s="41"/>
      <c r="M39" s="41"/>
      <c r="N39" s="41"/>
      <c r="O39" s="41"/>
      <c r="P39" s="42"/>
      <c r="Q39" s="42"/>
      <c r="R39" s="43" t="s">
        <v>1353</v>
      </c>
      <c r="S39" s="44" t="s">
        <v>12</v>
      </c>
      <c r="T39" s="42"/>
      <c r="U39" s="44" t="s">
        <v>54</v>
      </c>
      <c r="V39" s="42"/>
      <c r="W39" s="45">
        <f>+IF(ISERR(U39/R39*100),"N/A",ROUND(U39/R39*100,2))</f>
        <v>0</v>
      </c>
    </row>
    <row r="40" spans="2:25" ht="26.25" customHeight="1" thickBot="1" x14ac:dyDescent="0.25">
      <c r="B40" s="228" t="s">
        <v>70</v>
      </c>
      <c r="C40" s="229"/>
      <c r="D40" s="229"/>
      <c r="E40" s="71" t="s">
        <v>1063</v>
      </c>
      <c r="F40" s="71"/>
      <c r="G40" s="71"/>
      <c r="H40" s="47"/>
      <c r="I40" s="47"/>
      <c r="J40" s="47"/>
      <c r="K40" s="47"/>
      <c r="L40" s="47"/>
      <c r="M40" s="47"/>
      <c r="N40" s="47"/>
      <c r="O40" s="47"/>
      <c r="P40" s="48"/>
      <c r="Q40" s="48"/>
      <c r="R40" s="49" t="s">
        <v>1353</v>
      </c>
      <c r="S40" s="50" t="s">
        <v>54</v>
      </c>
      <c r="T40" s="51">
        <f>+IF(ISERR(S40/R40*100),"N/A",ROUND(S40/R40*100,2))</f>
        <v>0</v>
      </c>
      <c r="U40" s="50" t="s">
        <v>54</v>
      </c>
      <c r="V40" s="51" t="str">
        <f>+IF(ISERR(U40/S40*100),"N/A",ROUND(U40/S40*100,2))</f>
        <v>N/A</v>
      </c>
      <c r="W40" s="52">
        <f>+IF(ISERR(U40/R40*100),"N/A",ROUND(U40/R40*100,2))</f>
        <v>0</v>
      </c>
    </row>
    <row r="41" spans="2:25" ht="22.5" customHeight="1" thickTop="1" thickBot="1" x14ac:dyDescent="0.25">
      <c r="B41" s="11" t="s">
        <v>73</v>
      </c>
      <c r="C41" s="12"/>
      <c r="D41" s="12"/>
      <c r="E41" s="12"/>
      <c r="F41" s="12"/>
      <c r="G41" s="12"/>
      <c r="H41" s="13"/>
      <c r="I41" s="13"/>
      <c r="J41" s="13"/>
      <c r="K41" s="13"/>
      <c r="L41" s="13"/>
      <c r="M41" s="13"/>
      <c r="N41" s="13"/>
      <c r="O41" s="13"/>
      <c r="P41" s="13"/>
      <c r="Q41" s="13"/>
      <c r="R41" s="13"/>
      <c r="S41" s="13"/>
      <c r="T41" s="13"/>
      <c r="U41" s="13"/>
      <c r="V41" s="13"/>
      <c r="W41" s="14"/>
    </row>
    <row r="42" spans="2:25" ht="37.5" customHeight="1" thickTop="1" x14ac:dyDescent="0.2">
      <c r="B42" s="214" t="s">
        <v>1470</v>
      </c>
      <c r="C42" s="215"/>
      <c r="D42" s="215"/>
      <c r="E42" s="215"/>
      <c r="F42" s="215"/>
      <c r="G42" s="215"/>
      <c r="H42" s="215"/>
      <c r="I42" s="215"/>
      <c r="J42" s="215"/>
      <c r="K42" s="215"/>
      <c r="L42" s="215"/>
      <c r="M42" s="215"/>
      <c r="N42" s="215"/>
      <c r="O42" s="215"/>
      <c r="P42" s="215"/>
      <c r="Q42" s="215"/>
      <c r="R42" s="215"/>
      <c r="S42" s="215"/>
      <c r="T42" s="215"/>
      <c r="U42" s="215"/>
      <c r="V42" s="215"/>
      <c r="W42" s="216"/>
    </row>
    <row r="43" spans="2:25" ht="36" customHeight="1" thickBot="1" x14ac:dyDescent="0.25">
      <c r="B43" s="230"/>
      <c r="C43" s="231"/>
      <c r="D43" s="231"/>
      <c r="E43" s="231"/>
      <c r="F43" s="231"/>
      <c r="G43" s="231"/>
      <c r="H43" s="231"/>
      <c r="I43" s="231"/>
      <c r="J43" s="231"/>
      <c r="K43" s="231"/>
      <c r="L43" s="231"/>
      <c r="M43" s="231"/>
      <c r="N43" s="231"/>
      <c r="O43" s="231"/>
      <c r="P43" s="231"/>
      <c r="Q43" s="231"/>
      <c r="R43" s="231"/>
      <c r="S43" s="231"/>
      <c r="T43" s="231"/>
      <c r="U43" s="231"/>
      <c r="V43" s="231"/>
      <c r="W43" s="232"/>
    </row>
    <row r="44" spans="2:25" ht="37.5" customHeight="1" thickTop="1" x14ac:dyDescent="0.2">
      <c r="B44" s="214" t="s">
        <v>1471</v>
      </c>
      <c r="C44" s="215"/>
      <c r="D44" s="215"/>
      <c r="E44" s="215"/>
      <c r="F44" s="215"/>
      <c r="G44" s="215"/>
      <c r="H44" s="215"/>
      <c r="I44" s="215"/>
      <c r="J44" s="215"/>
      <c r="K44" s="215"/>
      <c r="L44" s="215"/>
      <c r="M44" s="215"/>
      <c r="N44" s="215"/>
      <c r="O44" s="215"/>
      <c r="P44" s="215"/>
      <c r="Q44" s="215"/>
      <c r="R44" s="215"/>
      <c r="S44" s="215"/>
      <c r="T44" s="215"/>
      <c r="U44" s="215"/>
      <c r="V44" s="215"/>
      <c r="W44" s="216"/>
    </row>
    <row r="45" spans="2:25" ht="32.25" customHeight="1" thickBot="1" x14ac:dyDescent="0.25">
      <c r="B45" s="230"/>
      <c r="C45" s="231"/>
      <c r="D45" s="231"/>
      <c r="E45" s="231"/>
      <c r="F45" s="231"/>
      <c r="G45" s="231"/>
      <c r="H45" s="231"/>
      <c r="I45" s="231"/>
      <c r="J45" s="231"/>
      <c r="K45" s="231"/>
      <c r="L45" s="231"/>
      <c r="M45" s="231"/>
      <c r="N45" s="231"/>
      <c r="O45" s="231"/>
      <c r="P45" s="231"/>
      <c r="Q45" s="231"/>
      <c r="R45" s="231"/>
      <c r="S45" s="231"/>
      <c r="T45" s="231"/>
      <c r="U45" s="231"/>
      <c r="V45" s="231"/>
      <c r="W45" s="232"/>
    </row>
    <row r="46" spans="2:25" ht="37.5" customHeight="1" thickTop="1" x14ac:dyDescent="0.2">
      <c r="B46" s="214" t="s">
        <v>1472</v>
      </c>
      <c r="C46" s="215"/>
      <c r="D46" s="215"/>
      <c r="E46" s="215"/>
      <c r="F46" s="215"/>
      <c r="G46" s="215"/>
      <c r="H46" s="215"/>
      <c r="I46" s="215"/>
      <c r="J46" s="215"/>
      <c r="K46" s="215"/>
      <c r="L46" s="215"/>
      <c r="M46" s="215"/>
      <c r="N46" s="215"/>
      <c r="O46" s="215"/>
      <c r="P46" s="215"/>
      <c r="Q46" s="215"/>
      <c r="R46" s="215"/>
      <c r="S46" s="215"/>
      <c r="T46" s="215"/>
      <c r="U46" s="215"/>
      <c r="V46" s="215"/>
      <c r="W46" s="216"/>
    </row>
    <row r="47" spans="2:25" ht="37.5" customHeight="1" thickBot="1" x14ac:dyDescent="0.25">
      <c r="B47" s="217"/>
      <c r="C47" s="218"/>
      <c r="D47" s="218"/>
      <c r="E47" s="218"/>
      <c r="F47" s="218"/>
      <c r="G47" s="218"/>
      <c r="H47" s="218"/>
      <c r="I47" s="218"/>
      <c r="J47" s="218"/>
      <c r="K47" s="218"/>
      <c r="L47" s="218"/>
      <c r="M47" s="218"/>
      <c r="N47" s="218"/>
      <c r="O47" s="218"/>
      <c r="P47" s="218"/>
      <c r="Q47" s="218"/>
      <c r="R47" s="218"/>
      <c r="S47" s="218"/>
      <c r="T47" s="218"/>
      <c r="U47" s="218"/>
      <c r="V47" s="218"/>
      <c r="W47" s="219"/>
    </row>
  </sheetData>
  <mergeCells count="101">
    <mergeCell ref="C5:W5"/>
    <mergeCell ref="D6:H6"/>
    <mergeCell ref="J6:K6"/>
    <mergeCell ref="L6:M6"/>
    <mergeCell ref="N6:W6"/>
    <mergeCell ref="D7:H7"/>
    <mergeCell ref="O7:W7"/>
    <mergeCell ref="A1:P1"/>
    <mergeCell ref="B2:W2"/>
    <mergeCell ref="D4:H4"/>
    <mergeCell ref="J4:K4"/>
    <mergeCell ref="M4:Q4"/>
    <mergeCell ref="S4:U4"/>
    <mergeCell ref="V4:W4"/>
    <mergeCell ref="C14:I14"/>
    <mergeCell ref="L14:Q14"/>
    <mergeCell ref="T14:W14"/>
    <mergeCell ref="C15:I15"/>
    <mergeCell ref="L15:Q15"/>
    <mergeCell ref="T15:W15"/>
    <mergeCell ref="D8:H8"/>
    <mergeCell ref="P8:W8"/>
    <mergeCell ref="C9:W9"/>
    <mergeCell ref="C10:W10"/>
    <mergeCell ref="B13:I13"/>
    <mergeCell ref="K13:Q13"/>
    <mergeCell ref="S13:W13"/>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32:L32"/>
    <mergeCell ref="M32:N32"/>
    <mergeCell ref="O32:P32"/>
    <mergeCell ref="Q32:R32"/>
    <mergeCell ref="B33:L33"/>
    <mergeCell ref="M33:N33"/>
    <mergeCell ref="O33:P33"/>
    <mergeCell ref="Q33:R33"/>
    <mergeCell ref="B30:L30"/>
    <mergeCell ref="M30:N30"/>
    <mergeCell ref="O30:P30"/>
    <mergeCell ref="Q30:R30"/>
    <mergeCell ref="B31:L31"/>
    <mergeCell ref="M31:N31"/>
    <mergeCell ref="O31:P31"/>
    <mergeCell ref="Q31:R31"/>
    <mergeCell ref="B40:D40"/>
    <mergeCell ref="B42:W43"/>
    <mergeCell ref="B44:W45"/>
    <mergeCell ref="B46:W47"/>
    <mergeCell ref="B35:Q36"/>
    <mergeCell ref="S35:T35"/>
    <mergeCell ref="V35:W35"/>
    <mergeCell ref="B37:D37"/>
    <mergeCell ref="B38:D38"/>
    <mergeCell ref="B39:D3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0" min="1" max="22"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topLeftCell="A13"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270</v>
      </c>
      <c r="M4" s="179" t="s">
        <v>1473</v>
      </c>
      <c r="N4" s="179"/>
      <c r="O4" s="179"/>
      <c r="P4" s="179"/>
      <c r="Q4" s="180"/>
      <c r="R4" s="19"/>
      <c r="S4" s="181" t="s">
        <v>10</v>
      </c>
      <c r="T4" s="182"/>
      <c r="U4" s="182"/>
      <c r="V4" s="183" t="s">
        <v>225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1324</v>
      </c>
      <c r="D6" s="185" t="s">
        <v>1325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1026</v>
      </c>
      <c r="K8" s="26" t="s">
        <v>1474</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1328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1329</v>
      </c>
      <c r="C21" s="211"/>
      <c r="D21" s="211"/>
      <c r="E21" s="211"/>
      <c r="F21" s="211"/>
      <c r="G21" s="211"/>
      <c r="H21" s="211"/>
      <c r="I21" s="211"/>
      <c r="J21" s="211"/>
      <c r="K21" s="211"/>
      <c r="L21" s="211"/>
      <c r="M21" s="212" t="s">
        <v>1324</v>
      </c>
      <c r="N21" s="212"/>
      <c r="O21" s="212" t="s">
        <v>48</v>
      </c>
      <c r="P21" s="212"/>
      <c r="Q21" s="213" t="s">
        <v>49</v>
      </c>
      <c r="R21" s="213"/>
      <c r="S21" s="34" t="s">
        <v>905</v>
      </c>
      <c r="T21" s="34" t="s">
        <v>1334</v>
      </c>
      <c r="U21" s="34" t="s">
        <v>54</v>
      </c>
      <c r="V21" s="34">
        <f t="shared" ref="V21:V29" si="0">+IF(ISERR(U21/T21*100),"N/A",ROUND(U21/T21*100,2))</f>
        <v>0</v>
      </c>
      <c r="W21" s="35">
        <f t="shared" ref="W21:W29" si="1">+IF(ISERR(U21/S21*100),"N/A",ROUND(U21/S21*100,2))</f>
        <v>0</v>
      </c>
    </row>
    <row r="22" spans="2:27" ht="56.25" customHeight="1" x14ac:dyDescent="0.2">
      <c r="B22" s="210" t="s">
        <v>1330</v>
      </c>
      <c r="C22" s="211"/>
      <c r="D22" s="211"/>
      <c r="E22" s="211"/>
      <c r="F22" s="211"/>
      <c r="G22" s="211"/>
      <c r="H22" s="211"/>
      <c r="I22" s="211"/>
      <c r="J22" s="211"/>
      <c r="K22" s="211"/>
      <c r="L22" s="211"/>
      <c r="M22" s="212" t="s">
        <v>1324</v>
      </c>
      <c r="N22" s="212"/>
      <c r="O22" s="212" t="s">
        <v>48</v>
      </c>
      <c r="P22" s="212"/>
      <c r="Q22" s="213" t="s">
        <v>49</v>
      </c>
      <c r="R22" s="213"/>
      <c r="S22" s="34" t="s">
        <v>736</v>
      </c>
      <c r="T22" s="34" t="s">
        <v>905</v>
      </c>
      <c r="U22" s="34" t="s">
        <v>54</v>
      </c>
      <c r="V22" s="34">
        <f t="shared" si="0"/>
        <v>0</v>
      </c>
      <c r="W22" s="35">
        <f t="shared" si="1"/>
        <v>0</v>
      </c>
    </row>
    <row r="23" spans="2:27" ht="56.25" customHeight="1" x14ac:dyDescent="0.2">
      <c r="B23" s="210" t="s">
        <v>1331</v>
      </c>
      <c r="C23" s="211"/>
      <c r="D23" s="211"/>
      <c r="E23" s="211"/>
      <c r="F23" s="211"/>
      <c r="G23" s="211"/>
      <c r="H23" s="211"/>
      <c r="I23" s="211"/>
      <c r="J23" s="211"/>
      <c r="K23" s="211"/>
      <c r="L23" s="211"/>
      <c r="M23" s="212" t="s">
        <v>1324</v>
      </c>
      <c r="N23" s="212"/>
      <c r="O23" s="212" t="s">
        <v>1332</v>
      </c>
      <c r="P23" s="212"/>
      <c r="Q23" s="213" t="s">
        <v>65</v>
      </c>
      <c r="R23" s="213"/>
      <c r="S23" s="34" t="s">
        <v>102</v>
      </c>
      <c r="T23" s="34" t="s">
        <v>102</v>
      </c>
      <c r="U23" s="34" t="s">
        <v>102</v>
      </c>
      <c r="V23" s="34" t="str">
        <f t="shared" si="0"/>
        <v>N/A</v>
      </c>
      <c r="W23" s="35" t="str">
        <f t="shared" si="1"/>
        <v>N/A</v>
      </c>
    </row>
    <row r="24" spans="2:27" ht="56.25" customHeight="1" x14ac:dyDescent="0.2">
      <c r="B24" s="210" t="s">
        <v>1333</v>
      </c>
      <c r="C24" s="211"/>
      <c r="D24" s="211"/>
      <c r="E24" s="211"/>
      <c r="F24" s="211"/>
      <c r="G24" s="211"/>
      <c r="H24" s="211"/>
      <c r="I24" s="211"/>
      <c r="J24" s="211"/>
      <c r="K24" s="211"/>
      <c r="L24" s="211"/>
      <c r="M24" s="212" t="s">
        <v>1324</v>
      </c>
      <c r="N24" s="212"/>
      <c r="O24" s="212" t="s">
        <v>48</v>
      </c>
      <c r="P24" s="212"/>
      <c r="Q24" s="213" t="s">
        <v>49</v>
      </c>
      <c r="R24" s="213"/>
      <c r="S24" s="34" t="s">
        <v>905</v>
      </c>
      <c r="T24" s="34" t="s">
        <v>1334</v>
      </c>
      <c r="U24" s="34" t="s">
        <v>54</v>
      </c>
      <c r="V24" s="34">
        <f t="shared" si="0"/>
        <v>0</v>
      </c>
      <c r="W24" s="35">
        <f t="shared" si="1"/>
        <v>0</v>
      </c>
    </row>
    <row r="25" spans="2:27" ht="56.25" customHeight="1" x14ac:dyDescent="0.2">
      <c r="B25" s="210" t="s">
        <v>1349</v>
      </c>
      <c r="C25" s="211"/>
      <c r="D25" s="211"/>
      <c r="E25" s="211"/>
      <c r="F25" s="211"/>
      <c r="G25" s="211"/>
      <c r="H25" s="211"/>
      <c r="I25" s="211"/>
      <c r="J25" s="211"/>
      <c r="K25" s="211"/>
      <c r="L25" s="211"/>
      <c r="M25" s="212" t="s">
        <v>1324</v>
      </c>
      <c r="N25" s="212"/>
      <c r="O25" s="212" t="s">
        <v>48</v>
      </c>
      <c r="P25" s="212"/>
      <c r="Q25" s="213" t="s">
        <v>49</v>
      </c>
      <c r="R25" s="213"/>
      <c r="S25" s="34" t="s">
        <v>736</v>
      </c>
      <c r="T25" s="34" t="s">
        <v>905</v>
      </c>
      <c r="U25" s="34" t="s">
        <v>54</v>
      </c>
      <c r="V25" s="34">
        <f t="shared" si="0"/>
        <v>0</v>
      </c>
      <c r="W25" s="35">
        <f t="shared" si="1"/>
        <v>0</v>
      </c>
    </row>
    <row r="26" spans="2:27" ht="56.25" customHeight="1" x14ac:dyDescent="0.2">
      <c r="B26" s="210" t="s">
        <v>1336</v>
      </c>
      <c r="C26" s="211"/>
      <c r="D26" s="211"/>
      <c r="E26" s="211"/>
      <c r="F26" s="211"/>
      <c r="G26" s="211"/>
      <c r="H26" s="211"/>
      <c r="I26" s="211"/>
      <c r="J26" s="211"/>
      <c r="K26" s="211"/>
      <c r="L26" s="211"/>
      <c r="M26" s="212" t="s">
        <v>1324</v>
      </c>
      <c r="N26" s="212"/>
      <c r="O26" s="212" t="s">
        <v>1332</v>
      </c>
      <c r="P26" s="212"/>
      <c r="Q26" s="213" t="s">
        <v>65</v>
      </c>
      <c r="R26" s="213"/>
      <c r="S26" s="34" t="s">
        <v>512</v>
      </c>
      <c r="T26" s="34" t="s">
        <v>102</v>
      </c>
      <c r="U26" s="34" t="s">
        <v>102</v>
      </c>
      <c r="V26" s="34" t="str">
        <f t="shared" si="0"/>
        <v>N/A</v>
      </c>
      <c r="W26" s="35" t="str">
        <f t="shared" si="1"/>
        <v>N/A</v>
      </c>
    </row>
    <row r="27" spans="2:27" ht="56.25" customHeight="1" x14ac:dyDescent="0.2">
      <c r="B27" s="210" t="s">
        <v>1337</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54</v>
      </c>
      <c r="V27" s="34">
        <f t="shared" si="0"/>
        <v>0</v>
      </c>
      <c r="W27" s="35">
        <f t="shared" si="1"/>
        <v>0</v>
      </c>
    </row>
    <row r="28" spans="2:27" ht="56.25" customHeight="1" x14ac:dyDescent="0.2">
      <c r="B28" s="210" t="s">
        <v>1338</v>
      </c>
      <c r="C28" s="211"/>
      <c r="D28" s="211"/>
      <c r="E28" s="211"/>
      <c r="F28" s="211"/>
      <c r="G28" s="211"/>
      <c r="H28" s="211"/>
      <c r="I28" s="211"/>
      <c r="J28" s="211"/>
      <c r="K28" s="211"/>
      <c r="L28" s="211"/>
      <c r="M28" s="212" t="s">
        <v>1324</v>
      </c>
      <c r="N28" s="212"/>
      <c r="O28" s="212" t="s">
        <v>48</v>
      </c>
      <c r="P28" s="212"/>
      <c r="Q28" s="213" t="s">
        <v>49</v>
      </c>
      <c r="R28" s="213"/>
      <c r="S28" s="34" t="s">
        <v>736</v>
      </c>
      <c r="T28" s="34" t="s">
        <v>905</v>
      </c>
      <c r="U28" s="34" t="s">
        <v>54</v>
      </c>
      <c r="V28" s="34">
        <f t="shared" si="0"/>
        <v>0</v>
      </c>
      <c r="W28" s="35">
        <f t="shared" si="1"/>
        <v>0</v>
      </c>
    </row>
    <row r="29" spans="2:27" ht="56.25" customHeight="1" thickBot="1" x14ac:dyDescent="0.25">
      <c r="B29" s="210" t="s">
        <v>1463</v>
      </c>
      <c r="C29" s="211"/>
      <c r="D29" s="211"/>
      <c r="E29" s="211"/>
      <c r="F29" s="211"/>
      <c r="G29" s="211"/>
      <c r="H29" s="211"/>
      <c r="I29" s="211"/>
      <c r="J29" s="211"/>
      <c r="K29" s="211"/>
      <c r="L29" s="211"/>
      <c r="M29" s="212" t="s">
        <v>1324</v>
      </c>
      <c r="N29" s="212"/>
      <c r="O29" s="212" t="s">
        <v>1332</v>
      </c>
      <c r="P29" s="212"/>
      <c r="Q29" s="213" t="s">
        <v>65</v>
      </c>
      <c r="R29" s="213"/>
      <c r="S29" s="34" t="s">
        <v>512</v>
      </c>
      <c r="T29" s="34" t="s">
        <v>102</v>
      </c>
      <c r="U29" s="34" t="s">
        <v>102</v>
      </c>
      <c r="V29" s="34" t="str">
        <f t="shared" si="0"/>
        <v>N/A</v>
      </c>
      <c r="W29" s="35" t="str">
        <f t="shared" si="1"/>
        <v>N/A</v>
      </c>
      <c r="X29" s="1">
        <v>9</v>
      </c>
      <c r="Y29" s="1">
        <v>3</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1340</v>
      </c>
      <c r="F33" s="70"/>
      <c r="G33" s="70"/>
      <c r="H33" s="41"/>
      <c r="I33" s="41"/>
      <c r="J33" s="41"/>
      <c r="K33" s="41"/>
      <c r="L33" s="41"/>
      <c r="M33" s="41"/>
      <c r="N33" s="41"/>
      <c r="O33" s="41"/>
      <c r="P33" s="42"/>
      <c r="Q33" s="42"/>
      <c r="R33" s="43" t="s">
        <v>992</v>
      </c>
      <c r="S33" s="44" t="s">
        <v>12</v>
      </c>
      <c r="T33" s="42"/>
      <c r="U33" s="44" t="s">
        <v>54</v>
      </c>
      <c r="V33" s="42"/>
      <c r="W33" s="45">
        <f>+IF(ISERR(U33/R33*100),"N/A",ROUND(U33/R33*100,2))</f>
        <v>0</v>
      </c>
    </row>
    <row r="34" spans="2:23" ht="26.25" customHeight="1" thickBot="1" x14ac:dyDescent="0.25">
      <c r="B34" s="228" t="s">
        <v>70</v>
      </c>
      <c r="C34" s="229"/>
      <c r="D34" s="229"/>
      <c r="E34" s="71" t="s">
        <v>1340</v>
      </c>
      <c r="F34" s="71"/>
      <c r="G34" s="71"/>
      <c r="H34" s="47"/>
      <c r="I34" s="47"/>
      <c r="J34" s="47"/>
      <c r="K34" s="47"/>
      <c r="L34" s="47"/>
      <c r="M34" s="47"/>
      <c r="N34" s="47"/>
      <c r="O34" s="47"/>
      <c r="P34" s="48"/>
      <c r="Q34" s="48"/>
      <c r="R34" s="49" t="s">
        <v>992</v>
      </c>
      <c r="S34" s="50" t="s">
        <v>1475</v>
      </c>
      <c r="T34" s="51">
        <f>+IF(ISERR(S34/R34*100),"N/A",ROUND(S34/R34*100,2))</f>
        <v>29.41</v>
      </c>
      <c r="U34" s="50" t="s">
        <v>54</v>
      </c>
      <c r="V34" s="51">
        <f>+IF(ISERR(U34/S34*100),"N/A",ROUND(U34/S34*100,2))</f>
        <v>0</v>
      </c>
      <c r="W34" s="52">
        <f>+IF(ISERR(U34/R34*100),"N/A",ROUND(U34/R34*100,2))</f>
        <v>0</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1368</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1356</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1344</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3.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1176</v>
      </c>
      <c r="M4" s="179" t="s">
        <v>1476</v>
      </c>
      <c r="N4" s="179"/>
      <c r="O4" s="179"/>
      <c r="P4" s="179"/>
      <c r="Q4" s="180"/>
      <c r="R4" s="19"/>
      <c r="S4" s="181" t="s">
        <v>10</v>
      </c>
      <c r="T4" s="182"/>
      <c r="U4" s="182"/>
      <c r="V4" s="183" t="s">
        <v>1477</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424</v>
      </c>
      <c r="D6" s="185" t="s">
        <v>1478</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1479</v>
      </c>
      <c r="K8" s="26" t="s">
        <v>20</v>
      </c>
      <c r="L8" s="26" t="s">
        <v>1479</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1480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1481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1482</v>
      </c>
      <c r="C21" s="211"/>
      <c r="D21" s="211"/>
      <c r="E21" s="211"/>
      <c r="F21" s="211"/>
      <c r="G21" s="211"/>
      <c r="H21" s="211"/>
      <c r="I21" s="211"/>
      <c r="J21" s="211"/>
      <c r="K21" s="211"/>
      <c r="L21" s="211"/>
      <c r="M21" s="212" t="s">
        <v>424</v>
      </c>
      <c r="N21" s="212"/>
      <c r="O21" s="212" t="s">
        <v>48</v>
      </c>
      <c r="P21" s="212"/>
      <c r="Q21" s="213" t="s">
        <v>49</v>
      </c>
      <c r="R21" s="213"/>
      <c r="S21" s="34" t="s">
        <v>53</v>
      </c>
      <c r="T21" s="34" t="s">
        <v>54</v>
      </c>
      <c r="U21" s="34" t="s">
        <v>54</v>
      </c>
      <c r="V21" s="34" t="str">
        <f>+IF(ISERR(U21/T21*100),"N/A",ROUND(U21/T21*100,2))</f>
        <v>N/A</v>
      </c>
      <c r="W21" s="35">
        <f>+IF(ISERR(U21/S21*100),"N/A",ROUND(U21/S21*100,2))</f>
        <v>0</v>
      </c>
      <c r="X21" s="1">
        <v>1</v>
      </c>
      <c r="Y21" s="1">
        <v>1</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6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69" t="s">
        <v>63</v>
      </c>
      <c r="S24" s="69" t="s">
        <v>63</v>
      </c>
      <c r="T24" s="69" t="s">
        <v>48</v>
      </c>
      <c r="U24" s="69" t="s">
        <v>63</v>
      </c>
      <c r="V24" s="69" t="s">
        <v>64</v>
      </c>
      <c r="W24" s="32" t="s">
        <v>65</v>
      </c>
      <c r="Y24" s="36"/>
    </row>
    <row r="25" spans="2:27" ht="23.25" customHeight="1" thickBot="1" x14ac:dyDescent="0.25">
      <c r="B25" s="226" t="s">
        <v>66</v>
      </c>
      <c r="C25" s="227"/>
      <c r="D25" s="227"/>
      <c r="E25" s="70" t="s">
        <v>434</v>
      </c>
      <c r="F25" s="70"/>
      <c r="G25" s="70"/>
      <c r="H25" s="41"/>
      <c r="I25" s="41"/>
      <c r="J25" s="41"/>
      <c r="K25" s="41"/>
      <c r="L25" s="41"/>
      <c r="M25" s="41"/>
      <c r="N25" s="41"/>
      <c r="O25" s="41"/>
      <c r="P25" s="42"/>
      <c r="Q25" s="42"/>
      <c r="R25" s="43" t="s">
        <v>1477</v>
      </c>
      <c r="S25" s="44" t="s">
        <v>12</v>
      </c>
      <c r="T25" s="42"/>
      <c r="U25" s="44" t="s">
        <v>54</v>
      </c>
      <c r="V25" s="42"/>
      <c r="W25" s="45">
        <f>+IF(ISERR(U25/R25*100),"N/A",ROUND(U25/R25*100,2))</f>
        <v>0</v>
      </c>
    </row>
    <row r="26" spans="2:27" ht="26.25" customHeight="1" thickBot="1" x14ac:dyDescent="0.25">
      <c r="B26" s="228" t="s">
        <v>70</v>
      </c>
      <c r="C26" s="229"/>
      <c r="D26" s="229"/>
      <c r="E26" s="71" t="s">
        <v>434</v>
      </c>
      <c r="F26" s="71"/>
      <c r="G26" s="71"/>
      <c r="H26" s="47"/>
      <c r="I26" s="47"/>
      <c r="J26" s="47"/>
      <c r="K26" s="47"/>
      <c r="L26" s="47"/>
      <c r="M26" s="47"/>
      <c r="N26" s="47"/>
      <c r="O26" s="47"/>
      <c r="P26" s="48"/>
      <c r="Q26" s="48"/>
      <c r="R26" s="49" t="s">
        <v>1477</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1483</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1484</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1485</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99" customHeight="1" thickTop="1" thickBot="1" x14ac:dyDescent="0.25">
      <c r="A4" s="15"/>
      <c r="B4" s="16" t="s">
        <v>4</v>
      </c>
      <c r="C4" s="17" t="s">
        <v>1320</v>
      </c>
      <c r="D4" s="176" t="s">
        <v>1321</v>
      </c>
      <c r="E4" s="176"/>
      <c r="F4" s="176"/>
      <c r="G4" s="176"/>
      <c r="H4" s="177"/>
      <c r="I4" s="18"/>
      <c r="J4" s="178" t="s">
        <v>7</v>
      </c>
      <c r="K4" s="176"/>
      <c r="L4" s="17" t="s">
        <v>1486</v>
      </c>
      <c r="M4" s="179" t="s">
        <v>1487</v>
      </c>
      <c r="N4" s="179"/>
      <c r="O4" s="179"/>
      <c r="P4" s="179"/>
      <c r="Q4" s="180"/>
      <c r="R4" s="19"/>
      <c r="S4" s="181" t="s">
        <v>10</v>
      </c>
      <c r="T4" s="182"/>
      <c r="U4" s="182"/>
      <c r="V4" s="183" t="s">
        <v>1488</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1324</v>
      </c>
      <c r="D6" s="185" t="s">
        <v>1325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426</v>
      </c>
      <c r="K8" s="26" t="s">
        <v>208</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1327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1328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1329</v>
      </c>
      <c r="C21" s="211"/>
      <c r="D21" s="211"/>
      <c r="E21" s="211"/>
      <c r="F21" s="211"/>
      <c r="G21" s="211"/>
      <c r="H21" s="211"/>
      <c r="I21" s="211"/>
      <c r="J21" s="211"/>
      <c r="K21" s="211"/>
      <c r="L21" s="211"/>
      <c r="M21" s="212" t="s">
        <v>1324</v>
      </c>
      <c r="N21" s="212"/>
      <c r="O21" s="212" t="s">
        <v>48</v>
      </c>
      <c r="P21" s="212"/>
      <c r="Q21" s="213" t="s">
        <v>49</v>
      </c>
      <c r="R21" s="213"/>
      <c r="S21" s="34" t="s">
        <v>905</v>
      </c>
      <c r="T21" s="34" t="s">
        <v>1334</v>
      </c>
      <c r="U21" s="34" t="s">
        <v>54</v>
      </c>
      <c r="V21" s="34">
        <f t="shared" ref="V21:V29" si="0">+IF(ISERR(U21/T21*100),"N/A",ROUND(U21/T21*100,2))</f>
        <v>0</v>
      </c>
      <c r="W21" s="35">
        <f t="shared" ref="W21:W29" si="1">+IF(ISERR(U21/S21*100),"N/A",ROUND(U21/S21*100,2))</f>
        <v>0</v>
      </c>
    </row>
    <row r="22" spans="2:27" ht="56.25" customHeight="1" x14ac:dyDescent="0.2">
      <c r="B22" s="210" t="s">
        <v>1330</v>
      </c>
      <c r="C22" s="211"/>
      <c r="D22" s="211"/>
      <c r="E22" s="211"/>
      <c r="F22" s="211"/>
      <c r="G22" s="211"/>
      <c r="H22" s="211"/>
      <c r="I22" s="211"/>
      <c r="J22" s="211"/>
      <c r="K22" s="211"/>
      <c r="L22" s="211"/>
      <c r="M22" s="212" t="s">
        <v>1324</v>
      </c>
      <c r="N22" s="212"/>
      <c r="O22" s="212" t="s">
        <v>48</v>
      </c>
      <c r="P22" s="212"/>
      <c r="Q22" s="213" t="s">
        <v>49</v>
      </c>
      <c r="R22" s="213"/>
      <c r="S22" s="34" t="s">
        <v>736</v>
      </c>
      <c r="T22" s="34" t="s">
        <v>905</v>
      </c>
      <c r="U22" s="34" t="s">
        <v>54</v>
      </c>
      <c r="V22" s="34">
        <f t="shared" si="0"/>
        <v>0</v>
      </c>
      <c r="W22" s="35">
        <f t="shared" si="1"/>
        <v>0</v>
      </c>
    </row>
    <row r="23" spans="2:27" ht="56.25" customHeight="1" x14ac:dyDescent="0.2">
      <c r="B23" s="210" t="s">
        <v>1489</v>
      </c>
      <c r="C23" s="211"/>
      <c r="D23" s="211"/>
      <c r="E23" s="211"/>
      <c r="F23" s="211"/>
      <c r="G23" s="211"/>
      <c r="H23" s="211"/>
      <c r="I23" s="211"/>
      <c r="J23" s="211"/>
      <c r="K23" s="211"/>
      <c r="L23" s="211"/>
      <c r="M23" s="212" t="s">
        <v>1324</v>
      </c>
      <c r="N23" s="212"/>
      <c r="O23" s="212" t="s">
        <v>1332</v>
      </c>
      <c r="P23" s="212"/>
      <c r="Q23" s="213" t="s">
        <v>65</v>
      </c>
      <c r="R23" s="213"/>
      <c r="S23" s="34" t="s">
        <v>512</v>
      </c>
      <c r="T23" s="34" t="s">
        <v>102</v>
      </c>
      <c r="U23" s="34" t="s">
        <v>102</v>
      </c>
      <c r="V23" s="34" t="str">
        <f t="shared" si="0"/>
        <v>N/A</v>
      </c>
      <c r="W23" s="35" t="str">
        <f t="shared" si="1"/>
        <v>N/A</v>
      </c>
    </row>
    <row r="24" spans="2:27" ht="56.25" customHeight="1" x14ac:dyDescent="0.2">
      <c r="B24" s="210" t="s">
        <v>1333</v>
      </c>
      <c r="C24" s="211"/>
      <c r="D24" s="211"/>
      <c r="E24" s="211"/>
      <c r="F24" s="211"/>
      <c r="G24" s="211"/>
      <c r="H24" s="211"/>
      <c r="I24" s="211"/>
      <c r="J24" s="211"/>
      <c r="K24" s="211"/>
      <c r="L24" s="211"/>
      <c r="M24" s="212" t="s">
        <v>1324</v>
      </c>
      <c r="N24" s="212"/>
      <c r="O24" s="212" t="s">
        <v>546</v>
      </c>
      <c r="P24" s="212"/>
      <c r="Q24" s="213" t="s">
        <v>49</v>
      </c>
      <c r="R24" s="213"/>
      <c r="S24" s="34" t="s">
        <v>905</v>
      </c>
      <c r="T24" s="34" t="s">
        <v>1334</v>
      </c>
      <c r="U24" s="34" t="s">
        <v>54</v>
      </c>
      <c r="V24" s="34">
        <f t="shared" si="0"/>
        <v>0</v>
      </c>
      <c r="W24" s="35">
        <f t="shared" si="1"/>
        <v>0</v>
      </c>
    </row>
    <row r="25" spans="2:27" ht="56.25" customHeight="1" x14ac:dyDescent="0.2">
      <c r="B25" s="210" t="s">
        <v>1349</v>
      </c>
      <c r="C25" s="211"/>
      <c r="D25" s="211"/>
      <c r="E25" s="211"/>
      <c r="F25" s="211"/>
      <c r="G25" s="211"/>
      <c r="H25" s="211"/>
      <c r="I25" s="211"/>
      <c r="J25" s="211"/>
      <c r="K25" s="211"/>
      <c r="L25" s="211"/>
      <c r="M25" s="212" t="s">
        <v>1324</v>
      </c>
      <c r="N25" s="212"/>
      <c r="O25" s="212" t="s">
        <v>48</v>
      </c>
      <c r="P25" s="212"/>
      <c r="Q25" s="213" t="s">
        <v>49</v>
      </c>
      <c r="R25" s="213"/>
      <c r="S25" s="34" t="s">
        <v>736</v>
      </c>
      <c r="T25" s="34" t="s">
        <v>905</v>
      </c>
      <c r="U25" s="34" t="s">
        <v>54</v>
      </c>
      <c r="V25" s="34">
        <f t="shared" si="0"/>
        <v>0</v>
      </c>
      <c r="W25" s="35">
        <f t="shared" si="1"/>
        <v>0</v>
      </c>
      <c r="Y25" s="34"/>
    </row>
    <row r="26" spans="2:27" ht="56.25" customHeight="1" x14ac:dyDescent="0.2">
      <c r="B26" s="210" t="s">
        <v>1490</v>
      </c>
      <c r="C26" s="211"/>
      <c r="D26" s="211"/>
      <c r="E26" s="211"/>
      <c r="F26" s="211"/>
      <c r="G26" s="211"/>
      <c r="H26" s="211"/>
      <c r="I26" s="211"/>
      <c r="J26" s="211"/>
      <c r="K26" s="211"/>
      <c r="L26" s="211"/>
      <c r="M26" s="212" t="s">
        <v>1324</v>
      </c>
      <c r="N26" s="212"/>
      <c r="O26" s="212" t="s">
        <v>1332</v>
      </c>
      <c r="P26" s="212"/>
      <c r="Q26" s="213" t="s">
        <v>65</v>
      </c>
      <c r="R26" s="213"/>
      <c r="S26" s="34" t="s">
        <v>512</v>
      </c>
      <c r="T26" s="34" t="s">
        <v>102</v>
      </c>
      <c r="U26" s="34" t="s">
        <v>102</v>
      </c>
      <c r="V26" s="34" t="str">
        <f t="shared" si="0"/>
        <v>N/A</v>
      </c>
      <c r="W26" s="35" t="str">
        <f t="shared" si="1"/>
        <v>N/A</v>
      </c>
    </row>
    <row r="27" spans="2:27" ht="56.25" customHeight="1" x14ac:dyDescent="0.2">
      <c r="B27" s="210" t="s">
        <v>1337</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54</v>
      </c>
      <c r="V27" s="34">
        <f t="shared" si="0"/>
        <v>0</v>
      </c>
      <c r="W27" s="35">
        <f t="shared" si="1"/>
        <v>0</v>
      </c>
    </row>
    <row r="28" spans="2:27" ht="56.25" customHeight="1" x14ac:dyDescent="0.2">
      <c r="B28" s="210" t="s">
        <v>1338</v>
      </c>
      <c r="C28" s="211"/>
      <c r="D28" s="211"/>
      <c r="E28" s="211"/>
      <c r="F28" s="211"/>
      <c r="G28" s="211"/>
      <c r="H28" s="211"/>
      <c r="I28" s="211"/>
      <c r="J28" s="211"/>
      <c r="K28" s="211"/>
      <c r="L28" s="211"/>
      <c r="M28" s="212" t="s">
        <v>1324</v>
      </c>
      <c r="N28" s="212"/>
      <c r="O28" s="212" t="s">
        <v>48</v>
      </c>
      <c r="P28" s="212"/>
      <c r="Q28" s="213" t="s">
        <v>49</v>
      </c>
      <c r="R28" s="213"/>
      <c r="S28" s="34" t="s">
        <v>736</v>
      </c>
      <c r="T28" s="34" t="s">
        <v>905</v>
      </c>
      <c r="U28" s="34" t="s">
        <v>54</v>
      </c>
      <c r="V28" s="34">
        <f t="shared" si="0"/>
        <v>0</v>
      </c>
      <c r="W28" s="35">
        <f t="shared" si="1"/>
        <v>0</v>
      </c>
    </row>
    <row r="29" spans="2:27" ht="56.25" customHeight="1" thickBot="1" x14ac:dyDescent="0.25">
      <c r="B29" s="210" t="s">
        <v>1491</v>
      </c>
      <c r="C29" s="211"/>
      <c r="D29" s="211"/>
      <c r="E29" s="211"/>
      <c r="F29" s="211"/>
      <c r="G29" s="211"/>
      <c r="H29" s="211"/>
      <c r="I29" s="211"/>
      <c r="J29" s="211"/>
      <c r="K29" s="211"/>
      <c r="L29" s="211"/>
      <c r="M29" s="212" t="s">
        <v>1324</v>
      </c>
      <c r="N29" s="212"/>
      <c r="O29" s="212" t="s">
        <v>1332</v>
      </c>
      <c r="P29" s="212"/>
      <c r="Q29" s="213" t="s">
        <v>65</v>
      </c>
      <c r="R29" s="213"/>
      <c r="S29" s="34" t="s">
        <v>512</v>
      </c>
      <c r="T29" s="34" t="s">
        <v>102</v>
      </c>
      <c r="U29" s="34" t="s">
        <v>102</v>
      </c>
      <c r="V29" s="34" t="str">
        <f t="shared" si="0"/>
        <v>N/A</v>
      </c>
      <c r="W29" s="35" t="str">
        <f t="shared" si="1"/>
        <v>N/A</v>
      </c>
      <c r="X29" s="1">
        <v>9</v>
      </c>
      <c r="Y29" s="1">
        <v>3</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1340</v>
      </c>
      <c r="F33" s="70"/>
      <c r="G33" s="70"/>
      <c r="H33" s="41"/>
      <c r="I33" s="41"/>
      <c r="J33" s="41"/>
      <c r="K33" s="41"/>
      <c r="L33" s="41"/>
      <c r="M33" s="41"/>
      <c r="N33" s="41"/>
      <c r="O33" s="41"/>
      <c r="P33" s="42"/>
      <c r="Q33" s="42"/>
      <c r="R33" s="43" t="s">
        <v>1488</v>
      </c>
      <c r="S33" s="44" t="s">
        <v>12</v>
      </c>
      <c r="T33" s="42"/>
      <c r="U33" s="44" t="s">
        <v>54</v>
      </c>
      <c r="V33" s="42"/>
      <c r="W33" s="45">
        <f>+IF(ISERR(U33/R33*100),"N/A",ROUND(U33/R33*100,2))</f>
        <v>0</v>
      </c>
    </row>
    <row r="34" spans="2:23" ht="26.25" customHeight="1" thickBot="1" x14ac:dyDescent="0.25">
      <c r="B34" s="228" t="s">
        <v>70</v>
      </c>
      <c r="C34" s="229"/>
      <c r="D34" s="229"/>
      <c r="E34" s="71" t="s">
        <v>1340</v>
      </c>
      <c r="F34" s="71"/>
      <c r="G34" s="71"/>
      <c r="H34" s="47"/>
      <c r="I34" s="47"/>
      <c r="J34" s="47"/>
      <c r="K34" s="47"/>
      <c r="L34" s="47"/>
      <c r="M34" s="47"/>
      <c r="N34" s="47"/>
      <c r="O34" s="47"/>
      <c r="P34" s="48"/>
      <c r="Q34" s="48"/>
      <c r="R34" s="49" t="s">
        <v>1488</v>
      </c>
      <c r="S34" s="50" t="s">
        <v>864</v>
      </c>
      <c r="T34" s="51">
        <f>+IF(ISERR(S34/R34*100),"N/A",ROUND(S34/R34*100,2))</f>
        <v>18.329999999999998</v>
      </c>
      <c r="U34" s="50" t="s">
        <v>54</v>
      </c>
      <c r="V34" s="51">
        <f>+IF(ISERR(U34/S34*100),"N/A",ROUND(U34/S34*100,2))</f>
        <v>0</v>
      </c>
      <c r="W34" s="52">
        <f>+IF(ISERR(U34/R34*100),"N/A",ROUND(U34/R34*100,2))</f>
        <v>0</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1368</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1356</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1344</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3.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1320</v>
      </c>
      <c r="D4" s="176" t="s">
        <v>1321</v>
      </c>
      <c r="E4" s="176"/>
      <c r="F4" s="176"/>
      <c r="G4" s="176"/>
      <c r="H4" s="177"/>
      <c r="I4" s="18"/>
      <c r="J4" s="178" t="s">
        <v>7</v>
      </c>
      <c r="K4" s="176"/>
      <c r="L4" s="17" t="s">
        <v>1492</v>
      </c>
      <c r="M4" s="179" t="s">
        <v>1493</v>
      </c>
      <c r="N4" s="179"/>
      <c r="O4" s="179"/>
      <c r="P4" s="179"/>
      <c r="Q4" s="180"/>
      <c r="R4" s="19"/>
      <c r="S4" s="181" t="s">
        <v>10</v>
      </c>
      <c r="T4" s="182"/>
      <c r="U4" s="182"/>
      <c r="V4" s="183" t="s">
        <v>1386</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1324</v>
      </c>
      <c r="D6" s="185" t="s">
        <v>1325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1432</v>
      </c>
      <c r="K8" s="26" t="s">
        <v>1494</v>
      </c>
      <c r="L8" s="26" t="s">
        <v>1495</v>
      </c>
      <c r="M8" s="26" t="s">
        <v>1039</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1327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1328</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1329</v>
      </c>
      <c r="C21" s="211"/>
      <c r="D21" s="211"/>
      <c r="E21" s="211"/>
      <c r="F21" s="211"/>
      <c r="G21" s="211"/>
      <c r="H21" s="211"/>
      <c r="I21" s="211"/>
      <c r="J21" s="211"/>
      <c r="K21" s="211"/>
      <c r="L21" s="211"/>
      <c r="M21" s="212" t="s">
        <v>1324</v>
      </c>
      <c r="N21" s="212"/>
      <c r="O21" s="212" t="s">
        <v>48</v>
      </c>
      <c r="P21" s="212"/>
      <c r="Q21" s="213" t="s">
        <v>49</v>
      </c>
      <c r="R21" s="213"/>
      <c r="S21" s="34" t="s">
        <v>154</v>
      </c>
      <c r="T21" s="34" t="s">
        <v>1334</v>
      </c>
      <c r="U21" s="34" t="s">
        <v>1334</v>
      </c>
      <c r="V21" s="34">
        <f t="shared" ref="V21:V29" si="0">+IF(ISERR(U21/T21*100),"N/A",ROUND(U21/T21*100,2))</f>
        <v>100</v>
      </c>
      <c r="W21" s="35">
        <f t="shared" ref="W21:W29" si="1">+IF(ISERR(U21/S21*100),"N/A",ROUND(U21/S21*100,2))</f>
        <v>18.75</v>
      </c>
    </row>
    <row r="22" spans="2:27" ht="56.25" customHeight="1" x14ac:dyDescent="0.2">
      <c r="B22" s="210" t="s">
        <v>1330</v>
      </c>
      <c r="C22" s="211"/>
      <c r="D22" s="211"/>
      <c r="E22" s="211"/>
      <c r="F22" s="211"/>
      <c r="G22" s="211"/>
      <c r="H22" s="211"/>
      <c r="I22" s="211"/>
      <c r="J22" s="211"/>
      <c r="K22" s="211"/>
      <c r="L22" s="211"/>
      <c r="M22" s="212" t="s">
        <v>1324</v>
      </c>
      <c r="N22" s="212"/>
      <c r="O22" s="212" t="s">
        <v>48</v>
      </c>
      <c r="P22" s="212"/>
      <c r="Q22" s="213" t="s">
        <v>49</v>
      </c>
      <c r="R22" s="213"/>
      <c r="S22" s="34" t="s">
        <v>736</v>
      </c>
      <c r="T22" s="34" t="s">
        <v>905</v>
      </c>
      <c r="U22" s="34" t="s">
        <v>905</v>
      </c>
      <c r="V22" s="34">
        <f t="shared" si="0"/>
        <v>100</v>
      </c>
      <c r="W22" s="35">
        <f t="shared" si="1"/>
        <v>25</v>
      </c>
    </row>
    <row r="23" spans="2:27" ht="56.25" customHeight="1" x14ac:dyDescent="0.2">
      <c r="B23" s="210" t="s">
        <v>1496</v>
      </c>
      <c r="C23" s="211"/>
      <c r="D23" s="211"/>
      <c r="E23" s="211"/>
      <c r="F23" s="211"/>
      <c r="G23" s="211"/>
      <c r="H23" s="211"/>
      <c r="I23" s="211"/>
      <c r="J23" s="211"/>
      <c r="K23" s="211"/>
      <c r="L23" s="211"/>
      <c r="M23" s="212" t="s">
        <v>1324</v>
      </c>
      <c r="N23" s="212"/>
      <c r="O23" s="212" t="s">
        <v>1332</v>
      </c>
      <c r="P23" s="212"/>
      <c r="Q23" s="213" t="s">
        <v>65</v>
      </c>
      <c r="R23" s="213"/>
      <c r="S23" s="34" t="s">
        <v>512</v>
      </c>
      <c r="T23" s="34" t="s">
        <v>102</v>
      </c>
      <c r="U23" s="34" t="s">
        <v>102</v>
      </c>
      <c r="V23" s="34" t="str">
        <f t="shared" si="0"/>
        <v>N/A</v>
      </c>
      <c r="W23" s="35" t="str">
        <f t="shared" si="1"/>
        <v>N/A</v>
      </c>
    </row>
    <row r="24" spans="2:27" ht="56.25" customHeight="1" x14ac:dyDescent="0.2">
      <c r="B24" s="210" t="s">
        <v>1333</v>
      </c>
      <c r="C24" s="211"/>
      <c r="D24" s="211"/>
      <c r="E24" s="211"/>
      <c r="F24" s="211"/>
      <c r="G24" s="211"/>
      <c r="H24" s="211"/>
      <c r="I24" s="211"/>
      <c r="J24" s="211"/>
      <c r="K24" s="211"/>
      <c r="L24" s="211"/>
      <c r="M24" s="212" t="s">
        <v>1324</v>
      </c>
      <c r="N24" s="212"/>
      <c r="O24" s="212" t="s">
        <v>48</v>
      </c>
      <c r="P24" s="212"/>
      <c r="Q24" s="213" t="s">
        <v>49</v>
      </c>
      <c r="R24" s="213"/>
      <c r="S24" s="34" t="s">
        <v>905</v>
      </c>
      <c r="T24" s="34" t="s">
        <v>1334</v>
      </c>
      <c r="U24" s="34" t="s">
        <v>1334</v>
      </c>
      <c r="V24" s="34">
        <f t="shared" si="0"/>
        <v>100</v>
      </c>
      <c r="W24" s="35">
        <f t="shared" si="1"/>
        <v>20</v>
      </c>
    </row>
    <row r="25" spans="2:27" ht="56.25" customHeight="1" x14ac:dyDescent="0.2">
      <c r="B25" s="210" t="s">
        <v>1349</v>
      </c>
      <c r="C25" s="211"/>
      <c r="D25" s="211"/>
      <c r="E25" s="211"/>
      <c r="F25" s="211"/>
      <c r="G25" s="211"/>
      <c r="H25" s="211"/>
      <c r="I25" s="211"/>
      <c r="J25" s="211"/>
      <c r="K25" s="211"/>
      <c r="L25" s="211"/>
      <c r="M25" s="212" t="s">
        <v>1324</v>
      </c>
      <c r="N25" s="212"/>
      <c r="O25" s="212" t="s">
        <v>48</v>
      </c>
      <c r="P25" s="212"/>
      <c r="Q25" s="213" t="s">
        <v>49</v>
      </c>
      <c r="R25" s="213"/>
      <c r="S25" s="34" t="s">
        <v>736</v>
      </c>
      <c r="T25" s="34" t="s">
        <v>905</v>
      </c>
      <c r="U25" s="34" t="s">
        <v>905</v>
      </c>
      <c r="V25" s="34">
        <f t="shared" si="0"/>
        <v>100</v>
      </c>
      <c r="W25" s="35">
        <f t="shared" si="1"/>
        <v>25</v>
      </c>
    </row>
    <row r="26" spans="2:27" ht="56.25" customHeight="1" x14ac:dyDescent="0.2">
      <c r="B26" s="210" t="s">
        <v>1336</v>
      </c>
      <c r="C26" s="211"/>
      <c r="D26" s="211"/>
      <c r="E26" s="211"/>
      <c r="F26" s="211"/>
      <c r="G26" s="211"/>
      <c r="H26" s="211"/>
      <c r="I26" s="211"/>
      <c r="J26" s="211"/>
      <c r="K26" s="211"/>
      <c r="L26" s="211"/>
      <c r="M26" s="212" t="s">
        <v>1324</v>
      </c>
      <c r="N26" s="212"/>
      <c r="O26" s="212" t="s">
        <v>1332</v>
      </c>
      <c r="P26" s="212"/>
      <c r="Q26" s="213" t="s">
        <v>65</v>
      </c>
      <c r="R26" s="213"/>
      <c r="S26" s="34" t="s">
        <v>512</v>
      </c>
      <c r="T26" s="34" t="s">
        <v>102</v>
      </c>
      <c r="U26" s="34" t="s">
        <v>102</v>
      </c>
      <c r="V26" s="34" t="str">
        <f t="shared" si="0"/>
        <v>N/A</v>
      </c>
      <c r="W26" s="35" t="str">
        <f t="shared" si="1"/>
        <v>N/A</v>
      </c>
    </row>
    <row r="27" spans="2:27" ht="56.25" customHeight="1" x14ac:dyDescent="0.2">
      <c r="B27" s="210" t="s">
        <v>1337</v>
      </c>
      <c r="C27" s="211"/>
      <c r="D27" s="211"/>
      <c r="E27" s="211"/>
      <c r="F27" s="211"/>
      <c r="G27" s="211"/>
      <c r="H27" s="211"/>
      <c r="I27" s="211"/>
      <c r="J27" s="211"/>
      <c r="K27" s="211"/>
      <c r="L27" s="211"/>
      <c r="M27" s="212" t="s">
        <v>1324</v>
      </c>
      <c r="N27" s="212"/>
      <c r="O27" s="212" t="s">
        <v>48</v>
      </c>
      <c r="P27" s="212"/>
      <c r="Q27" s="213" t="s">
        <v>49</v>
      </c>
      <c r="R27" s="213"/>
      <c r="S27" s="34" t="s">
        <v>905</v>
      </c>
      <c r="T27" s="34" t="s">
        <v>1334</v>
      </c>
      <c r="U27" s="34" t="s">
        <v>1334</v>
      </c>
      <c r="V27" s="34">
        <f t="shared" si="0"/>
        <v>100</v>
      </c>
      <c r="W27" s="35">
        <f t="shared" si="1"/>
        <v>20</v>
      </c>
    </row>
    <row r="28" spans="2:27" ht="56.25" customHeight="1" x14ac:dyDescent="0.2">
      <c r="B28" s="210" t="s">
        <v>1338</v>
      </c>
      <c r="C28" s="211"/>
      <c r="D28" s="211"/>
      <c r="E28" s="211"/>
      <c r="F28" s="211"/>
      <c r="G28" s="211"/>
      <c r="H28" s="211"/>
      <c r="I28" s="211"/>
      <c r="J28" s="211"/>
      <c r="K28" s="211"/>
      <c r="L28" s="211"/>
      <c r="M28" s="212" t="s">
        <v>1324</v>
      </c>
      <c r="N28" s="212"/>
      <c r="O28" s="212" t="s">
        <v>48</v>
      </c>
      <c r="P28" s="212"/>
      <c r="Q28" s="213" t="s">
        <v>49</v>
      </c>
      <c r="R28" s="213"/>
      <c r="S28" s="34" t="s">
        <v>736</v>
      </c>
      <c r="T28" s="34" t="s">
        <v>905</v>
      </c>
      <c r="U28" s="34" t="s">
        <v>905</v>
      </c>
      <c r="V28" s="34">
        <f t="shared" si="0"/>
        <v>100</v>
      </c>
      <c r="W28" s="35">
        <f t="shared" si="1"/>
        <v>25</v>
      </c>
      <c r="Y28" s="1">
        <v>6</v>
      </c>
    </row>
    <row r="29" spans="2:27" ht="56.25" customHeight="1" thickBot="1" x14ac:dyDescent="0.25">
      <c r="B29" s="210" t="s">
        <v>1339</v>
      </c>
      <c r="C29" s="211"/>
      <c r="D29" s="211"/>
      <c r="E29" s="211"/>
      <c r="F29" s="211"/>
      <c r="G29" s="211"/>
      <c r="H29" s="211"/>
      <c r="I29" s="211"/>
      <c r="J29" s="211"/>
      <c r="K29" s="211"/>
      <c r="L29" s="211"/>
      <c r="M29" s="212" t="s">
        <v>1324</v>
      </c>
      <c r="N29" s="212"/>
      <c r="O29" s="212" t="s">
        <v>1332</v>
      </c>
      <c r="P29" s="212"/>
      <c r="Q29" s="213" t="s">
        <v>65</v>
      </c>
      <c r="R29" s="213"/>
      <c r="S29" s="34" t="s">
        <v>512</v>
      </c>
      <c r="T29" s="34" t="s">
        <v>102</v>
      </c>
      <c r="U29" s="34" t="s">
        <v>102</v>
      </c>
      <c r="V29" s="34" t="str">
        <f t="shared" si="0"/>
        <v>N/A</v>
      </c>
      <c r="W29" s="35" t="str">
        <f t="shared" si="1"/>
        <v>N/A</v>
      </c>
      <c r="X29" s="1">
        <v>9</v>
      </c>
      <c r="Y29" s="1">
        <v>3</v>
      </c>
    </row>
    <row r="30" spans="2:27" ht="21.75" customHeight="1" thickTop="1" thickBot="1" x14ac:dyDescent="0.25">
      <c r="B30" s="11" t="s">
        <v>59</v>
      </c>
      <c r="C30" s="12"/>
      <c r="D30" s="12"/>
      <c r="E30" s="12"/>
      <c r="F30" s="12"/>
      <c r="G30" s="12"/>
      <c r="H30" s="13"/>
      <c r="I30" s="13"/>
      <c r="J30" s="13"/>
      <c r="K30" s="13"/>
      <c r="L30" s="13"/>
      <c r="M30" s="13"/>
      <c r="N30" s="13"/>
      <c r="O30" s="13"/>
      <c r="P30" s="13"/>
      <c r="Q30" s="13"/>
      <c r="R30" s="13"/>
      <c r="S30" s="13"/>
      <c r="T30" s="13"/>
      <c r="U30" s="13"/>
      <c r="V30" s="13"/>
      <c r="W30" s="14"/>
      <c r="X30" s="36"/>
      <c r="Y30" s="1">
        <f>+Y29+'18 P552'!Y29+'18 P002'!Y21+'18 O001'!Y29+'18 M001'!Y33+'18 G003'!Y21+'18 G002'!Y23+'18 F012'!Y22+'18 E570'!Y29+'18 E568'!Y29+'18 E567'!Y29+'18 E563'!Y29+'18 E562'!Y29+'18 E561'!Y29+'18 E555'!Y29</f>
        <v>42</v>
      </c>
    </row>
    <row r="31" spans="2:27" ht="29.25" customHeight="1" thickTop="1" thickBot="1" x14ac:dyDescent="0.25">
      <c r="B31" s="220" t="s">
        <v>60</v>
      </c>
      <c r="C31" s="221"/>
      <c r="D31" s="221"/>
      <c r="E31" s="221"/>
      <c r="F31" s="221"/>
      <c r="G31" s="221"/>
      <c r="H31" s="221"/>
      <c r="I31" s="221"/>
      <c r="J31" s="221"/>
      <c r="K31" s="221"/>
      <c r="L31" s="221"/>
      <c r="M31" s="221"/>
      <c r="N31" s="221"/>
      <c r="O31" s="221"/>
      <c r="P31" s="221"/>
      <c r="Q31" s="222"/>
      <c r="R31" s="37" t="s">
        <v>41</v>
      </c>
      <c r="S31" s="197" t="s">
        <v>42</v>
      </c>
      <c r="T31" s="197"/>
      <c r="U31" s="68" t="s">
        <v>61</v>
      </c>
      <c r="V31" s="196" t="s">
        <v>62</v>
      </c>
      <c r="W31" s="198"/>
    </row>
    <row r="32" spans="2:27" ht="30.75" customHeight="1" thickBot="1" x14ac:dyDescent="0.25">
      <c r="B32" s="223"/>
      <c r="C32" s="224"/>
      <c r="D32" s="224"/>
      <c r="E32" s="224"/>
      <c r="F32" s="224"/>
      <c r="G32" s="224"/>
      <c r="H32" s="224"/>
      <c r="I32" s="224"/>
      <c r="J32" s="224"/>
      <c r="K32" s="224"/>
      <c r="L32" s="224"/>
      <c r="M32" s="224"/>
      <c r="N32" s="224"/>
      <c r="O32" s="224"/>
      <c r="P32" s="224"/>
      <c r="Q32" s="225"/>
      <c r="R32" s="69" t="s">
        <v>63</v>
      </c>
      <c r="S32" s="69" t="s">
        <v>63</v>
      </c>
      <c r="T32" s="69" t="s">
        <v>48</v>
      </c>
      <c r="U32" s="69" t="s">
        <v>63</v>
      </c>
      <c r="V32" s="69" t="s">
        <v>64</v>
      </c>
      <c r="W32" s="32" t="s">
        <v>65</v>
      </c>
      <c r="Y32" s="36"/>
    </row>
    <row r="33" spans="2:23" ht="23.25" customHeight="1" thickBot="1" x14ac:dyDescent="0.25">
      <c r="B33" s="226" t="s">
        <v>66</v>
      </c>
      <c r="C33" s="227"/>
      <c r="D33" s="227"/>
      <c r="E33" s="70" t="s">
        <v>1340</v>
      </c>
      <c r="F33" s="70"/>
      <c r="G33" s="70"/>
      <c r="H33" s="41"/>
      <c r="I33" s="41"/>
      <c r="J33" s="41"/>
      <c r="K33" s="41"/>
      <c r="L33" s="41"/>
      <c r="M33" s="41"/>
      <c r="N33" s="41"/>
      <c r="O33" s="41"/>
      <c r="P33" s="42"/>
      <c r="Q33" s="42"/>
      <c r="R33" s="43" t="s">
        <v>1497</v>
      </c>
      <c r="S33" s="44" t="s">
        <v>12</v>
      </c>
      <c r="T33" s="42"/>
      <c r="U33" s="44" t="s">
        <v>1341</v>
      </c>
      <c r="V33" s="42"/>
      <c r="W33" s="45">
        <f>+IF(ISERR(U33/R33*100),"N/A",ROUND(U33/R33*100,2))</f>
        <v>9.68</v>
      </c>
    </row>
    <row r="34" spans="2:23" ht="26.25" customHeight="1" thickBot="1" x14ac:dyDescent="0.25">
      <c r="B34" s="228" t="s">
        <v>70</v>
      </c>
      <c r="C34" s="229"/>
      <c r="D34" s="229"/>
      <c r="E34" s="71" t="s">
        <v>1340</v>
      </c>
      <c r="F34" s="71"/>
      <c r="G34" s="71"/>
      <c r="H34" s="47"/>
      <c r="I34" s="47"/>
      <c r="J34" s="47"/>
      <c r="K34" s="47"/>
      <c r="L34" s="47"/>
      <c r="M34" s="47"/>
      <c r="N34" s="47"/>
      <c r="O34" s="47"/>
      <c r="P34" s="48"/>
      <c r="Q34" s="48"/>
      <c r="R34" s="49" t="s">
        <v>1497</v>
      </c>
      <c r="S34" s="50" t="s">
        <v>233</v>
      </c>
      <c r="T34" s="51">
        <f>+IF(ISERR(S34/R34*100),"N/A",ROUND(S34/R34*100,2))</f>
        <v>20.43</v>
      </c>
      <c r="U34" s="50" t="s">
        <v>1341</v>
      </c>
      <c r="V34" s="51">
        <f>+IF(ISERR(U34/S34*100),"N/A",ROUND(U34/S34*100,2))</f>
        <v>47.37</v>
      </c>
      <c r="W34" s="52">
        <f>+IF(ISERR(U34/R34*100),"N/A",ROUND(U34/R34*100,2))</f>
        <v>9.68</v>
      </c>
    </row>
    <row r="35" spans="2:23" ht="22.5" customHeight="1" thickTop="1" thickBot="1" x14ac:dyDescent="0.25">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14" t="s">
        <v>1498</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1343</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3" ht="37.5" customHeight="1" thickTop="1" x14ac:dyDescent="0.2">
      <c r="B40" s="214" t="s">
        <v>1344</v>
      </c>
      <c r="C40" s="215"/>
      <c r="D40" s="215"/>
      <c r="E40" s="215"/>
      <c r="F40" s="215"/>
      <c r="G40" s="215"/>
      <c r="H40" s="215"/>
      <c r="I40" s="215"/>
      <c r="J40" s="215"/>
      <c r="K40" s="215"/>
      <c r="L40" s="215"/>
      <c r="M40" s="215"/>
      <c r="N40" s="215"/>
      <c r="O40" s="215"/>
      <c r="P40" s="215"/>
      <c r="Q40" s="215"/>
      <c r="R40" s="215"/>
      <c r="S40" s="215"/>
      <c r="T40" s="215"/>
      <c r="U40" s="215"/>
      <c r="V40" s="215"/>
      <c r="W40" s="216"/>
    </row>
    <row r="41" spans="2:23" ht="13.5" customHeight="1" thickBot="1" x14ac:dyDescent="0.25">
      <c r="B41" s="217"/>
      <c r="C41" s="218"/>
      <c r="D41" s="218"/>
      <c r="E41" s="218"/>
      <c r="F41" s="218"/>
      <c r="G41" s="218"/>
      <c r="H41" s="218"/>
      <c r="I41" s="218"/>
      <c r="J41" s="218"/>
      <c r="K41" s="218"/>
      <c r="L41" s="218"/>
      <c r="M41" s="218"/>
      <c r="N41" s="218"/>
      <c r="O41" s="218"/>
      <c r="P41" s="218"/>
      <c r="Q41" s="218"/>
      <c r="R41" s="218"/>
      <c r="S41" s="218"/>
      <c r="T41" s="218"/>
      <c r="U41" s="218"/>
      <c r="V41" s="218"/>
      <c r="W41" s="219"/>
    </row>
  </sheetData>
  <mergeCells count="8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topLeftCell="A4"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649</v>
      </c>
      <c r="D4" s="176" t="s">
        <v>1499</v>
      </c>
      <c r="E4" s="176"/>
      <c r="F4" s="176"/>
      <c r="G4" s="176"/>
      <c r="H4" s="177"/>
      <c r="I4" s="18"/>
      <c r="J4" s="178" t="s">
        <v>7</v>
      </c>
      <c r="K4" s="176"/>
      <c r="L4" s="17" t="s">
        <v>1500</v>
      </c>
      <c r="M4" s="179" t="s">
        <v>1501</v>
      </c>
      <c r="N4" s="179"/>
      <c r="O4" s="179"/>
      <c r="P4" s="179"/>
      <c r="Q4" s="180"/>
      <c r="R4" s="19"/>
      <c r="S4" s="181" t="s">
        <v>10</v>
      </c>
      <c r="T4" s="182"/>
      <c r="U4" s="182"/>
      <c r="V4" s="183" t="s">
        <v>204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396</v>
      </c>
      <c r="D6" s="185" t="s">
        <v>1502</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1503</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1504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1505</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1506</v>
      </c>
      <c r="C21" s="211"/>
      <c r="D21" s="211"/>
      <c r="E21" s="211"/>
      <c r="F21" s="211"/>
      <c r="G21" s="211"/>
      <c r="H21" s="211"/>
      <c r="I21" s="211"/>
      <c r="J21" s="211"/>
      <c r="K21" s="211"/>
      <c r="L21" s="211"/>
      <c r="M21" s="212" t="s">
        <v>396</v>
      </c>
      <c r="N21" s="212"/>
      <c r="O21" s="212" t="s">
        <v>189</v>
      </c>
      <c r="P21" s="212"/>
      <c r="Q21" s="213" t="s">
        <v>113</v>
      </c>
      <c r="R21" s="213"/>
      <c r="S21" s="34" t="s">
        <v>782</v>
      </c>
      <c r="T21" s="34" t="s">
        <v>102</v>
      </c>
      <c r="U21" s="34" t="s">
        <v>102</v>
      </c>
      <c r="V21" s="34" t="str">
        <f>+IF(ISERR(U21/T21*100),"N/A",ROUND(U21/T21*100,2))</f>
        <v>N/A</v>
      </c>
      <c r="W21" s="35" t="str">
        <f>+IF(ISERR(U21/S21*100),"N/A",ROUND(U21/S21*100,2))</f>
        <v>N/A</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6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69" t="s">
        <v>63</v>
      </c>
      <c r="S24" s="69" t="s">
        <v>63</v>
      </c>
      <c r="T24" s="69" t="s">
        <v>48</v>
      </c>
      <c r="U24" s="69" t="s">
        <v>63</v>
      </c>
      <c r="V24" s="69" t="s">
        <v>64</v>
      </c>
      <c r="W24" s="32" t="s">
        <v>65</v>
      </c>
      <c r="Y24" s="36"/>
    </row>
    <row r="25" spans="2:27" ht="23.25" customHeight="1" thickBot="1" x14ac:dyDescent="0.25">
      <c r="B25" s="226" t="s">
        <v>66</v>
      </c>
      <c r="C25" s="227"/>
      <c r="D25" s="227"/>
      <c r="E25" s="70" t="s">
        <v>407</v>
      </c>
      <c r="F25" s="70"/>
      <c r="G25" s="70"/>
      <c r="H25" s="41"/>
      <c r="I25" s="41"/>
      <c r="J25" s="41"/>
      <c r="K25" s="41"/>
      <c r="L25" s="41"/>
      <c r="M25" s="41"/>
      <c r="N25" s="41"/>
      <c r="O25" s="41"/>
      <c r="P25" s="42"/>
      <c r="Q25" s="42"/>
      <c r="R25" s="43" t="s">
        <v>204</v>
      </c>
      <c r="S25" s="44" t="s">
        <v>12</v>
      </c>
      <c r="T25" s="42"/>
      <c r="U25" s="44" t="s">
        <v>642</v>
      </c>
      <c r="V25" s="42"/>
      <c r="W25" s="45">
        <f>+IF(ISERR(U25/R25*100),"N/A",ROUND(U25/R25*100,2))</f>
        <v>41.43</v>
      </c>
    </row>
    <row r="26" spans="2:27" ht="26.25" customHeight="1" thickBot="1" x14ac:dyDescent="0.25">
      <c r="B26" s="228" t="s">
        <v>70</v>
      </c>
      <c r="C26" s="229"/>
      <c r="D26" s="229"/>
      <c r="E26" s="71" t="s">
        <v>407</v>
      </c>
      <c r="F26" s="71"/>
      <c r="G26" s="71"/>
      <c r="H26" s="47"/>
      <c r="I26" s="47"/>
      <c r="J26" s="47"/>
      <c r="K26" s="47"/>
      <c r="L26" s="47"/>
      <c r="M26" s="47"/>
      <c r="N26" s="47"/>
      <c r="O26" s="47"/>
      <c r="P26" s="48"/>
      <c r="Q26" s="48"/>
      <c r="R26" s="49" t="s">
        <v>204</v>
      </c>
      <c r="S26" s="50" t="s">
        <v>664</v>
      </c>
      <c r="T26" s="51">
        <f>+IF(ISERR(S26/R26*100),"N/A",ROUND(S26/R26*100,2))</f>
        <v>47.14</v>
      </c>
      <c r="U26" s="50" t="s">
        <v>642</v>
      </c>
      <c r="V26" s="51">
        <f>+IF(ISERR(U26/S26*100),"N/A",ROUND(U26/S26*100,2))</f>
        <v>87.88</v>
      </c>
      <c r="W26" s="52">
        <f>+IF(ISERR(U26/R26*100),"N/A",ROUND(U26/R26*100,2))</f>
        <v>41.43</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1507</v>
      </c>
      <c r="C28" s="215"/>
      <c r="D28" s="215"/>
      <c r="E28" s="215"/>
      <c r="F28" s="215"/>
      <c r="G28" s="215"/>
      <c r="H28" s="215"/>
      <c r="I28" s="215"/>
      <c r="J28" s="215"/>
      <c r="K28" s="215"/>
      <c r="L28" s="215"/>
      <c r="M28" s="215"/>
      <c r="N28" s="215"/>
      <c r="O28" s="215"/>
      <c r="P28" s="215"/>
      <c r="Q28" s="215"/>
      <c r="R28" s="215"/>
      <c r="S28" s="215"/>
      <c r="T28" s="215"/>
      <c r="U28" s="215"/>
      <c r="V28" s="215"/>
      <c r="W28" s="216"/>
    </row>
    <row r="29" spans="2:27" ht="28.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1508</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1509</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1326</v>
      </c>
      <c r="D4" s="176" t="s">
        <v>1510</v>
      </c>
      <c r="E4" s="176"/>
      <c r="F4" s="176"/>
      <c r="G4" s="176"/>
      <c r="H4" s="177"/>
      <c r="I4" s="18"/>
      <c r="J4" s="178" t="s">
        <v>7</v>
      </c>
      <c r="K4" s="176"/>
      <c r="L4" s="17" t="s">
        <v>1511</v>
      </c>
      <c r="M4" s="179" t="s">
        <v>1512</v>
      </c>
      <c r="N4" s="179"/>
      <c r="O4" s="179"/>
      <c r="P4" s="179"/>
      <c r="Q4" s="180"/>
      <c r="R4" s="19"/>
      <c r="S4" s="181" t="s">
        <v>10</v>
      </c>
      <c r="T4" s="182"/>
      <c r="U4" s="182"/>
      <c r="V4" s="183" t="s">
        <v>1513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1514</v>
      </c>
      <c r="D6" s="185" t="s">
        <v>1515</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20</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1516</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1517</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1518</v>
      </c>
      <c r="C21" s="211"/>
      <c r="D21" s="211"/>
      <c r="E21" s="211"/>
      <c r="F21" s="211"/>
      <c r="G21" s="211"/>
      <c r="H21" s="211"/>
      <c r="I21" s="211"/>
      <c r="J21" s="211"/>
      <c r="K21" s="211"/>
      <c r="L21" s="211"/>
      <c r="M21" s="212" t="s">
        <v>1514</v>
      </c>
      <c r="N21" s="212"/>
      <c r="O21" s="212" t="s">
        <v>1519</v>
      </c>
      <c r="P21" s="212"/>
      <c r="Q21" s="213" t="s">
        <v>49</v>
      </c>
      <c r="R21" s="213"/>
      <c r="S21" s="34" t="s">
        <v>923</v>
      </c>
      <c r="T21" s="34" t="s">
        <v>54</v>
      </c>
      <c r="U21" s="34" t="s">
        <v>54</v>
      </c>
      <c r="V21" s="34" t="str">
        <f>+IF(ISERR(U21/T21*100),"N/A",ROUND(U21/T21*100,2))</f>
        <v>N/A</v>
      </c>
      <c r="W21" s="35">
        <f>+IF(ISERR(U21/S21*100),"N/A",ROUND(U21/S21*100,2))</f>
        <v>0</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6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69" t="s">
        <v>63</v>
      </c>
      <c r="S24" s="69" t="s">
        <v>63</v>
      </c>
      <c r="T24" s="69" t="s">
        <v>48</v>
      </c>
      <c r="U24" s="69" t="s">
        <v>63</v>
      </c>
      <c r="V24" s="69" t="s">
        <v>64</v>
      </c>
      <c r="W24" s="32" t="s">
        <v>65</v>
      </c>
      <c r="Y24" s="36"/>
    </row>
    <row r="25" spans="2:27" ht="23.25" customHeight="1" thickBot="1" x14ac:dyDescent="0.25">
      <c r="B25" s="226" t="s">
        <v>66</v>
      </c>
      <c r="C25" s="227"/>
      <c r="D25" s="227"/>
      <c r="E25" s="70" t="s">
        <v>1520</v>
      </c>
      <c r="F25" s="70"/>
      <c r="G25" s="70"/>
      <c r="H25" s="41"/>
      <c r="I25" s="41"/>
      <c r="J25" s="41"/>
      <c r="K25" s="41"/>
      <c r="L25" s="41"/>
      <c r="M25" s="41"/>
      <c r="N25" s="41"/>
      <c r="O25" s="41"/>
      <c r="P25" s="42"/>
      <c r="Q25" s="42"/>
      <c r="R25" s="43" t="s">
        <v>1521</v>
      </c>
      <c r="S25" s="44" t="s">
        <v>12</v>
      </c>
      <c r="T25" s="42"/>
      <c r="U25" s="44" t="s">
        <v>1353</v>
      </c>
      <c r="V25" s="42"/>
      <c r="W25" s="45">
        <f>+IF(ISERR(U25/R25*100),"N/A",ROUND(U25/R25*100,2))</f>
        <v>6.94</v>
      </c>
    </row>
    <row r="26" spans="2:27" ht="26.25" customHeight="1" thickBot="1" x14ac:dyDescent="0.25">
      <c r="B26" s="228" t="s">
        <v>70</v>
      </c>
      <c r="C26" s="229"/>
      <c r="D26" s="229"/>
      <c r="E26" s="71" t="s">
        <v>1520</v>
      </c>
      <c r="F26" s="71"/>
      <c r="G26" s="71"/>
      <c r="H26" s="47"/>
      <c r="I26" s="47"/>
      <c r="J26" s="47"/>
      <c r="K26" s="47"/>
      <c r="L26" s="47"/>
      <c r="M26" s="47"/>
      <c r="N26" s="47"/>
      <c r="O26" s="47"/>
      <c r="P26" s="48"/>
      <c r="Q26" s="48"/>
      <c r="R26" s="49" t="s">
        <v>1522</v>
      </c>
      <c r="S26" s="50" t="s">
        <v>1523</v>
      </c>
      <c r="T26" s="51">
        <f>+IF(ISERR(S26/R26*100),"N/A",ROUND(S26/R26*100,2))</f>
        <v>7.85</v>
      </c>
      <c r="U26" s="50" t="s">
        <v>1353</v>
      </c>
      <c r="V26" s="51">
        <f>+IF(ISERR(U26/S26*100),"N/A",ROUND(U26/S26*100,2))</f>
        <v>92.15</v>
      </c>
      <c r="W26" s="52">
        <f>+IF(ISERR(U26/R26*100),"N/A",ROUND(U26/R26*100,2))</f>
        <v>7.23</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1524</v>
      </c>
      <c r="C28" s="215"/>
      <c r="D28" s="215"/>
      <c r="E28" s="215"/>
      <c r="F28" s="215"/>
      <c r="G28" s="215"/>
      <c r="H28" s="215"/>
      <c r="I28" s="215"/>
      <c r="J28" s="215"/>
      <c r="K28" s="215"/>
      <c r="L28" s="215"/>
      <c r="M28" s="215"/>
      <c r="N28" s="215"/>
      <c r="O28" s="215"/>
      <c r="P28" s="215"/>
      <c r="Q28" s="215"/>
      <c r="R28" s="215"/>
      <c r="S28" s="215"/>
      <c r="T28" s="215"/>
      <c r="U28" s="215"/>
      <c r="V28" s="215"/>
      <c r="W28" s="216"/>
    </row>
    <row r="29" spans="2:27" ht="1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1525</v>
      </c>
      <c r="C30" s="215"/>
      <c r="D30" s="215"/>
      <c r="E30" s="215"/>
      <c r="F30" s="215"/>
      <c r="G30" s="215"/>
      <c r="H30" s="215"/>
      <c r="I30" s="215"/>
      <c r="J30" s="215"/>
      <c r="K30" s="215"/>
      <c r="L30" s="215"/>
      <c r="M30" s="215"/>
      <c r="N30" s="215"/>
      <c r="O30" s="215"/>
      <c r="P30" s="215"/>
      <c r="Q30" s="215"/>
      <c r="R30" s="215"/>
      <c r="S30" s="215"/>
      <c r="T30" s="215"/>
      <c r="U30" s="215"/>
      <c r="V30" s="215"/>
      <c r="W30" s="216"/>
    </row>
    <row r="31" spans="2:27" ht="1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1526</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1326</v>
      </c>
      <c r="D4" s="176" t="s">
        <v>1510</v>
      </c>
      <c r="E4" s="176"/>
      <c r="F4" s="176"/>
      <c r="G4" s="176"/>
      <c r="H4" s="177"/>
      <c r="I4" s="18"/>
      <c r="J4" s="178" t="s">
        <v>7</v>
      </c>
      <c r="K4" s="176"/>
      <c r="L4" s="17" t="s">
        <v>1527</v>
      </c>
      <c r="M4" s="179" t="s">
        <v>1528</v>
      </c>
      <c r="N4" s="179"/>
      <c r="O4" s="179"/>
      <c r="P4" s="179"/>
      <c r="Q4" s="180"/>
      <c r="R4" s="19"/>
      <c r="S4" s="181" t="s">
        <v>10</v>
      </c>
      <c r="T4" s="182"/>
      <c r="U4" s="182"/>
      <c r="V4" s="183" t="s">
        <v>1477</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581</v>
      </c>
      <c r="D6" s="185" t="s">
        <v>1529</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20</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1530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1531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1532</v>
      </c>
      <c r="C21" s="211"/>
      <c r="D21" s="211"/>
      <c r="E21" s="211"/>
      <c r="F21" s="211"/>
      <c r="G21" s="211"/>
      <c r="H21" s="211"/>
      <c r="I21" s="211"/>
      <c r="J21" s="211"/>
      <c r="K21" s="211"/>
      <c r="L21" s="211"/>
      <c r="M21" s="212" t="s">
        <v>581</v>
      </c>
      <c r="N21" s="212"/>
      <c r="O21" s="212" t="s">
        <v>48</v>
      </c>
      <c r="P21" s="212"/>
      <c r="Q21" s="213" t="s">
        <v>49</v>
      </c>
      <c r="R21" s="213"/>
      <c r="S21" s="34" t="s">
        <v>1533</v>
      </c>
      <c r="T21" s="34" t="s">
        <v>54</v>
      </c>
      <c r="U21" s="34" t="s">
        <v>54</v>
      </c>
      <c r="V21" s="34" t="str">
        <f>+IF(ISERR(U21/T21*100),"N/A",ROUND(U21/T21*100,2))</f>
        <v>N/A</v>
      </c>
      <c r="W21" s="35">
        <f>+IF(ISERR(U21/S21*100),"N/A",ROUND(U21/S21*100,2))</f>
        <v>0</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6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69" t="s">
        <v>63</v>
      </c>
      <c r="S24" s="69" t="s">
        <v>63</v>
      </c>
      <c r="T24" s="69" t="s">
        <v>48</v>
      </c>
      <c r="U24" s="69" t="s">
        <v>63</v>
      </c>
      <c r="V24" s="69" t="s">
        <v>64</v>
      </c>
      <c r="W24" s="32" t="s">
        <v>65</v>
      </c>
      <c r="Y24" s="36"/>
    </row>
    <row r="25" spans="2:27" ht="23.25" customHeight="1" thickBot="1" x14ac:dyDescent="0.25">
      <c r="B25" s="226" t="s">
        <v>66</v>
      </c>
      <c r="C25" s="227"/>
      <c r="D25" s="227"/>
      <c r="E25" s="70" t="s">
        <v>1534</v>
      </c>
      <c r="F25" s="70"/>
      <c r="G25" s="70"/>
      <c r="H25" s="41"/>
      <c r="I25" s="41"/>
      <c r="J25" s="41"/>
      <c r="K25" s="41"/>
      <c r="L25" s="41"/>
      <c r="M25" s="41"/>
      <c r="N25" s="41"/>
      <c r="O25" s="41"/>
      <c r="P25" s="42"/>
      <c r="Q25" s="42"/>
      <c r="R25" s="43" t="s">
        <v>1477</v>
      </c>
      <c r="S25" s="44" t="s">
        <v>12</v>
      </c>
      <c r="T25" s="42"/>
      <c r="U25" s="44" t="s">
        <v>54</v>
      </c>
      <c r="V25" s="42"/>
      <c r="W25" s="45">
        <f>+IF(ISERR(U25/R25*100),"N/A",ROUND(U25/R25*100,2))</f>
        <v>0</v>
      </c>
    </row>
    <row r="26" spans="2:27" ht="26.25" customHeight="1" thickBot="1" x14ac:dyDescent="0.25">
      <c r="B26" s="228" t="s">
        <v>70</v>
      </c>
      <c r="C26" s="229"/>
      <c r="D26" s="229"/>
      <c r="E26" s="71" t="s">
        <v>1534</v>
      </c>
      <c r="F26" s="71"/>
      <c r="G26" s="71"/>
      <c r="H26" s="47"/>
      <c r="I26" s="47"/>
      <c r="J26" s="47"/>
      <c r="K26" s="47"/>
      <c r="L26" s="47"/>
      <c r="M26" s="47"/>
      <c r="N26" s="47"/>
      <c r="O26" s="47"/>
      <c r="P26" s="48"/>
      <c r="Q26" s="48"/>
      <c r="R26" s="49" t="s">
        <v>1477</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1535</v>
      </c>
      <c r="C28" s="215"/>
      <c r="D28" s="215"/>
      <c r="E28" s="215"/>
      <c r="F28" s="215"/>
      <c r="G28" s="215"/>
      <c r="H28" s="215"/>
      <c r="I28" s="215"/>
      <c r="J28" s="215"/>
      <c r="K28" s="215"/>
      <c r="L28" s="215"/>
      <c r="M28" s="215"/>
      <c r="N28" s="215"/>
      <c r="O28" s="215"/>
      <c r="P28" s="215"/>
      <c r="Q28" s="215"/>
      <c r="R28" s="215"/>
      <c r="S28" s="215"/>
      <c r="T28" s="215"/>
      <c r="U28" s="215"/>
      <c r="V28" s="215"/>
      <c r="W28" s="216"/>
    </row>
    <row r="29" spans="2:27" ht="23.2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1536</v>
      </c>
      <c r="C30" s="215"/>
      <c r="D30" s="215"/>
      <c r="E30" s="215"/>
      <c r="F30" s="215"/>
      <c r="G30" s="215"/>
      <c r="H30" s="215"/>
      <c r="I30" s="215"/>
      <c r="J30" s="215"/>
      <c r="K30" s="215"/>
      <c r="L30" s="215"/>
      <c r="M30" s="215"/>
      <c r="N30" s="215"/>
      <c r="O30" s="215"/>
      <c r="P30" s="215"/>
      <c r="Q30" s="215"/>
      <c r="R30" s="215"/>
      <c r="S30" s="215"/>
      <c r="T30" s="215"/>
      <c r="U30" s="215"/>
      <c r="V30" s="215"/>
      <c r="W30" s="216"/>
    </row>
    <row r="31" spans="2:27" ht="23.2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1537</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176" t="s">
        <v>6</v>
      </c>
      <c r="E4" s="176"/>
      <c r="F4" s="176"/>
      <c r="G4" s="176"/>
      <c r="H4" s="177"/>
      <c r="I4" s="18"/>
      <c r="J4" s="178" t="s">
        <v>7</v>
      </c>
      <c r="K4" s="176"/>
      <c r="L4" s="17" t="s">
        <v>149</v>
      </c>
      <c r="M4" s="179" t="s">
        <v>150</v>
      </c>
      <c r="N4" s="179"/>
      <c r="O4" s="179"/>
      <c r="P4" s="179"/>
      <c r="Q4" s="180"/>
      <c r="R4" s="19"/>
      <c r="S4" s="181" t="s">
        <v>10</v>
      </c>
      <c r="T4" s="182"/>
      <c r="U4" s="182"/>
      <c r="V4" s="183" t="s">
        <v>134</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42.75" customHeight="1" thickBot="1" x14ac:dyDescent="0.25">
      <c r="B6" s="20" t="s">
        <v>13</v>
      </c>
      <c r="C6" s="21" t="s">
        <v>151</v>
      </c>
      <c r="D6" s="185" t="s">
        <v>152</v>
      </c>
      <c r="E6" s="185"/>
      <c r="F6" s="185"/>
      <c r="G6" s="185"/>
      <c r="H6" s="185"/>
      <c r="I6" s="22"/>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22"/>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22"/>
      <c r="J8" s="26" t="s">
        <v>20</v>
      </c>
      <c r="K8" s="26" t="s">
        <v>20</v>
      </c>
      <c r="L8" s="26" t="s">
        <v>20</v>
      </c>
      <c r="M8" s="26" t="s">
        <v>20</v>
      </c>
      <c r="N8" s="25"/>
      <c r="O8" s="22"/>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22"/>
      <c r="S14" s="30" t="s">
        <v>29</v>
      </c>
      <c r="T14" s="190" t="s">
        <v>96</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22"/>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153</v>
      </c>
      <c r="C21" s="211"/>
      <c r="D21" s="211"/>
      <c r="E21" s="211"/>
      <c r="F21" s="211"/>
      <c r="G21" s="211"/>
      <c r="H21" s="211"/>
      <c r="I21" s="211"/>
      <c r="J21" s="211"/>
      <c r="K21" s="211"/>
      <c r="L21" s="211"/>
      <c r="M21" s="212" t="s">
        <v>151</v>
      </c>
      <c r="N21" s="212"/>
      <c r="O21" s="212" t="s">
        <v>48</v>
      </c>
      <c r="P21" s="212"/>
      <c r="Q21" s="213" t="s">
        <v>49</v>
      </c>
      <c r="R21" s="213"/>
      <c r="S21" s="34" t="s">
        <v>154</v>
      </c>
      <c r="T21" s="34" t="s">
        <v>98</v>
      </c>
      <c r="U21" s="34" t="s">
        <v>155</v>
      </c>
      <c r="V21" s="34">
        <f>+IF(ISERR(U21/T21*100),"N/A",ROUND(U21/T21*100,2))</f>
        <v>200</v>
      </c>
      <c r="W21" s="35">
        <f>+IF(ISERR(U21/S21*100),"N/A",ROUND(U21/S21*100,2))</f>
        <v>312.5</v>
      </c>
    </row>
    <row r="22" spans="2:27" ht="56.25" customHeight="1" thickBot="1" x14ac:dyDescent="0.25">
      <c r="B22" s="210" t="s">
        <v>156</v>
      </c>
      <c r="C22" s="211"/>
      <c r="D22" s="211"/>
      <c r="E22" s="211"/>
      <c r="F22" s="211"/>
      <c r="G22" s="211"/>
      <c r="H22" s="211"/>
      <c r="I22" s="211"/>
      <c r="J22" s="211"/>
      <c r="K22" s="211"/>
      <c r="L22" s="211"/>
      <c r="M22" s="212" t="s">
        <v>151</v>
      </c>
      <c r="N22" s="212"/>
      <c r="O22" s="212" t="s">
        <v>48</v>
      </c>
      <c r="P22" s="212"/>
      <c r="Q22" s="213" t="s">
        <v>49</v>
      </c>
      <c r="R22" s="213"/>
      <c r="S22" s="34" t="s">
        <v>157</v>
      </c>
      <c r="T22" s="34" t="s">
        <v>98</v>
      </c>
      <c r="U22" s="34" t="s">
        <v>98</v>
      </c>
      <c r="V22" s="34">
        <f>+IF(ISERR(U22/T22*100),"N/A",ROUND(U22/T22*100,2))</f>
        <v>100</v>
      </c>
      <c r="W22" s="35">
        <f>+IF(ISERR(U22/S22*100),"N/A",ROUND(U22/S22*100,2))</f>
        <v>625</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38"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39" t="s">
        <v>63</v>
      </c>
      <c r="S25" s="39" t="s">
        <v>63</v>
      </c>
      <c r="T25" s="39" t="s">
        <v>48</v>
      </c>
      <c r="U25" s="39" t="s">
        <v>63</v>
      </c>
      <c r="V25" s="39" t="s">
        <v>64</v>
      </c>
      <c r="W25" s="32" t="s">
        <v>65</v>
      </c>
      <c r="Y25" s="36"/>
    </row>
    <row r="26" spans="2:27" ht="23.25" customHeight="1" thickBot="1" x14ac:dyDescent="0.25">
      <c r="B26" s="226" t="s">
        <v>66</v>
      </c>
      <c r="C26" s="227"/>
      <c r="D26" s="227"/>
      <c r="E26" s="40" t="s">
        <v>158</v>
      </c>
      <c r="F26" s="40"/>
      <c r="G26" s="40"/>
      <c r="H26" s="41"/>
      <c r="I26" s="41"/>
      <c r="J26" s="41"/>
      <c r="K26" s="41"/>
      <c r="L26" s="41"/>
      <c r="M26" s="41"/>
      <c r="N26" s="41"/>
      <c r="O26" s="41"/>
      <c r="P26" s="42"/>
      <c r="Q26" s="42"/>
      <c r="R26" s="43" t="s">
        <v>134</v>
      </c>
      <c r="S26" s="44" t="s">
        <v>12</v>
      </c>
      <c r="T26" s="42"/>
      <c r="U26" s="44" t="s">
        <v>54</v>
      </c>
      <c r="V26" s="42"/>
      <c r="W26" s="45">
        <f>+IF(ISERR(U26/R26*100),"N/A",ROUND(U26/R26*100,2))</f>
        <v>0</v>
      </c>
    </row>
    <row r="27" spans="2:27" ht="26.25" customHeight="1" thickBot="1" x14ac:dyDescent="0.25">
      <c r="B27" s="228" t="s">
        <v>70</v>
      </c>
      <c r="C27" s="229"/>
      <c r="D27" s="229"/>
      <c r="E27" s="46" t="s">
        <v>158</v>
      </c>
      <c r="F27" s="46"/>
      <c r="G27" s="46"/>
      <c r="H27" s="47"/>
      <c r="I27" s="47"/>
      <c r="J27" s="47"/>
      <c r="K27" s="47"/>
      <c r="L27" s="47"/>
      <c r="M27" s="47"/>
      <c r="N27" s="47"/>
      <c r="O27" s="47"/>
      <c r="P27" s="48"/>
      <c r="Q27" s="48"/>
      <c r="R27" s="49" t="s">
        <v>134</v>
      </c>
      <c r="S27" s="50" t="s">
        <v>54</v>
      </c>
      <c r="T27" s="51">
        <f>+IF(ISERR(S27/R27*100),"N/A",ROUND(S27/R27*100,2))</f>
        <v>0</v>
      </c>
      <c r="U27" s="50" t="s">
        <v>54</v>
      </c>
      <c r="V27" s="51" t="str">
        <f>+IF(ISERR(U27/S27*100),"N/A",ROUND(U27/S27*100,2))</f>
        <v>N/A</v>
      </c>
      <c r="W27" s="52">
        <f>+IF(ISERR(U27/R27*100),"N/A",ROUND(U27/R27*100,2))</f>
        <v>0</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159</v>
      </c>
      <c r="C29" s="215"/>
      <c r="D29" s="215"/>
      <c r="E29" s="215"/>
      <c r="F29" s="215"/>
      <c r="G29" s="215"/>
      <c r="H29" s="215"/>
      <c r="I29" s="215"/>
      <c r="J29" s="215"/>
      <c r="K29" s="215"/>
      <c r="L29" s="215"/>
      <c r="M29" s="215"/>
      <c r="N29" s="215"/>
      <c r="O29" s="215"/>
      <c r="P29" s="215"/>
      <c r="Q29" s="215"/>
      <c r="R29" s="215"/>
      <c r="S29" s="215"/>
      <c r="T29" s="215"/>
      <c r="U29" s="215"/>
      <c r="V29" s="215"/>
      <c r="W29" s="216"/>
    </row>
    <row r="30" spans="2:27" ht="53.25"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160</v>
      </c>
      <c r="C31" s="215"/>
      <c r="D31" s="215"/>
      <c r="E31" s="215"/>
      <c r="F31" s="215"/>
      <c r="G31" s="215"/>
      <c r="H31" s="215"/>
      <c r="I31" s="215"/>
      <c r="J31" s="215"/>
      <c r="K31" s="215"/>
      <c r="L31" s="215"/>
      <c r="M31" s="215"/>
      <c r="N31" s="215"/>
      <c r="O31" s="215"/>
      <c r="P31" s="215"/>
      <c r="Q31" s="215"/>
      <c r="R31" s="215"/>
      <c r="S31" s="215"/>
      <c r="T31" s="215"/>
      <c r="U31" s="215"/>
      <c r="V31" s="215"/>
      <c r="W31" s="216"/>
    </row>
    <row r="32" spans="2:27" ht="30.7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161</v>
      </c>
      <c r="C33" s="215"/>
      <c r="D33" s="215"/>
      <c r="E33" s="215"/>
      <c r="F33" s="215"/>
      <c r="G33" s="215"/>
      <c r="H33" s="215"/>
      <c r="I33" s="215"/>
      <c r="J33" s="215"/>
      <c r="K33" s="215"/>
      <c r="L33" s="215"/>
      <c r="M33" s="215"/>
      <c r="N33" s="215"/>
      <c r="O33" s="215"/>
      <c r="P33" s="215"/>
      <c r="Q33" s="215"/>
      <c r="R33" s="215"/>
      <c r="S33" s="215"/>
      <c r="T33" s="215"/>
      <c r="U33" s="215"/>
      <c r="V33" s="215"/>
      <c r="W33" s="216"/>
    </row>
    <row r="34" spans="2:23" ht="13.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
  <sheetViews>
    <sheetView tabSelected="1" view="pageBreakPreview" topLeftCell="A22"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1326</v>
      </c>
      <c r="D4" s="176" t="s">
        <v>1510</v>
      </c>
      <c r="E4" s="176"/>
      <c r="F4" s="176"/>
      <c r="G4" s="176"/>
      <c r="H4" s="177"/>
      <c r="I4" s="18"/>
      <c r="J4" s="178" t="s">
        <v>7</v>
      </c>
      <c r="K4" s="176"/>
      <c r="L4" s="17" t="s">
        <v>1538</v>
      </c>
      <c r="M4" s="179" t="s">
        <v>1539</v>
      </c>
      <c r="N4" s="179"/>
      <c r="O4" s="179"/>
      <c r="P4" s="179"/>
      <c r="Q4" s="180"/>
      <c r="R4" s="19"/>
      <c r="S4" s="181" t="s">
        <v>10</v>
      </c>
      <c r="T4" s="182"/>
      <c r="U4" s="182"/>
      <c r="V4" s="183" t="s">
        <v>1540</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463</v>
      </c>
      <c r="D6" s="185" t="s">
        <v>1541</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20</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20" customHeight="1" thickTop="1" thickBot="1" x14ac:dyDescent="0.25">
      <c r="B10" s="27" t="s">
        <v>21</v>
      </c>
      <c r="C10" s="183" t="s">
        <v>1542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1543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228" customHeight="1" x14ac:dyDescent="0.2">
      <c r="B21" s="210" t="s">
        <v>1544</v>
      </c>
      <c r="C21" s="211"/>
      <c r="D21" s="211"/>
      <c r="E21" s="211"/>
      <c r="F21" s="211"/>
      <c r="G21" s="211"/>
      <c r="H21" s="211"/>
      <c r="I21" s="211"/>
      <c r="J21" s="211"/>
      <c r="K21" s="211"/>
      <c r="L21" s="211"/>
      <c r="M21" s="212" t="s">
        <v>463</v>
      </c>
      <c r="N21" s="212"/>
      <c r="O21" s="212" t="s">
        <v>1545</v>
      </c>
      <c r="P21" s="212"/>
      <c r="Q21" s="213" t="s">
        <v>49</v>
      </c>
      <c r="R21" s="213"/>
      <c r="S21" s="34" t="s">
        <v>1546</v>
      </c>
      <c r="T21" s="34" t="s">
        <v>54</v>
      </c>
      <c r="U21" s="34" t="s">
        <v>54</v>
      </c>
      <c r="V21" s="34" t="str">
        <f t="shared" ref="V21:V28" si="0">+IF(ISERR(U21/T21*100),"N/A",ROUND(U21/T21*100,2))</f>
        <v>N/A</v>
      </c>
      <c r="W21" s="35">
        <f t="shared" ref="W21:W28" si="1">+IF(ISERR(U21/S21*100),"N/A",ROUND(U21/S21*100,2))</f>
        <v>0</v>
      </c>
    </row>
    <row r="22" spans="2:27" ht="240" customHeight="1" x14ac:dyDescent="0.2">
      <c r="B22" s="210" t="s">
        <v>1547</v>
      </c>
      <c r="C22" s="211"/>
      <c r="D22" s="211"/>
      <c r="E22" s="211"/>
      <c r="F22" s="211"/>
      <c r="G22" s="211"/>
      <c r="H22" s="211"/>
      <c r="I22" s="211"/>
      <c r="J22" s="211"/>
      <c r="K22" s="211"/>
      <c r="L22" s="211"/>
      <c r="M22" s="212" t="s">
        <v>463</v>
      </c>
      <c r="N22" s="212"/>
      <c r="O22" s="212" t="s">
        <v>1548</v>
      </c>
      <c r="P22" s="212"/>
      <c r="Q22" s="213" t="s">
        <v>49</v>
      </c>
      <c r="R22" s="213"/>
      <c r="S22" s="34" t="s">
        <v>736</v>
      </c>
      <c r="T22" s="34" t="s">
        <v>54</v>
      </c>
      <c r="U22" s="34" t="s">
        <v>54</v>
      </c>
      <c r="V22" s="34" t="str">
        <f t="shared" si="0"/>
        <v>N/A</v>
      </c>
      <c r="W22" s="35">
        <f t="shared" si="1"/>
        <v>0</v>
      </c>
    </row>
    <row r="23" spans="2:27" ht="234.75" customHeight="1" x14ac:dyDescent="0.2">
      <c r="B23" s="210" t="s">
        <v>1549</v>
      </c>
      <c r="C23" s="211"/>
      <c r="D23" s="211"/>
      <c r="E23" s="211"/>
      <c r="F23" s="211"/>
      <c r="G23" s="211"/>
      <c r="H23" s="211"/>
      <c r="I23" s="211"/>
      <c r="J23" s="211"/>
      <c r="K23" s="211"/>
      <c r="L23" s="211"/>
      <c r="M23" s="212" t="s">
        <v>463</v>
      </c>
      <c r="N23" s="212"/>
      <c r="O23" s="212" t="s">
        <v>1548</v>
      </c>
      <c r="P23" s="212"/>
      <c r="Q23" s="213" t="s">
        <v>49</v>
      </c>
      <c r="R23" s="213"/>
      <c r="S23" s="34" t="s">
        <v>736</v>
      </c>
      <c r="T23" s="34" t="s">
        <v>54</v>
      </c>
      <c r="U23" s="34" t="s">
        <v>54</v>
      </c>
      <c r="V23" s="34" t="str">
        <f t="shared" si="0"/>
        <v>N/A</v>
      </c>
      <c r="W23" s="35">
        <f t="shared" si="1"/>
        <v>0</v>
      </c>
    </row>
    <row r="24" spans="2:27" ht="236.25" customHeight="1" thickBot="1" x14ac:dyDescent="0.25">
      <c r="B24" s="210" t="s">
        <v>1550</v>
      </c>
      <c r="C24" s="211"/>
      <c r="D24" s="211"/>
      <c r="E24" s="211"/>
      <c r="F24" s="211"/>
      <c r="G24" s="211"/>
      <c r="H24" s="211"/>
      <c r="I24" s="211"/>
      <c r="J24" s="211"/>
      <c r="K24" s="211"/>
      <c r="L24" s="211"/>
      <c r="M24" s="212" t="s">
        <v>463</v>
      </c>
      <c r="N24" s="212"/>
      <c r="O24" s="212" t="s">
        <v>1551</v>
      </c>
      <c r="P24" s="212"/>
      <c r="Q24" s="213" t="s">
        <v>49</v>
      </c>
      <c r="R24" s="213"/>
      <c r="S24" s="34" t="s">
        <v>905</v>
      </c>
      <c r="T24" s="34" t="s">
        <v>54</v>
      </c>
      <c r="U24" s="34" t="s">
        <v>54</v>
      </c>
      <c r="V24" s="34" t="str">
        <f t="shared" si="0"/>
        <v>N/A</v>
      </c>
      <c r="W24" s="35">
        <f t="shared" si="1"/>
        <v>0</v>
      </c>
    </row>
    <row r="25" spans="2:27" ht="273.75" hidden="1" customHeight="1" x14ac:dyDescent="0.2">
      <c r="B25" s="210" t="s">
        <v>1544</v>
      </c>
      <c r="C25" s="211"/>
      <c r="D25" s="211"/>
      <c r="E25" s="211"/>
      <c r="F25" s="211"/>
      <c r="G25" s="211"/>
      <c r="H25" s="211"/>
      <c r="I25" s="211"/>
      <c r="J25" s="211"/>
      <c r="K25" s="211"/>
      <c r="L25" s="211"/>
      <c r="M25" s="212" t="s">
        <v>463</v>
      </c>
      <c r="N25" s="212"/>
      <c r="O25" s="212" t="s">
        <v>1552</v>
      </c>
      <c r="P25" s="212"/>
      <c r="Q25" s="213" t="s">
        <v>49</v>
      </c>
      <c r="R25" s="213"/>
      <c r="S25" s="34" t="s">
        <v>1546</v>
      </c>
      <c r="T25" s="34" t="s">
        <v>54</v>
      </c>
      <c r="U25" s="34" t="s">
        <v>54</v>
      </c>
      <c r="V25" s="34" t="str">
        <f t="shared" si="0"/>
        <v>N/A</v>
      </c>
      <c r="W25" s="35">
        <f t="shared" si="1"/>
        <v>0</v>
      </c>
    </row>
    <row r="26" spans="2:27" ht="273.75" hidden="1" customHeight="1" x14ac:dyDescent="0.2">
      <c r="B26" s="210" t="s">
        <v>1547</v>
      </c>
      <c r="C26" s="211"/>
      <c r="D26" s="211"/>
      <c r="E26" s="211"/>
      <c r="F26" s="211"/>
      <c r="G26" s="211"/>
      <c r="H26" s="211"/>
      <c r="I26" s="211"/>
      <c r="J26" s="211"/>
      <c r="K26" s="211"/>
      <c r="L26" s="211"/>
      <c r="M26" s="212" t="s">
        <v>463</v>
      </c>
      <c r="N26" s="212"/>
      <c r="O26" s="212" t="s">
        <v>1548</v>
      </c>
      <c r="P26" s="212"/>
      <c r="Q26" s="213" t="s">
        <v>49</v>
      </c>
      <c r="R26" s="213"/>
      <c r="S26" s="34" t="s">
        <v>736</v>
      </c>
      <c r="T26" s="34" t="s">
        <v>54</v>
      </c>
      <c r="U26" s="34" t="s">
        <v>54</v>
      </c>
      <c r="V26" s="34" t="str">
        <f t="shared" si="0"/>
        <v>N/A</v>
      </c>
      <c r="W26" s="35">
        <f t="shared" si="1"/>
        <v>0</v>
      </c>
    </row>
    <row r="27" spans="2:27" ht="273.75" hidden="1" customHeight="1" x14ac:dyDescent="0.2">
      <c r="B27" s="210" t="s">
        <v>1553</v>
      </c>
      <c r="C27" s="211"/>
      <c r="D27" s="211"/>
      <c r="E27" s="211"/>
      <c r="F27" s="211"/>
      <c r="G27" s="211"/>
      <c r="H27" s="211"/>
      <c r="I27" s="211"/>
      <c r="J27" s="211"/>
      <c r="K27" s="211"/>
      <c r="L27" s="211"/>
      <c r="M27" s="212" t="s">
        <v>463</v>
      </c>
      <c r="N27" s="212"/>
      <c r="O27" s="212" t="s">
        <v>1548</v>
      </c>
      <c r="P27" s="212"/>
      <c r="Q27" s="213" t="s">
        <v>49</v>
      </c>
      <c r="R27" s="213"/>
      <c r="S27" s="34" t="s">
        <v>736</v>
      </c>
      <c r="T27" s="34" t="s">
        <v>54</v>
      </c>
      <c r="U27" s="34" t="s">
        <v>54</v>
      </c>
      <c r="V27" s="34" t="str">
        <f t="shared" si="0"/>
        <v>N/A</v>
      </c>
      <c r="W27" s="35">
        <f t="shared" si="1"/>
        <v>0</v>
      </c>
    </row>
    <row r="28" spans="2:27" ht="273.75" hidden="1" customHeight="1" thickBot="1" x14ac:dyDescent="0.25">
      <c r="B28" s="210" t="s">
        <v>1550</v>
      </c>
      <c r="C28" s="211"/>
      <c r="D28" s="211"/>
      <c r="E28" s="211"/>
      <c r="F28" s="211"/>
      <c r="G28" s="211"/>
      <c r="H28" s="211"/>
      <c r="I28" s="211"/>
      <c r="J28" s="211"/>
      <c r="K28" s="211"/>
      <c r="L28" s="211"/>
      <c r="M28" s="212" t="s">
        <v>463</v>
      </c>
      <c r="N28" s="212"/>
      <c r="O28" s="212" t="s">
        <v>1548</v>
      </c>
      <c r="P28" s="212"/>
      <c r="Q28" s="213" t="s">
        <v>49</v>
      </c>
      <c r="R28" s="213"/>
      <c r="S28" s="34" t="s">
        <v>905</v>
      </c>
      <c r="T28" s="34" t="s">
        <v>54</v>
      </c>
      <c r="U28" s="34" t="s">
        <v>54</v>
      </c>
      <c r="V28" s="34" t="str">
        <f t="shared" si="0"/>
        <v>N/A</v>
      </c>
      <c r="W28" s="35">
        <f t="shared" si="1"/>
        <v>0</v>
      </c>
    </row>
    <row r="29" spans="2:27" ht="21.75" customHeight="1" thickTop="1" thickBot="1" x14ac:dyDescent="0.25">
      <c r="B29" s="11" t="s">
        <v>59</v>
      </c>
      <c r="C29" s="12"/>
      <c r="D29" s="12"/>
      <c r="E29" s="12"/>
      <c r="F29" s="12"/>
      <c r="G29" s="12"/>
      <c r="H29" s="13"/>
      <c r="I29" s="13"/>
      <c r="J29" s="13"/>
      <c r="K29" s="13"/>
      <c r="L29" s="13"/>
      <c r="M29" s="13"/>
      <c r="N29" s="13"/>
      <c r="O29" s="13"/>
      <c r="P29" s="13"/>
      <c r="Q29" s="13"/>
      <c r="R29" s="13"/>
      <c r="S29" s="13"/>
      <c r="T29" s="13"/>
      <c r="U29" s="13"/>
      <c r="V29" s="13"/>
      <c r="W29" s="14"/>
      <c r="X29" s="36"/>
    </row>
    <row r="30" spans="2:27" ht="29.25" customHeight="1" thickTop="1" thickBot="1" x14ac:dyDescent="0.25">
      <c r="B30" s="220" t="s">
        <v>60</v>
      </c>
      <c r="C30" s="221"/>
      <c r="D30" s="221"/>
      <c r="E30" s="221"/>
      <c r="F30" s="221"/>
      <c r="G30" s="221"/>
      <c r="H30" s="221"/>
      <c r="I30" s="221"/>
      <c r="J30" s="221"/>
      <c r="K30" s="221"/>
      <c r="L30" s="221"/>
      <c r="M30" s="221"/>
      <c r="N30" s="221"/>
      <c r="O30" s="221"/>
      <c r="P30" s="221"/>
      <c r="Q30" s="222"/>
      <c r="R30" s="37" t="s">
        <v>41</v>
      </c>
      <c r="S30" s="197" t="s">
        <v>42</v>
      </c>
      <c r="T30" s="197"/>
      <c r="U30" s="68" t="s">
        <v>61</v>
      </c>
      <c r="V30" s="196" t="s">
        <v>62</v>
      </c>
      <c r="W30" s="198"/>
    </row>
    <row r="31" spans="2:27" ht="30.75" customHeight="1" thickBot="1" x14ac:dyDescent="0.25">
      <c r="B31" s="223"/>
      <c r="C31" s="224"/>
      <c r="D31" s="224"/>
      <c r="E31" s="224"/>
      <c r="F31" s="224"/>
      <c r="G31" s="224"/>
      <c r="H31" s="224"/>
      <c r="I31" s="224"/>
      <c r="J31" s="224"/>
      <c r="K31" s="224"/>
      <c r="L31" s="224"/>
      <c r="M31" s="224"/>
      <c r="N31" s="224"/>
      <c r="O31" s="224"/>
      <c r="P31" s="224"/>
      <c r="Q31" s="225"/>
      <c r="R31" s="69" t="s">
        <v>63</v>
      </c>
      <c r="S31" s="69" t="s">
        <v>63</v>
      </c>
      <c r="T31" s="69" t="s">
        <v>48</v>
      </c>
      <c r="U31" s="69" t="s">
        <v>63</v>
      </c>
      <c r="V31" s="69" t="s">
        <v>64</v>
      </c>
      <c r="W31" s="32" t="s">
        <v>65</v>
      </c>
      <c r="Y31" s="36"/>
    </row>
    <row r="32" spans="2:27" ht="23.25" customHeight="1" thickBot="1" x14ac:dyDescent="0.25">
      <c r="B32" s="226" t="s">
        <v>66</v>
      </c>
      <c r="C32" s="227"/>
      <c r="D32" s="227"/>
      <c r="E32" s="70" t="s">
        <v>471</v>
      </c>
      <c r="F32" s="70"/>
      <c r="G32" s="70"/>
      <c r="H32" s="41"/>
      <c r="I32" s="41"/>
      <c r="J32" s="41"/>
      <c r="K32" s="41"/>
      <c r="L32" s="41"/>
      <c r="M32" s="41"/>
      <c r="N32" s="41"/>
      <c r="O32" s="41"/>
      <c r="P32" s="42"/>
      <c r="Q32" s="42"/>
      <c r="R32" s="43" t="s">
        <v>1554</v>
      </c>
      <c r="S32" s="44" t="s">
        <v>12</v>
      </c>
      <c r="T32" s="42"/>
      <c r="U32" s="44" t="s">
        <v>54</v>
      </c>
      <c r="V32" s="42"/>
      <c r="W32" s="45">
        <f>+IF(ISERR(U32/R32*100),"N/A",ROUND(U32/R32*100,2))</f>
        <v>0</v>
      </c>
    </row>
    <row r="33" spans="2:23" ht="26.25" customHeight="1" thickBot="1" x14ac:dyDescent="0.25">
      <c r="B33" s="228" t="s">
        <v>70</v>
      </c>
      <c r="C33" s="229"/>
      <c r="D33" s="229"/>
      <c r="E33" s="71" t="s">
        <v>471</v>
      </c>
      <c r="F33" s="71"/>
      <c r="G33" s="71"/>
      <c r="H33" s="47"/>
      <c r="I33" s="47"/>
      <c r="J33" s="47"/>
      <c r="K33" s="47"/>
      <c r="L33" s="47"/>
      <c r="M33" s="47"/>
      <c r="N33" s="47"/>
      <c r="O33" s="47"/>
      <c r="P33" s="48"/>
      <c r="Q33" s="48"/>
      <c r="R33" s="49" t="s">
        <v>1555</v>
      </c>
      <c r="S33" s="50" t="s">
        <v>54</v>
      </c>
      <c r="T33" s="51">
        <f>+IF(ISERR(S33/R33*100),"N/A",ROUND(S33/R33*100,2))</f>
        <v>0</v>
      </c>
      <c r="U33" s="50" t="s">
        <v>54</v>
      </c>
      <c r="V33" s="51" t="str">
        <f>+IF(ISERR(U33/S33*100),"N/A",ROUND(U33/S33*100,2))</f>
        <v>N/A</v>
      </c>
      <c r="W33" s="52">
        <f>+IF(ISERR(U33/R33*100),"N/A",ROUND(U33/R33*100,2))</f>
        <v>0</v>
      </c>
    </row>
    <row r="34" spans="2:23" ht="23.25" hidden="1" customHeight="1" thickBot="1" x14ac:dyDescent="0.25">
      <c r="B34" s="226" t="s">
        <v>66</v>
      </c>
      <c r="C34" s="227"/>
      <c r="D34" s="227"/>
      <c r="E34" s="70" t="s">
        <v>471</v>
      </c>
      <c r="F34" s="70"/>
      <c r="G34" s="70"/>
      <c r="H34" s="41"/>
      <c r="I34" s="41"/>
      <c r="J34" s="41"/>
      <c r="K34" s="41"/>
      <c r="L34" s="41"/>
      <c r="M34" s="41"/>
      <c r="N34" s="41"/>
      <c r="O34" s="41"/>
      <c r="P34" s="42"/>
      <c r="Q34" s="42"/>
      <c r="R34" s="43" t="s">
        <v>1554</v>
      </c>
      <c r="S34" s="44" t="s">
        <v>12</v>
      </c>
      <c r="T34" s="42"/>
      <c r="U34" s="44" t="s">
        <v>54</v>
      </c>
      <c r="V34" s="42"/>
      <c r="W34" s="45">
        <f>+IF(ISERR(U34/R34*100),"N/A",ROUND(U34/R34*100,2))</f>
        <v>0</v>
      </c>
    </row>
    <row r="35" spans="2:23" ht="26.25" hidden="1" customHeight="1" thickBot="1" x14ac:dyDescent="0.25">
      <c r="B35" s="228" t="s">
        <v>70</v>
      </c>
      <c r="C35" s="229"/>
      <c r="D35" s="229"/>
      <c r="E35" s="71" t="s">
        <v>471</v>
      </c>
      <c r="F35" s="71"/>
      <c r="G35" s="71"/>
      <c r="H35" s="47"/>
      <c r="I35" s="47"/>
      <c r="J35" s="47"/>
      <c r="K35" s="47"/>
      <c r="L35" s="47"/>
      <c r="M35" s="47"/>
      <c r="N35" s="47"/>
      <c r="O35" s="47"/>
      <c r="P35" s="48"/>
      <c r="Q35" s="48"/>
      <c r="R35" s="49" t="s">
        <v>1555</v>
      </c>
      <c r="S35" s="50" t="s">
        <v>54</v>
      </c>
      <c r="T35" s="51">
        <f>+IF(ISERR(S35/R35*100),"N/A",ROUND(S35/R35*100,2))</f>
        <v>0</v>
      </c>
      <c r="U35" s="50" t="s">
        <v>54</v>
      </c>
      <c r="V35" s="51" t="str">
        <f>+IF(ISERR(U35/S35*100),"N/A",ROUND(U35/S35*100,2))</f>
        <v>N/A</v>
      </c>
      <c r="W35" s="52">
        <f>+IF(ISERR(U35/R35*100),"N/A",ROUND(U35/R35*100,2))</f>
        <v>0</v>
      </c>
    </row>
    <row r="36" spans="2:23" ht="22.5" customHeight="1" thickTop="1" thickBot="1" x14ac:dyDescent="0.25">
      <c r="B36" s="11" t="s">
        <v>73</v>
      </c>
      <c r="C36" s="12"/>
      <c r="D36" s="12"/>
      <c r="E36" s="12"/>
      <c r="F36" s="12"/>
      <c r="G36" s="12"/>
      <c r="H36" s="13"/>
      <c r="I36" s="13"/>
      <c r="J36" s="13"/>
      <c r="K36" s="13"/>
      <c r="L36" s="13"/>
      <c r="M36" s="13"/>
      <c r="N36" s="13"/>
      <c r="O36" s="13"/>
      <c r="P36" s="13"/>
      <c r="Q36" s="13"/>
      <c r="R36" s="13"/>
      <c r="S36" s="13"/>
      <c r="T36" s="13"/>
      <c r="U36" s="13"/>
      <c r="V36" s="13"/>
      <c r="W36" s="14"/>
    </row>
    <row r="37" spans="2:23" ht="37.5" customHeight="1" thickTop="1" x14ac:dyDescent="0.2">
      <c r="B37" s="214" t="s">
        <v>1556</v>
      </c>
      <c r="C37" s="215"/>
      <c r="D37" s="215"/>
      <c r="E37" s="215"/>
      <c r="F37" s="215"/>
      <c r="G37" s="215"/>
      <c r="H37" s="215"/>
      <c r="I37" s="215"/>
      <c r="J37" s="215"/>
      <c r="K37" s="215"/>
      <c r="L37" s="215"/>
      <c r="M37" s="215"/>
      <c r="N37" s="215"/>
      <c r="O37" s="215"/>
      <c r="P37" s="215"/>
      <c r="Q37" s="215"/>
      <c r="R37" s="215"/>
      <c r="S37" s="215"/>
      <c r="T37" s="215"/>
      <c r="U37" s="215"/>
      <c r="V37" s="215"/>
      <c r="W37" s="216"/>
    </row>
    <row r="38" spans="2:23" ht="66" customHeight="1" thickBot="1" x14ac:dyDescent="0.25">
      <c r="B38" s="230"/>
      <c r="C38" s="231"/>
      <c r="D38" s="231"/>
      <c r="E38" s="231"/>
      <c r="F38" s="231"/>
      <c r="G38" s="231"/>
      <c r="H38" s="231"/>
      <c r="I38" s="231"/>
      <c r="J38" s="231"/>
      <c r="K38" s="231"/>
      <c r="L38" s="231"/>
      <c r="M38" s="231"/>
      <c r="N38" s="231"/>
      <c r="O38" s="231"/>
      <c r="P38" s="231"/>
      <c r="Q38" s="231"/>
      <c r="R38" s="231"/>
      <c r="S38" s="231"/>
      <c r="T38" s="231"/>
      <c r="U38" s="231"/>
      <c r="V38" s="231"/>
      <c r="W38" s="232"/>
    </row>
    <row r="39" spans="2:23" ht="37.5" customHeight="1" thickTop="1" x14ac:dyDescent="0.2">
      <c r="B39" s="214" t="s">
        <v>1557</v>
      </c>
      <c r="C39" s="215"/>
      <c r="D39" s="215"/>
      <c r="E39" s="215"/>
      <c r="F39" s="215"/>
      <c r="G39" s="215"/>
      <c r="H39" s="215"/>
      <c r="I39" s="215"/>
      <c r="J39" s="215"/>
      <c r="K39" s="215"/>
      <c r="L39" s="215"/>
      <c r="M39" s="215"/>
      <c r="N39" s="215"/>
      <c r="O39" s="215"/>
      <c r="P39" s="215"/>
      <c r="Q39" s="215"/>
      <c r="R39" s="215"/>
      <c r="S39" s="215"/>
      <c r="T39" s="215"/>
      <c r="U39" s="215"/>
      <c r="V39" s="215"/>
      <c r="W39" s="216"/>
    </row>
    <row r="40" spans="2:23" ht="80.25" customHeight="1" thickBot="1" x14ac:dyDescent="0.25">
      <c r="B40" s="230"/>
      <c r="C40" s="231"/>
      <c r="D40" s="231"/>
      <c r="E40" s="231"/>
      <c r="F40" s="231"/>
      <c r="G40" s="231"/>
      <c r="H40" s="231"/>
      <c r="I40" s="231"/>
      <c r="J40" s="231"/>
      <c r="K40" s="231"/>
      <c r="L40" s="231"/>
      <c r="M40" s="231"/>
      <c r="N40" s="231"/>
      <c r="O40" s="231"/>
      <c r="P40" s="231"/>
      <c r="Q40" s="231"/>
      <c r="R40" s="231"/>
      <c r="S40" s="231"/>
      <c r="T40" s="231"/>
      <c r="U40" s="231"/>
      <c r="V40" s="231"/>
      <c r="W40" s="232"/>
    </row>
    <row r="41" spans="2:23" ht="37.5" customHeight="1" thickTop="1" x14ac:dyDescent="0.2">
      <c r="B41" s="214" t="s">
        <v>1558</v>
      </c>
      <c r="C41" s="215"/>
      <c r="D41" s="215"/>
      <c r="E41" s="215"/>
      <c r="F41" s="215"/>
      <c r="G41" s="215"/>
      <c r="H41" s="215"/>
      <c r="I41" s="215"/>
      <c r="J41" s="215"/>
      <c r="K41" s="215"/>
      <c r="L41" s="215"/>
      <c r="M41" s="215"/>
      <c r="N41" s="215"/>
      <c r="O41" s="215"/>
      <c r="P41" s="215"/>
      <c r="Q41" s="215"/>
      <c r="R41" s="215"/>
      <c r="S41" s="215"/>
      <c r="T41" s="215"/>
      <c r="U41" s="215"/>
      <c r="V41" s="215"/>
      <c r="W41" s="216"/>
    </row>
    <row r="42" spans="2:23" ht="18" customHeight="1" thickBot="1" x14ac:dyDescent="0.25">
      <c r="B42" s="217"/>
      <c r="C42" s="218"/>
      <c r="D42" s="218"/>
      <c r="E42" s="218"/>
      <c r="F42" s="218"/>
      <c r="G42" s="218"/>
      <c r="H42" s="218"/>
      <c r="I42" s="218"/>
      <c r="J42" s="218"/>
      <c r="K42" s="218"/>
      <c r="L42" s="218"/>
      <c r="M42" s="218"/>
      <c r="N42" s="218"/>
      <c r="O42" s="218"/>
      <c r="P42" s="218"/>
      <c r="Q42" s="218"/>
      <c r="R42" s="218"/>
      <c r="S42" s="218"/>
      <c r="T42" s="218"/>
      <c r="U42" s="218"/>
      <c r="V42" s="218"/>
      <c r="W42" s="219"/>
    </row>
  </sheetData>
  <mergeCells count="8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30:Q31"/>
    <mergeCell ref="B39:W40"/>
    <mergeCell ref="B41:W42"/>
    <mergeCell ref="V30:W30"/>
    <mergeCell ref="B32:D32"/>
    <mergeCell ref="B33:D33"/>
    <mergeCell ref="B34:D34"/>
    <mergeCell ref="B35:D35"/>
    <mergeCell ref="B37:W38"/>
    <mergeCell ref="S30:T30"/>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8" min="1" max="22"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101.25" customHeight="1" thickTop="1" thickBot="1" x14ac:dyDescent="0.25">
      <c r="A4" s="15"/>
      <c r="B4" s="16" t="s">
        <v>4</v>
      </c>
      <c r="C4" s="17" t="s">
        <v>1326</v>
      </c>
      <c r="D4" s="176" t="s">
        <v>1510</v>
      </c>
      <c r="E4" s="176"/>
      <c r="F4" s="176"/>
      <c r="G4" s="176"/>
      <c r="H4" s="177"/>
      <c r="I4" s="18"/>
      <c r="J4" s="178" t="s">
        <v>7</v>
      </c>
      <c r="K4" s="176"/>
      <c r="L4" s="17" t="s">
        <v>1559</v>
      </c>
      <c r="M4" s="179" t="s">
        <v>1560</v>
      </c>
      <c r="N4" s="179"/>
      <c r="O4" s="179"/>
      <c r="P4" s="179"/>
      <c r="Q4" s="180"/>
      <c r="R4" s="19"/>
      <c r="S4" s="181" t="s">
        <v>10</v>
      </c>
      <c r="T4" s="182"/>
      <c r="U4" s="182"/>
      <c r="V4" s="183" t="s">
        <v>1561</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463</v>
      </c>
      <c r="D6" s="185" t="s">
        <v>1541</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20</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36.5" customHeight="1" thickTop="1" thickBot="1" x14ac:dyDescent="0.25">
      <c r="B10" s="27" t="s">
        <v>21</v>
      </c>
      <c r="C10" s="183" t="s">
        <v>1562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1543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1563</v>
      </c>
      <c r="C21" s="211"/>
      <c r="D21" s="211"/>
      <c r="E21" s="211"/>
      <c r="F21" s="211"/>
      <c r="G21" s="211"/>
      <c r="H21" s="211"/>
      <c r="I21" s="211"/>
      <c r="J21" s="211"/>
      <c r="K21" s="211"/>
      <c r="L21" s="211"/>
      <c r="M21" s="212" t="s">
        <v>463</v>
      </c>
      <c r="N21" s="212"/>
      <c r="O21" s="212" t="s">
        <v>48</v>
      </c>
      <c r="P21" s="212"/>
      <c r="Q21" s="213" t="s">
        <v>49</v>
      </c>
      <c r="R21" s="213"/>
      <c r="S21" s="34" t="s">
        <v>827</v>
      </c>
      <c r="T21" s="34" t="s">
        <v>54</v>
      </c>
      <c r="U21" s="34" t="s">
        <v>54</v>
      </c>
      <c r="V21" s="34" t="str">
        <f>+IF(ISERR(U21/T21*100),"N/A",ROUND(U21/T21*100,2))</f>
        <v>N/A</v>
      </c>
      <c r="W21" s="35">
        <f>+IF(ISERR(U21/S21*100),"N/A",ROUND(U21/S21*100,2))</f>
        <v>0</v>
      </c>
    </row>
    <row r="22" spans="2:27" ht="56.25" customHeight="1" thickBot="1" x14ac:dyDescent="0.25">
      <c r="B22" s="210" t="s">
        <v>1564</v>
      </c>
      <c r="C22" s="211"/>
      <c r="D22" s="211"/>
      <c r="E22" s="211"/>
      <c r="F22" s="211"/>
      <c r="G22" s="211"/>
      <c r="H22" s="211"/>
      <c r="I22" s="211"/>
      <c r="J22" s="211"/>
      <c r="K22" s="211"/>
      <c r="L22" s="211"/>
      <c r="M22" s="212" t="s">
        <v>463</v>
      </c>
      <c r="N22" s="212"/>
      <c r="O22" s="212" t="s">
        <v>48</v>
      </c>
      <c r="P22" s="212"/>
      <c r="Q22" s="213" t="s">
        <v>49</v>
      </c>
      <c r="R22" s="213"/>
      <c r="S22" s="34" t="s">
        <v>53</v>
      </c>
      <c r="T22" s="34" t="s">
        <v>54</v>
      </c>
      <c r="U22" s="34" t="s">
        <v>54</v>
      </c>
      <c r="V22" s="34" t="str">
        <f>+IF(ISERR(U22/T22*100),"N/A",ROUND(U22/T22*100,2))</f>
        <v>N/A</v>
      </c>
      <c r="W22" s="35">
        <f>+IF(ISERR(U22/S22*100),"N/A",ROUND(U22/S22*100,2))</f>
        <v>0</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68"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69" t="s">
        <v>63</v>
      </c>
      <c r="S25" s="69" t="s">
        <v>63</v>
      </c>
      <c r="T25" s="69" t="s">
        <v>48</v>
      </c>
      <c r="U25" s="69" t="s">
        <v>63</v>
      </c>
      <c r="V25" s="69" t="s">
        <v>64</v>
      </c>
      <c r="W25" s="32" t="s">
        <v>65</v>
      </c>
      <c r="Y25" s="36"/>
    </row>
    <row r="26" spans="2:27" ht="23.25" customHeight="1" thickBot="1" x14ac:dyDescent="0.25">
      <c r="B26" s="226" t="s">
        <v>66</v>
      </c>
      <c r="C26" s="227"/>
      <c r="D26" s="227"/>
      <c r="E26" s="70" t="s">
        <v>471</v>
      </c>
      <c r="F26" s="70"/>
      <c r="G26" s="70"/>
      <c r="H26" s="41"/>
      <c r="I26" s="41"/>
      <c r="J26" s="41"/>
      <c r="K26" s="41"/>
      <c r="L26" s="41"/>
      <c r="M26" s="41"/>
      <c r="N26" s="41"/>
      <c r="O26" s="41"/>
      <c r="P26" s="42"/>
      <c r="Q26" s="42"/>
      <c r="R26" s="43" t="s">
        <v>1561</v>
      </c>
      <c r="S26" s="44" t="s">
        <v>12</v>
      </c>
      <c r="T26" s="42"/>
      <c r="U26" s="44" t="s">
        <v>1565</v>
      </c>
      <c r="V26" s="42"/>
      <c r="W26" s="45">
        <f>+IF(ISERR(U26/R26*100),"N/A",ROUND(U26/R26*100,2))</f>
        <v>12.35</v>
      </c>
    </row>
    <row r="27" spans="2:27" ht="26.25" customHeight="1" thickBot="1" x14ac:dyDescent="0.25">
      <c r="B27" s="228" t="s">
        <v>70</v>
      </c>
      <c r="C27" s="229"/>
      <c r="D27" s="229"/>
      <c r="E27" s="71" t="s">
        <v>471</v>
      </c>
      <c r="F27" s="71"/>
      <c r="G27" s="71"/>
      <c r="H27" s="47"/>
      <c r="I27" s="47"/>
      <c r="J27" s="47"/>
      <c r="K27" s="47"/>
      <c r="L27" s="47"/>
      <c r="M27" s="47"/>
      <c r="N27" s="47"/>
      <c r="O27" s="47"/>
      <c r="P27" s="48"/>
      <c r="Q27" s="48"/>
      <c r="R27" s="49" t="s">
        <v>1561</v>
      </c>
      <c r="S27" s="50" t="s">
        <v>1566</v>
      </c>
      <c r="T27" s="51">
        <f>+IF(ISERR(S27/R27*100),"N/A",ROUND(S27/R27*100,2))</f>
        <v>12.56</v>
      </c>
      <c r="U27" s="50" t="s">
        <v>1565</v>
      </c>
      <c r="V27" s="51">
        <f>+IF(ISERR(U27/S27*100),"N/A",ROUND(U27/S27*100,2))</f>
        <v>98.37</v>
      </c>
      <c r="W27" s="52">
        <f>+IF(ISERR(U27/R27*100),"N/A",ROUND(U27/R27*100,2))</f>
        <v>12.35</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1567</v>
      </c>
      <c r="C29" s="215"/>
      <c r="D29" s="215"/>
      <c r="E29" s="215"/>
      <c r="F29" s="215"/>
      <c r="G29" s="215"/>
      <c r="H29" s="215"/>
      <c r="I29" s="215"/>
      <c r="J29" s="215"/>
      <c r="K29" s="215"/>
      <c r="L29" s="215"/>
      <c r="M29" s="215"/>
      <c r="N29" s="215"/>
      <c r="O29" s="215"/>
      <c r="P29" s="215"/>
      <c r="Q29" s="215"/>
      <c r="R29" s="215"/>
      <c r="S29" s="215"/>
      <c r="T29" s="215"/>
      <c r="U29" s="215"/>
      <c r="V29" s="215"/>
      <c r="W29" s="216"/>
    </row>
    <row r="30" spans="2:27" ht="51"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1568</v>
      </c>
      <c r="C31" s="215"/>
      <c r="D31" s="215"/>
      <c r="E31" s="215"/>
      <c r="F31" s="215"/>
      <c r="G31" s="215"/>
      <c r="H31" s="215"/>
      <c r="I31" s="215"/>
      <c r="J31" s="215"/>
      <c r="K31" s="215"/>
      <c r="L31" s="215"/>
      <c r="M31" s="215"/>
      <c r="N31" s="215"/>
      <c r="O31" s="215"/>
      <c r="P31" s="215"/>
      <c r="Q31" s="215"/>
      <c r="R31" s="215"/>
      <c r="S31" s="215"/>
      <c r="T31" s="215"/>
      <c r="U31" s="215"/>
      <c r="V31" s="215"/>
      <c r="W31" s="216"/>
    </row>
    <row r="32" spans="2:27" ht="33.7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1569</v>
      </c>
      <c r="C33" s="215"/>
      <c r="D33" s="215"/>
      <c r="E33" s="215"/>
      <c r="F33" s="215"/>
      <c r="G33" s="215"/>
      <c r="H33" s="215"/>
      <c r="I33" s="215"/>
      <c r="J33" s="215"/>
      <c r="K33" s="215"/>
      <c r="L33" s="215"/>
      <c r="M33" s="215"/>
      <c r="N33" s="215"/>
      <c r="O33" s="215"/>
      <c r="P33" s="215"/>
      <c r="Q33" s="215"/>
      <c r="R33" s="215"/>
      <c r="S33" s="215"/>
      <c r="T33" s="215"/>
      <c r="U33" s="215"/>
      <c r="V33" s="215"/>
      <c r="W33" s="216"/>
    </row>
    <row r="34" spans="2:23" ht="21.7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tabSelected="1" view="pageBreakPreview" topLeftCell="A13"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1326</v>
      </c>
      <c r="D4" s="176" t="s">
        <v>1510</v>
      </c>
      <c r="E4" s="176"/>
      <c r="F4" s="176"/>
      <c r="G4" s="176"/>
      <c r="H4" s="177"/>
      <c r="I4" s="18"/>
      <c r="J4" s="178" t="s">
        <v>7</v>
      </c>
      <c r="K4" s="176"/>
      <c r="L4" s="17" t="s">
        <v>975</v>
      </c>
      <c r="M4" s="179" t="s">
        <v>974</v>
      </c>
      <c r="N4" s="179"/>
      <c r="O4" s="179"/>
      <c r="P4" s="179"/>
      <c r="Q4" s="180"/>
      <c r="R4" s="19"/>
      <c r="S4" s="181" t="s">
        <v>10</v>
      </c>
      <c r="T4" s="182"/>
      <c r="U4" s="182"/>
      <c r="V4" s="183">
        <v>3682.3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1570</v>
      </c>
      <c r="D6" s="185" t="s">
        <v>1571</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1572</v>
      </c>
      <c r="D7" s="172" t="s">
        <v>1573</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629</v>
      </c>
      <c r="D8" s="172" t="s">
        <v>1574</v>
      </c>
      <c r="E8" s="172"/>
      <c r="F8" s="172"/>
      <c r="G8" s="172"/>
      <c r="H8" s="172"/>
      <c r="I8" s="67"/>
      <c r="J8" s="26">
        <v>882743</v>
      </c>
      <c r="K8" s="26">
        <v>18016</v>
      </c>
      <c r="L8" s="26">
        <v>248104</v>
      </c>
      <c r="M8" s="26">
        <v>4209</v>
      </c>
      <c r="N8" s="25"/>
      <c r="O8" s="67"/>
      <c r="P8" s="173" t="s">
        <v>12</v>
      </c>
      <c r="Q8" s="173"/>
      <c r="R8" s="173"/>
      <c r="S8" s="173"/>
      <c r="T8" s="173"/>
      <c r="U8" s="173"/>
      <c r="V8" s="173"/>
      <c r="W8" s="173"/>
    </row>
    <row r="9" spans="1:29" ht="30" customHeight="1" x14ac:dyDescent="0.2">
      <c r="B9" s="23"/>
      <c r="C9" s="21" t="s">
        <v>1575</v>
      </c>
      <c r="D9" s="172" t="s">
        <v>1576</v>
      </c>
      <c r="E9" s="172"/>
      <c r="F9" s="172"/>
      <c r="G9" s="172"/>
      <c r="H9" s="172"/>
      <c r="I9" s="172" t="s">
        <v>12</v>
      </c>
      <c r="J9" s="172"/>
      <c r="K9" s="172"/>
      <c r="L9" s="172"/>
      <c r="M9" s="172"/>
      <c r="N9" s="172"/>
      <c r="O9" s="172"/>
      <c r="P9" s="172"/>
      <c r="Q9" s="172"/>
      <c r="R9" s="172"/>
      <c r="S9" s="172"/>
      <c r="T9" s="172"/>
      <c r="U9" s="172"/>
      <c r="V9" s="172"/>
      <c r="W9" s="173"/>
    </row>
    <row r="10" spans="1:29" ht="30" customHeight="1" x14ac:dyDescent="0.2">
      <c r="B10" s="23"/>
      <c r="C10" s="21" t="s">
        <v>1577</v>
      </c>
      <c r="D10" s="172" t="s">
        <v>1578</v>
      </c>
      <c r="E10" s="172"/>
      <c r="F10" s="172"/>
      <c r="G10" s="172"/>
      <c r="H10" s="172"/>
      <c r="I10" s="173" t="s">
        <v>12</v>
      </c>
      <c r="J10" s="173"/>
      <c r="K10" s="173"/>
      <c r="L10" s="173"/>
      <c r="M10" s="173"/>
      <c r="N10" s="173"/>
      <c r="O10" s="173"/>
      <c r="P10" s="173"/>
      <c r="Q10" s="173"/>
      <c r="R10" s="173"/>
      <c r="S10" s="173"/>
      <c r="T10" s="173"/>
      <c r="U10" s="173"/>
      <c r="V10" s="173"/>
      <c r="W10" s="173"/>
    </row>
    <row r="11" spans="1:29" ht="30" customHeight="1" x14ac:dyDescent="0.2">
      <c r="B11" s="23"/>
      <c r="C11" s="21" t="s">
        <v>1579</v>
      </c>
      <c r="D11" s="172" t="s">
        <v>1580</v>
      </c>
      <c r="E11" s="172"/>
      <c r="F11" s="172"/>
      <c r="G11" s="172"/>
      <c r="H11" s="172"/>
      <c r="I11" s="173" t="s">
        <v>12</v>
      </c>
      <c r="J11" s="173"/>
      <c r="K11" s="173"/>
      <c r="L11" s="173"/>
      <c r="M11" s="173"/>
      <c r="N11" s="173"/>
      <c r="O11" s="173"/>
      <c r="P11" s="173"/>
      <c r="Q11" s="173"/>
      <c r="R11" s="173"/>
      <c r="S11" s="173"/>
      <c r="T11" s="173"/>
      <c r="U11" s="173"/>
      <c r="V11" s="173"/>
      <c r="W11" s="173"/>
    </row>
    <row r="12" spans="1:29" ht="30" customHeight="1" x14ac:dyDescent="0.2">
      <c r="B12" s="23"/>
      <c r="C12" s="21" t="s">
        <v>1581</v>
      </c>
      <c r="D12" s="172" t="s">
        <v>1582</v>
      </c>
      <c r="E12" s="172"/>
      <c r="F12" s="172"/>
      <c r="G12" s="172"/>
      <c r="H12" s="172"/>
      <c r="I12" s="173" t="s">
        <v>12</v>
      </c>
      <c r="J12" s="173"/>
      <c r="K12" s="173"/>
      <c r="L12" s="173"/>
      <c r="M12" s="173"/>
      <c r="N12" s="173"/>
      <c r="O12" s="173"/>
      <c r="P12" s="173"/>
      <c r="Q12" s="173"/>
      <c r="R12" s="173"/>
      <c r="S12" s="173"/>
      <c r="T12" s="173"/>
      <c r="U12" s="173"/>
      <c r="V12" s="173"/>
      <c r="W12" s="173"/>
    </row>
    <row r="13" spans="1:29" ht="30" customHeight="1" x14ac:dyDescent="0.2">
      <c r="B13" s="23"/>
      <c r="C13" s="21" t="s">
        <v>1583</v>
      </c>
      <c r="D13" s="172" t="s">
        <v>1584</v>
      </c>
      <c r="E13" s="172"/>
      <c r="F13" s="172"/>
      <c r="G13" s="172"/>
      <c r="H13" s="172"/>
      <c r="I13" s="173" t="s">
        <v>12</v>
      </c>
      <c r="J13" s="173"/>
      <c r="K13" s="173"/>
      <c r="L13" s="173"/>
      <c r="M13" s="173"/>
      <c r="N13" s="173"/>
      <c r="O13" s="173"/>
      <c r="P13" s="173"/>
      <c r="Q13" s="173"/>
      <c r="R13" s="173"/>
      <c r="S13" s="173"/>
      <c r="T13" s="173"/>
      <c r="U13" s="173"/>
      <c r="V13" s="173"/>
      <c r="W13" s="173"/>
    </row>
    <row r="14" spans="1:29" ht="25.5" customHeight="1" thickBot="1" x14ac:dyDescent="0.25">
      <c r="B14" s="23"/>
      <c r="C14" s="173" t="s">
        <v>12</v>
      </c>
      <c r="D14" s="173"/>
      <c r="E14" s="173"/>
      <c r="F14" s="173"/>
      <c r="G14" s="173"/>
      <c r="H14" s="173"/>
      <c r="I14" s="173"/>
      <c r="J14" s="173"/>
      <c r="K14" s="173"/>
      <c r="L14" s="173"/>
      <c r="M14" s="173"/>
      <c r="N14" s="173"/>
      <c r="O14" s="173"/>
      <c r="P14" s="173"/>
      <c r="Q14" s="173"/>
      <c r="R14" s="173"/>
      <c r="S14" s="173"/>
      <c r="T14" s="173"/>
      <c r="U14" s="173"/>
      <c r="V14" s="173"/>
      <c r="W14" s="173"/>
    </row>
    <row r="15" spans="1:29" ht="66.75" customHeight="1" thickTop="1" thickBot="1" x14ac:dyDescent="0.25">
      <c r="B15" s="27" t="s">
        <v>21</v>
      </c>
      <c r="C15" s="183" t="s">
        <v>12</v>
      </c>
      <c r="D15" s="183"/>
      <c r="E15" s="183"/>
      <c r="F15" s="183"/>
      <c r="G15" s="183"/>
      <c r="H15" s="183"/>
      <c r="I15" s="183"/>
      <c r="J15" s="183"/>
      <c r="K15" s="183"/>
      <c r="L15" s="183"/>
      <c r="M15" s="183"/>
      <c r="N15" s="183"/>
      <c r="O15" s="183"/>
      <c r="P15" s="183"/>
      <c r="Q15" s="183"/>
      <c r="R15" s="183"/>
      <c r="S15" s="183"/>
      <c r="T15" s="183"/>
      <c r="U15" s="183"/>
      <c r="V15" s="183"/>
      <c r="W15" s="184"/>
    </row>
    <row r="16" spans="1:29" ht="9" customHeight="1" thickTop="1" thickBot="1" x14ac:dyDescent="0.25"/>
    <row r="17" spans="2:27" ht="21.75" customHeight="1" thickTop="1" thickBot="1" x14ac:dyDescent="0.25">
      <c r="B17" s="11" t="s">
        <v>23</v>
      </c>
      <c r="C17" s="12"/>
      <c r="D17" s="12"/>
      <c r="E17" s="12"/>
      <c r="F17" s="12"/>
      <c r="G17" s="12"/>
      <c r="H17" s="13"/>
      <c r="I17" s="13"/>
      <c r="J17" s="13"/>
      <c r="K17" s="13"/>
      <c r="L17" s="13"/>
      <c r="M17" s="13"/>
      <c r="N17" s="13"/>
      <c r="O17" s="13"/>
      <c r="P17" s="13"/>
      <c r="Q17" s="13"/>
      <c r="R17" s="13"/>
      <c r="S17" s="13"/>
      <c r="T17" s="13"/>
      <c r="U17" s="13"/>
      <c r="V17" s="13"/>
      <c r="W17" s="14"/>
    </row>
    <row r="18" spans="2:27" ht="19.5" customHeight="1" thickTop="1" x14ac:dyDescent="0.2">
      <c r="B18" s="187" t="s">
        <v>24</v>
      </c>
      <c r="C18" s="188"/>
      <c r="D18" s="188"/>
      <c r="E18" s="188"/>
      <c r="F18" s="188"/>
      <c r="G18" s="188"/>
      <c r="H18" s="188"/>
      <c r="I18" s="188"/>
      <c r="J18" s="28"/>
      <c r="K18" s="188" t="s">
        <v>25</v>
      </c>
      <c r="L18" s="188"/>
      <c r="M18" s="188"/>
      <c r="N18" s="188"/>
      <c r="O18" s="188"/>
      <c r="P18" s="188"/>
      <c r="Q18" s="188"/>
      <c r="R18" s="29"/>
      <c r="S18" s="188" t="s">
        <v>26</v>
      </c>
      <c r="T18" s="188"/>
      <c r="U18" s="188"/>
      <c r="V18" s="188"/>
      <c r="W18" s="189"/>
    </row>
    <row r="19" spans="2:27" ht="69" customHeight="1" x14ac:dyDescent="0.2">
      <c r="B19" s="20" t="s">
        <v>27</v>
      </c>
      <c r="C19" s="185" t="s">
        <v>12</v>
      </c>
      <c r="D19" s="185"/>
      <c r="E19" s="185"/>
      <c r="F19" s="185"/>
      <c r="G19" s="185"/>
      <c r="H19" s="185"/>
      <c r="I19" s="185"/>
      <c r="J19" s="30"/>
      <c r="K19" s="30" t="s">
        <v>28</v>
      </c>
      <c r="L19" s="185" t="s">
        <v>12</v>
      </c>
      <c r="M19" s="185"/>
      <c r="N19" s="185"/>
      <c r="O19" s="185"/>
      <c r="P19" s="185"/>
      <c r="Q19" s="185"/>
      <c r="R19" s="67"/>
      <c r="S19" s="30" t="s">
        <v>29</v>
      </c>
      <c r="T19" s="190" t="s">
        <v>1531</v>
      </c>
      <c r="U19" s="190"/>
      <c r="V19" s="190"/>
      <c r="W19" s="190"/>
    </row>
    <row r="20" spans="2:27" ht="86.25" customHeight="1" x14ac:dyDescent="0.2">
      <c r="B20" s="20" t="s">
        <v>31</v>
      </c>
      <c r="C20" s="185" t="s">
        <v>12</v>
      </c>
      <c r="D20" s="185"/>
      <c r="E20" s="185"/>
      <c r="F20" s="185"/>
      <c r="G20" s="185"/>
      <c r="H20" s="185"/>
      <c r="I20" s="185"/>
      <c r="J20" s="30"/>
      <c r="K20" s="30" t="s">
        <v>31</v>
      </c>
      <c r="L20" s="185" t="s">
        <v>12</v>
      </c>
      <c r="M20" s="185"/>
      <c r="N20" s="185"/>
      <c r="O20" s="185"/>
      <c r="P20" s="185"/>
      <c r="Q20" s="185"/>
      <c r="R20" s="67"/>
      <c r="S20" s="30" t="s">
        <v>32</v>
      </c>
      <c r="T20" s="190" t="s">
        <v>12</v>
      </c>
      <c r="U20" s="190"/>
      <c r="V20" s="190"/>
      <c r="W20" s="190"/>
    </row>
    <row r="21" spans="2:27" ht="25.5" customHeight="1" thickBot="1" x14ac:dyDescent="0.25">
      <c r="B21" s="31" t="s">
        <v>33</v>
      </c>
      <c r="C21" s="191" t="s">
        <v>12</v>
      </c>
      <c r="D21" s="191"/>
      <c r="E21" s="191"/>
      <c r="F21" s="191"/>
      <c r="G21" s="191"/>
      <c r="H21" s="191"/>
      <c r="I21" s="191"/>
      <c r="J21" s="191"/>
      <c r="K21" s="191"/>
      <c r="L21" s="191"/>
      <c r="M21" s="191"/>
      <c r="N21" s="191"/>
      <c r="O21" s="191"/>
      <c r="P21" s="191"/>
      <c r="Q21" s="191"/>
      <c r="R21" s="191"/>
      <c r="S21" s="191"/>
      <c r="T21" s="191"/>
      <c r="U21" s="191"/>
      <c r="V21" s="191"/>
      <c r="W21" s="192"/>
    </row>
    <row r="22" spans="2:27" ht="21.75" customHeight="1" thickTop="1" thickBot="1" x14ac:dyDescent="0.25">
      <c r="B22" s="11" t="s">
        <v>34</v>
      </c>
      <c r="C22" s="12"/>
      <c r="D22" s="12"/>
      <c r="E22" s="12"/>
      <c r="F22" s="12"/>
      <c r="G22" s="12"/>
      <c r="H22" s="13"/>
      <c r="I22" s="13"/>
      <c r="J22" s="13"/>
      <c r="K22" s="13"/>
      <c r="L22" s="13"/>
      <c r="M22" s="13"/>
      <c r="N22" s="13"/>
      <c r="O22" s="13"/>
      <c r="P22" s="13"/>
      <c r="Q22" s="13"/>
      <c r="R22" s="13"/>
      <c r="S22" s="13"/>
      <c r="T22" s="13"/>
      <c r="U22" s="13"/>
      <c r="V22" s="13"/>
      <c r="W22" s="14"/>
    </row>
    <row r="23" spans="2:27" ht="25.5" customHeight="1" thickTop="1" thickBot="1" x14ac:dyDescent="0.25">
      <c r="B23" s="193" t="s">
        <v>35</v>
      </c>
      <c r="C23" s="194"/>
      <c r="D23" s="194"/>
      <c r="E23" s="194"/>
      <c r="F23" s="194"/>
      <c r="G23" s="194"/>
      <c r="H23" s="194"/>
      <c r="I23" s="194"/>
      <c r="J23" s="194"/>
      <c r="K23" s="194"/>
      <c r="L23" s="194"/>
      <c r="M23" s="194"/>
      <c r="N23" s="194"/>
      <c r="O23" s="194"/>
      <c r="P23" s="194"/>
      <c r="Q23" s="194"/>
      <c r="R23" s="194"/>
      <c r="S23" s="194"/>
      <c r="T23" s="195"/>
      <c r="U23" s="196" t="s">
        <v>36</v>
      </c>
      <c r="V23" s="197"/>
      <c r="W23" s="198"/>
    </row>
    <row r="24" spans="2:27" ht="14.25" customHeight="1" x14ac:dyDescent="0.2">
      <c r="B24" s="199" t="s">
        <v>37</v>
      </c>
      <c r="C24" s="200"/>
      <c r="D24" s="200"/>
      <c r="E24" s="200"/>
      <c r="F24" s="200"/>
      <c r="G24" s="200"/>
      <c r="H24" s="200"/>
      <c r="I24" s="200"/>
      <c r="J24" s="200"/>
      <c r="K24" s="200"/>
      <c r="L24" s="200"/>
      <c r="M24" s="200" t="s">
        <v>38</v>
      </c>
      <c r="N24" s="200"/>
      <c r="O24" s="200" t="s">
        <v>39</v>
      </c>
      <c r="P24" s="200"/>
      <c r="Q24" s="200" t="s">
        <v>40</v>
      </c>
      <c r="R24" s="200"/>
      <c r="S24" s="200" t="s">
        <v>41</v>
      </c>
      <c r="T24" s="203" t="s">
        <v>42</v>
      </c>
      <c r="U24" s="205" t="s">
        <v>43</v>
      </c>
      <c r="V24" s="207" t="s">
        <v>44</v>
      </c>
      <c r="W24" s="208" t="s">
        <v>45</v>
      </c>
    </row>
    <row r="25" spans="2:27" ht="27" customHeight="1" thickBot="1" x14ac:dyDescent="0.25">
      <c r="B25" s="201"/>
      <c r="C25" s="202"/>
      <c r="D25" s="202"/>
      <c r="E25" s="202"/>
      <c r="F25" s="202"/>
      <c r="G25" s="202"/>
      <c r="H25" s="202"/>
      <c r="I25" s="202"/>
      <c r="J25" s="202"/>
      <c r="K25" s="202"/>
      <c r="L25" s="202"/>
      <c r="M25" s="202"/>
      <c r="N25" s="202"/>
      <c r="O25" s="202"/>
      <c r="P25" s="202"/>
      <c r="Q25" s="202"/>
      <c r="R25" s="202"/>
      <c r="S25" s="202"/>
      <c r="T25" s="204"/>
      <c r="U25" s="206"/>
      <c r="V25" s="202"/>
      <c r="W25" s="209"/>
      <c r="Z25" s="33" t="s">
        <v>12</v>
      </c>
      <c r="AA25" s="33" t="s">
        <v>46</v>
      </c>
    </row>
    <row r="26" spans="2:27" ht="56.25" customHeight="1" x14ac:dyDescent="0.2">
      <c r="B26" s="210" t="s">
        <v>1585</v>
      </c>
      <c r="C26" s="211"/>
      <c r="D26" s="211"/>
      <c r="E26" s="211"/>
      <c r="F26" s="211"/>
      <c r="G26" s="211"/>
      <c r="H26" s="211"/>
      <c r="I26" s="211"/>
      <c r="J26" s="211"/>
      <c r="K26" s="211"/>
      <c r="L26" s="211"/>
      <c r="M26" s="212" t="s">
        <v>179</v>
      </c>
      <c r="N26" s="212"/>
      <c r="O26" s="212" t="s">
        <v>1586</v>
      </c>
      <c r="P26" s="212"/>
      <c r="Q26" s="213" t="s">
        <v>49</v>
      </c>
      <c r="R26" s="213"/>
      <c r="S26" s="34" t="s">
        <v>1587</v>
      </c>
      <c r="T26" s="34" t="s">
        <v>1587</v>
      </c>
      <c r="U26" s="34" t="s">
        <v>1588</v>
      </c>
      <c r="V26" s="34">
        <f t="shared" ref="V26:V31" si="0">+IF(ISERR(U26/T26*100),"N/A",ROUND(U26/T26*100,2))</f>
        <v>89.15</v>
      </c>
      <c r="W26" s="35">
        <f t="shared" ref="W26:W31" si="1">+IF(ISERR(U26/S26*100),"N/A",ROUND(U26/S26*100,2))</f>
        <v>89.15</v>
      </c>
    </row>
    <row r="27" spans="2:27" ht="56.25" customHeight="1" x14ac:dyDescent="0.2">
      <c r="B27" s="210" t="s">
        <v>1589</v>
      </c>
      <c r="C27" s="211"/>
      <c r="D27" s="211"/>
      <c r="E27" s="211"/>
      <c r="F27" s="211"/>
      <c r="G27" s="211"/>
      <c r="H27" s="211"/>
      <c r="I27" s="211"/>
      <c r="J27" s="211"/>
      <c r="K27" s="211"/>
      <c r="L27" s="211"/>
      <c r="M27" s="212" t="s">
        <v>179</v>
      </c>
      <c r="N27" s="212"/>
      <c r="O27" s="212" t="s">
        <v>1590</v>
      </c>
      <c r="P27" s="212"/>
      <c r="Q27" s="213" t="s">
        <v>49</v>
      </c>
      <c r="R27" s="213"/>
      <c r="S27" s="34" t="s">
        <v>1591</v>
      </c>
      <c r="T27" s="34" t="s">
        <v>1591</v>
      </c>
      <c r="U27" s="34" t="s">
        <v>1592</v>
      </c>
      <c r="V27" s="34">
        <f t="shared" si="0"/>
        <v>89.15</v>
      </c>
      <c r="W27" s="35">
        <f t="shared" si="1"/>
        <v>89.15</v>
      </c>
    </row>
    <row r="28" spans="2:27" ht="56.25" customHeight="1" x14ac:dyDescent="0.2">
      <c r="B28" s="210" t="s">
        <v>1593</v>
      </c>
      <c r="C28" s="211"/>
      <c r="D28" s="211"/>
      <c r="E28" s="211"/>
      <c r="F28" s="211"/>
      <c r="G28" s="211"/>
      <c r="H28" s="211"/>
      <c r="I28" s="211"/>
      <c r="J28" s="211"/>
      <c r="K28" s="211"/>
      <c r="L28" s="211"/>
      <c r="M28" s="212" t="s">
        <v>179</v>
      </c>
      <c r="N28" s="212"/>
      <c r="O28" s="212" t="s">
        <v>1594</v>
      </c>
      <c r="P28" s="212"/>
      <c r="Q28" s="213" t="s">
        <v>49</v>
      </c>
      <c r="R28" s="213"/>
      <c r="S28" s="34" t="s">
        <v>1595</v>
      </c>
      <c r="T28" s="34" t="s">
        <v>1595</v>
      </c>
      <c r="U28" s="34" t="s">
        <v>1596</v>
      </c>
      <c r="V28" s="34">
        <f t="shared" si="0"/>
        <v>93.79</v>
      </c>
      <c r="W28" s="35">
        <f t="shared" si="1"/>
        <v>93.79</v>
      </c>
    </row>
    <row r="29" spans="2:27" ht="56.25" customHeight="1" x14ac:dyDescent="0.2">
      <c r="B29" s="210" t="s">
        <v>1597</v>
      </c>
      <c r="C29" s="211"/>
      <c r="D29" s="211"/>
      <c r="E29" s="211"/>
      <c r="F29" s="211"/>
      <c r="G29" s="211"/>
      <c r="H29" s="211"/>
      <c r="I29" s="211"/>
      <c r="J29" s="211"/>
      <c r="K29" s="211"/>
      <c r="L29" s="211"/>
      <c r="M29" s="212" t="s">
        <v>179</v>
      </c>
      <c r="N29" s="212"/>
      <c r="O29" s="212" t="s">
        <v>1586</v>
      </c>
      <c r="P29" s="212"/>
      <c r="Q29" s="213" t="s">
        <v>49</v>
      </c>
      <c r="R29" s="213"/>
      <c r="S29" s="34" t="s">
        <v>1598</v>
      </c>
      <c r="T29" s="34" t="s">
        <v>1599</v>
      </c>
      <c r="U29" s="34" t="s">
        <v>1600</v>
      </c>
      <c r="V29" s="34">
        <f t="shared" si="0"/>
        <v>104.54</v>
      </c>
      <c r="W29" s="35">
        <f t="shared" si="1"/>
        <v>95.04</v>
      </c>
    </row>
    <row r="30" spans="2:27" ht="56.25" customHeight="1" x14ac:dyDescent="0.2">
      <c r="B30" s="210" t="s">
        <v>1601</v>
      </c>
      <c r="C30" s="211"/>
      <c r="D30" s="211"/>
      <c r="E30" s="211"/>
      <c r="F30" s="211"/>
      <c r="G30" s="211"/>
      <c r="H30" s="211"/>
      <c r="I30" s="211"/>
      <c r="J30" s="211"/>
      <c r="K30" s="211"/>
      <c r="L30" s="211"/>
      <c r="M30" s="212" t="s">
        <v>179</v>
      </c>
      <c r="N30" s="212"/>
      <c r="O30" s="212" t="s">
        <v>1594</v>
      </c>
      <c r="P30" s="212"/>
      <c r="Q30" s="213" t="s">
        <v>49</v>
      </c>
      <c r="R30" s="213"/>
      <c r="S30" s="34" t="s">
        <v>1598</v>
      </c>
      <c r="T30" s="34" t="s">
        <v>1602</v>
      </c>
      <c r="U30" s="34" t="s">
        <v>1603</v>
      </c>
      <c r="V30" s="34">
        <f t="shared" si="0"/>
        <v>99.44</v>
      </c>
      <c r="W30" s="35">
        <f t="shared" si="1"/>
        <v>97.64</v>
      </c>
    </row>
    <row r="31" spans="2:27" ht="56.25" customHeight="1" thickBot="1" x14ac:dyDescent="0.25">
      <c r="B31" s="210" t="s">
        <v>1604</v>
      </c>
      <c r="C31" s="211"/>
      <c r="D31" s="211"/>
      <c r="E31" s="211"/>
      <c r="F31" s="211"/>
      <c r="G31" s="211"/>
      <c r="H31" s="211"/>
      <c r="I31" s="211"/>
      <c r="J31" s="211"/>
      <c r="K31" s="211"/>
      <c r="L31" s="211"/>
      <c r="M31" s="212" t="s">
        <v>179</v>
      </c>
      <c r="N31" s="212"/>
      <c r="O31" s="212" t="s">
        <v>48</v>
      </c>
      <c r="P31" s="212"/>
      <c r="Q31" s="213" t="s">
        <v>49</v>
      </c>
      <c r="R31" s="213"/>
      <c r="S31" s="34" t="s">
        <v>56</v>
      </c>
      <c r="T31" s="34" t="s">
        <v>56</v>
      </c>
      <c r="U31" s="34" t="s">
        <v>1605</v>
      </c>
      <c r="V31" s="34">
        <f t="shared" si="0"/>
        <v>99.91</v>
      </c>
      <c r="W31" s="35">
        <f t="shared" si="1"/>
        <v>99.91</v>
      </c>
    </row>
    <row r="32" spans="2:27" ht="21.75" customHeight="1" thickTop="1" thickBot="1" x14ac:dyDescent="0.25">
      <c r="B32" s="11" t="s">
        <v>59</v>
      </c>
      <c r="C32" s="12"/>
      <c r="D32" s="12"/>
      <c r="E32" s="12"/>
      <c r="F32" s="12"/>
      <c r="G32" s="12"/>
      <c r="H32" s="13"/>
      <c r="I32" s="13"/>
      <c r="J32" s="13"/>
      <c r="K32" s="13"/>
      <c r="L32" s="13"/>
      <c r="M32" s="13"/>
      <c r="N32" s="13"/>
      <c r="O32" s="13"/>
      <c r="P32" s="13"/>
      <c r="Q32" s="13"/>
      <c r="R32" s="13"/>
      <c r="S32" s="13"/>
      <c r="T32" s="13"/>
      <c r="U32" s="13"/>
      <c r="V32" s="13"/>
      <c r="W32" s="14"/>
      <c r="X32" s="36"/>
    </row>
    <row r="33" spans="2:25" ht="29.25" customHeight="1" thickTop="1" thickBot="1" x14ac:dyDescent="0.25">
      <c r="B33" s="220" t="s">
        <v>60</v>
      </c>
      <c r="C33" s="221"/>
      <c r="D33" s="221"/>
      <c r="E33" s="221"/>
      <c r="F33" s="221"/>
      <c r="G33" s="221"/>
      <c r="H33" s="221"/>
      <c r="I33" s="221"/>
      <c r="J33" s="221"/>
      <c r="K33" s="221"/>
      <c r="L33" s="221"/>
      <c r="M33" s="221"/>
      <c r="N33" s="221"/>
      <c r="O33" s="221"/>
      <c r="P33" s="221"/>
      <c r="Q33" s="222"/>
      <c r="R33" s="37" t="s">
        <v>41</v>
      </c>
      <c r="S33" s="197" t="s">
        <v>42</v>
      </c>
      <c r="T33" s="197"/>
      <c r="U33" s="68" t="s">
        <v>61</v>
      </c>
      <c r="V33" s="196" t="s">
        <v>62</v>
      </c>
      <c r="W33" s="198"/>
    </row>
    <row r="34" spans="2:25" ht="30.75" customHeight="1" thickBot="1" x14ac:dyDescent="0.25">
      <c r="B34" s="223"/>
      <c r="C34" s="224"/>
      <c r="D34" s="224"/>
      <c r="E34" s="224"/>
      <c r="F34" s="224"/>
      <c r="G34" s="224"/>
      <c r="H34" s="224"/>
      <c r="I34" s="224"/>
      <c r="J34" s="224"/>
      <c r="K34" s="224"/>
      <c r="L34" s="224"/>
      <c r="M34" s="224"/>
      <c r="N34" s="224"/>
      <c r="O34" s="224"/>
      <c r="P34" s="224"/>
      <c r="Q34" s="225"/>
      <c r="R34" s="69" t="s">
        <v>63</v>
      </c>
      <c r="S34" s="69" t="s">
        <v>63</v>
      </c>
      <c r="T34" s="69" t="s">
        <v>48</v>
      </c>
      <c r="U34" s="69" t="s">
        <v>63</v>
      </c>
      <c r="V34" s="69" t="s">
        <v>64</v>
      </c>
      <c r="W34" s="32" t="s">
        <v>65</v>
      </c>
      <c r="Y34" s="36"/>
    </row>
    <row r="35" spans="2:25" ht="23.25" customHeight="1" thickBot="1" x14ac:dyDescent="0.25">
      <c r="B35" s="226" t="s">
        <v>66</v>
      </c>
      <c r="C35" s="227"/>
      <c r="D35" s="227"/>
      <c r="E35" s="70" t="s">
        <v>1620</v>
      </c>
      <c r="F35" s="70"/>
      <c r="G35" s="70"/>
      <c r="H35" s="41"/>
      <c r="I35" s="41"/>
      <c r="J35" s="41"/>
      <c r="K35" s="41"/>
      <c r="L35" s="41"/>
      <c r="M35" s="41"/>
      <c r="N35" s="41"/>
      <c r="O35" s="41"/>
      <c r="P35" s="42"/>
      <c r="Q35" s="42"/>
      <c r="R35" s="74">
        <v>3682.3264389999999</v>
      </c>
      <c r="S35" s="74" t="s">
        <v>12</v>
      </c>
      <c r="T35" s="42"/>
      <c r="U35" s="74">
        <v>566.68877099000042</v>
      </c>
      <c r="V35" s="42"/>
      <c r="W35" s="45">
        <f>+IF(ISERR(U35/R35*100),"N/A",ROUND(U35/R35*100,2))</f>
        <v>15.39</v>
      </c>
      <c r="X35" s="1" t="s">
        <v>1606</v>
      </c>
    </row>
    <row r="36" spans="2:25" ht="26.25" customHeight="1" thickBot="1" x14ac:dyDescent="0.25">
      <c r="B36" s="228" t="s">
        <v>70</v>
      </c>
      <c r="C36" s="229"/>
      <c r="D36" s="229"/>
      <c r="E36" s="71" t="s">
        <v>1620</v>
      </c>
      <c r="F36" s="71"/>
      <c r="G36" s="71"/>
      <c r="H36" s="47"/>
      <c r="I36" s="47"/>
      <c r="J36" s="47"/>
      <c r="K36" s="47"/>
      <c r="L36" s="47"/>
      <c r="M36" s="47"/>
      <c r="N36" s="47"/>
      <c r="O36" s="47"/>
      <c r="P36" s="48"/>
      <c r="Q36" s="48"/>
      <c r="R36" s="74">
        <v>3682.3264390000018</v>
      </c>
      <c r="S36" s="74">
        <v>574.50720555000032</v>
      </c>
      <c r="T36" s="51">
        <f>+IF(ISERR(S36/R36*100),"N/A",ROUND(S36/R36*100,2))</f>
        <v>15.6</v>
      </c>
      <c r="U36" s="74">
        <v>566.68877099000042</v>
      </c>
      <c r="V36" s="51">
        <f>+IF(ISERR(U36/S36*100),"N/A",ROUND(U36/S36*100,2))</f>
        <v>98.64</v>
      </c>
      <c r="W36" s="52">
        <f>+IF(ISERR(U36/R36*100),"N/A",ROUND(U36/R36*100,2))</f>
        <v>15.39</v>
      </c>
    </row>
    <row r="37" spans="2:25" ht="22.5" customHeight="1" thickTop="1" thickBot="1" x14ac:dyDescent="0.25">
      <c r="B37" s="11" t="s">
        <v>73</v>
      </c>
      <c r="C37" s="12"/>
      <c r="D37" s="12"/>
      <c r="E37" s="12"/>
      <c r="F37" s="12"/>
      <c r="G37" s="12"/>
      <c r="H37" s="13"/>
      <c r="I37" s="13"/>
      <c r="J37" s="13"/>
      <c r="K37" s="13"/>
      <c r="L37" s="13"/>
      <c r="M37" s="13"/>
      <c r="N37" s="13"/>
      <c r="O37" s="13"/>
      <c r="P37" s="13"/>
      <c r="Q37" s="13"/>
      <c r="R37" s="13"/>
      <c r="S37" s="13"/>
      <c r="T37" s="13"/>
      <c r="U37" s="13"/>
      <c r="V37" s="13"/>
      <c r="W37" s="14"/>
    </row>
    <row r="38" spans="2:25" ht="37.5" customHeight="1" thickTop="1" x14ac:dyDescent="0.2">
      <c r="B38" s="214" t="s">
        <v>1607</v>
      </c>
      <c r="C38" s="215"/>
      <c r="D38" s="215"/>
      <c r="E38" s="215"/>
      <c r="F38" s="215"/>
      <c r="G38" s="215"/>
      <c r="H38" s="215"/>
      <c r="I38" s="215"/>
      <c r="J38" s="215"/>
      <c r="K38" s="215"/>
      <c r="L38" s="215"/>
      <c r="M38" s="215"/>
      <c r="N38" s="215"/>
      <c r="O38" s="215"/>
      <c r="P38" s="215"/>
      <c r="Q38" s="215"/>
      <c r="R38" s="215"/>
      <c r="S38" s="215"/>
      <c r="T38" s="215"/>
      <c r="U38" s="215"/>
      <c r="V38" s="215"/>
      <c r="W38" s="216"/>
    </row>
    <row r="39" spans="2:25" ht="15" customHeight="1" thickBot="1" x14ac:dyDescent="0.25">
      <c r="B39" s="230"/>
      <c r="C39" s="231"/>
      <c r="D39" s="231"/>
      <c r="E39" s="231"/>
      <c r="F39" s="231"/>
      <c r="G39" s="231"/>
      <c r="H39" s="231"/>
      <c r="I39" s="231"/>
      <c r="J39" s="231"/>
      <c r="K39" s="231"/>
      <c r="L39" s="231"/>
      <c r="M39" s="231"/>
      <c r="N39" s="231"/>
      <c r="O39" s="231"/>
      <c r="P39" s="231"/>
      <c r="Q39" s="231"/>
      <c r="R39" s="231"/>
      <c r="S39" s="231"/>
      <c r="T39" s="231"/>
      <c r="U39" s="231"/>
      <c r="V39" s="231"/>
      <c r="W39" s="232"/>
    </row>
    <row r="40" spans="2:25" ht="37.5" customHeight="1" thickTop="1" x14ac:dyDescent="0.2">
      <c r="B40" s="214" t="s">
        <v>1608</v>
      </c>
      <c r="C40" s="215"/>
      <c r="D40" s="215"/>
      <c r="E40" s="215"/>
      <c r="F40" s="215"/>
      <c r="G40" s="215"/>
      <c r="H40" s="215"/>
      <c r="I40" s="215"/>
      <c r="J40" s="215"/>
      <c r="K40" s="215"/>
      <c r="L40" s="215"/>
      <c r="M40" s="215"/>
      <c r="N40" s="215"/>
      <c r="O40" s="215"/>
      <c r="P40" s="215"/>
      <c r="Q40" s="215"/>
      <c r="R40" s="215"/>
      <c r="S40" s="215"/>
      <c r="T40" s="215"/>
      <c r="U40" s="215"/>
      <c r="V40" s="215"/>
      <c r="W40" s="216"/>
    </row>
    <row r="41" spans="2:25" ht="105.75" customHeight="1" thickBot="1" x14ac:dyDescent="0.25">
      <c r="B41" s="230"/>
      <c r="C41" s="231"/>
      <c r="D41" s="231"/>
      <c r="E41" s="231"/>
      <c r="F41" s="231"/>
      <c r="G41" s="231"/>
      <c r="H41" s="231"/>
      <c r="I41" s="231"/>
      <c r="J41" s="231"/>
      <c r="K41" s="231"/>
      <c r="L41" s="231"/>
      <c r="M41" s="231"/>
      <c r="N41" s="231"/>
      <c r="O41" s="231"/>
      <c r="P41" s="231"/>
      <c r="Q41" s="231"/>
      <c r="R41" s="231"/>
      <c r="S41" s="231"/>
      <c r="T41" s="231"/>
      <c r="U41" s="231"/>
      <c r="V41" s="231"/>
      <c r="W41" s="232"/>
    </row>
    <row r="42" spans="2:25" ht="37.5" customHeight="1" thickTop="1" x14ac:dyDescent="0.2">
      <c r="B42" s="214" t="s">
        <v>1609</v>
      </c>
      <c r="C42" s="215"/>
      <c r="D42" s="215"/>
      <c r="E42" s="215"/>
      <c r="F42" s="215"/>
      <c r="G42" s="215"/>
      <c r="H42" s="215"/>
      <c r="I42" s="215"/>
      <c r="J42" s="215"/>
      <c r="K42" s="215"/>
      <c r="L42" s="215"/>
      <c r="M42" s="215"/>
      <c r="N42" s="215"/>
      <c r="O42" s="215"/>
      <c r="P42" s="215"/>
      <c r="Q42" s="215"/>
      <c r="R42" s="215"/>
      <c r="S42" s="215"/>
      <c r="T42" s="215"/>
      <c r="U42" s="215"/>
      <c r="V42" s="215"/>
      <c r="W42" s="216"/>
    </row>
    <row r="43" spans="2:25" ht="13.5" customHeight="1" thickBot="1" x14ac:dyDescent="0.25">
      <c r="B43" s="217"/>
      <c r="C43" s="218"/>
      <c r="D43" s="218"/>
      <c r="E43" s="218"/>
      <c r="F43" s="218"/>
      <c r="G43" s="218"/>
      <c r="H43" s="218"/>
      <c r="I43" s="218"/>
      <c r="J43" s="218"/>
      <c r="K43" s="218"/>
      <c r="L43" s="218"/>
      <c r="M43" s="218"/>
      <c r="N43" s="218"/>
      <c r="O43" s="218"/>
      <c r="P43" s="218"/>
      <c r="Q43" s="218"/>
      <c r="R43" s="218"/>
      <c r="S43" s="218"/>
      <c r="T43" s="218"/>
      <c r="U43" s="218"/>
      <c r="V43" s="218"/>
      <c r="W43" s="219"/>
    </row>
  </sheetData>
  <mergeCells count="8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D9:H9"/>
    <mergeCell ref="I9:W9"/>
    <mergeCell ref="D10:H10"/>
    <mergeCell ref="I10:W10"/>
    <mergeCell ref="C19:I19"/>
    <mergeCell ref="L19:Q19"/>
    <mergeCell ref="T19:W19"/>
    <mergeCell ref="D11:H11"/>
    <mergeCell ref="I11:W11"/>
    <mergeCell ref="D12:H12"/>
    <mergeCell ref="I12:W12"/>
    <mergeCell ref="D13:H13"/>
    <mergeCell ref="I13:W13"/>
    <mergeCell ref="C14:W14"/>
    <mergeCell ref="C15:W15"/>
    <mergeCell ref="B18:I18"/>
    <mergeCell ref="K18:Q18"/>
    <mergeCell ref="S18:W18"/>
    <mergeCell ref="C20:I20"/>
    <mergeCell ref="L20:Q20"/>
    <mergeCell ref="T20:W20"/>
    <mergeCell ref="C21:W21"/>
    <mergeCell ref="B23:T23"/>
    <mergeCell ref="U23:W23"/>
    <mergeCell ref="U24:U25"/>
    <mergeCell ref="V24:V25"/>
    <mergeCell ref="W24:W25"/>
    <mergeCell ref="B26:L26"/>
    <mergeCell ref="M26:N26"/>
    <mergeCell ref="O26:P26"/>
    <mergeCell ref="Q26:R26"/>
    <mergeCell ref="B24:L25"/>
    <mergeCell ref="M24:N25"/>
    <mergeCell ref="O24:P25"/>
    <mergeCell ref="Q24:R25"/>
    <mergeCell ref="S24:S25"/>
    <mergeCell ref="T24:T25"/>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42:W43"/>
    <mergeCell ref="B31:L31"/>
    <mergeCell ref="M31:N31"/>
    <mergeCell ref="O31:P31"/>
    <mergeCell ref="Q31:R31"/>
    <mergeCell ref="B33:Q34"/>
    <mergeCell ref="S33:T33"/>
    <mergeCell ref="V33:W33"/>
    <mergeCell ref="B35:D35"/>
    <mergeCell ref="B36:D36"/>
    <mergeCell ref="B38:W39"/>
    <mergeCell ref="B40:W41"/>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21" min="1" max="22" man="1"/>
    <brk id="36" min="1" max="22"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1326</v>
      </c>
      <c r="D4" s="176" t="s">
        <v>1510</v>
      </c>
      <c r="E4" s="176"/>
      <c r="F4" s="176"/>
      <c r="G4" s="176"/>
      <c r="H4" s="177"/>
      <c r="I4" s="18"/>
      <c r="J4" s="178" t="s">
        <v>7</v>
      </c>
      <c r="K4" s="176"/>
      <c r="L4" s="17" t="s">
        <v>1610</v>
      </c>
      <c r="M4" s="179" t="s">
        <v>1611</v>
      </c>
      <c r="N4" s="179"/>
      <c r="O4" s="179"/>
      <c r="P4" s="179"/>
      <c r="Q4" s="180"/>
      <c r="R4" s="19"/>
      <c r="S4" s="181" t="s">
        <v>10</v>
      </c>
      <c r="T4" s="182"/>
      <c r="U4" s="182"/>
      <c r="V4" s="183">
        <v>1015.1</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426</v>
      </c>
      <c r="D6" s="185" t="s">
        <v>1612</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v>3258296</v>
      </c>
      <c r="K8" s="26" t="s">
        <v>20</v>
      </c>
      <c r="L8" s="26">
        <v>6000</v>
      </c>
      <c r="M8" s="26">
        <v>6000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154.5" customHeight="1" thickTop="1" thickBot="1" x14ac:dyDescent="0.25">
      <c r="B10" s="27" t="s">
        <v>21</v>
      </c>
      <c r="C10" s="183" t="s">
        <v>1613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1531</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1614</v>
      </c>
      <c r="C21" s="211"/>
      <c r="D21" s="211"/>
      <c r="E21" s="211"/>
      <c r="F21" s="211"/>
      <c r="G21" s="211"/>
      <c r="H21" s="211"/>
      <c r="I21" s="211"/>
      <c r="J21" s="211"/>
      <c r="K21" s="211"/>
      <c r="L21" s="211"/>
      <c r="M21" s="212" t="s">
        <v>426</v>
      </c>
      <c r="N21" s="212"/>
      <c r="O21" s="212" t="s">
        <v>48</v>
      </c>
      <c r="P21" s="212"/>
      <c r="Q21" s="213" t="s">
        <v>49</v>
      </c>
      <c r="R21" s="213"/>
      <c r="S21" s="34" t="s">
        <v>53</v>
      </c>
      <c r="T21" s="34" t="s">
        <v>472</v>
      </c>
      <c r="U21" s="34" t="s">
        <v>1615</v>
      </c>
      <c r="V21" s="34">
        <f>+IF(ISERR(U21/T21*100),"N/A",ROUND(U21/T21*100,2))</f>
        <v>35.33</v>
      </c>
      <c r="W21" s="35">
        <f>+IF(ISERR(U21/S21*100),"N/A",ROUND(U21/S21*100,2))</f>
        <v>10.6</v>
      </c>
    </row>
    <row r="22" spans="2:27" ht="56.25" customHeight="1" thickBot="1" x14ac:dyDescent="0.25">
      <c r="B22" s="210" t="s">
        <v>1616</v>
      </c>
      <c r="C22" s="211"/>
      <c r="D22" s="211"/>
      <c r="E22" s="211"/>
      <c r="F22" s="211"/>
      <c r="G22" s="211"/>
      <c r="H22" s="211"/>
      <c r="I22" s="211"/>
      <c r="J22" s="211"/>
      <c r="K22" s="211"/>
      <c r="L22" s="211"/>
      <c r="M22" s="212" t="s">
        <v>426</v>
      </c>
      <c r="N22" s="212"/>
      <c r="O22" s="212" t="s">
        <v>48</v>
      </c>
      <c r="P22" s="212"/>
      <c r="Q22" s="213" t="s">
        <v>49</v>
      </c>
      <c r="R22" s="213"/>
      <c r="S22" s="34" t="s">
        <v>53</v>
      </c>
      <c r="T22" s="34" t="s">
        <v>98</v>
      </c>
      <c r="U22" s="34" t="s">
        <v>925</v>
      </c>
      <c r="V22" s="34">
        <f>+IF(ISERR(U22/T22*100),"N/A",ROUND(U22/T22*100,2))</f>
        <v>6.4</v>
      </c>
      <c r="W22" s="35">
        <f>+IF(ISERR(U22/S22*100),"N/A",ROUND(U22/S22*100,2))</f>
        <v>1.6</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68"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69" t="s">
        <v>63</v>
      </c>
      <c r="S25" s="69" t="s">
        <v>63</v>
      </c>
      <c r="T25" s="69" t="s">
        <v>48</v>
      </c>
      <c r="U25" s="69" t="s">
        <v>63</v>
      </c>
      <c r="V25" s="69" t="s">
        <v>64</v>
      </c>
      <c r="W25" s="32" t="s">
        <v>65</v>
      </c>
      <c r="Y25" s="36"/>
    </row>
    <row r="26" spans="2:27" ht="23.25" customHeight="1" thickBot="1" x14ac:dyDescent="0.25">
      <c r="B26" s="226" t="s">
        <v>66</v>
      </c>
      <c r="C26" s="227"/>
      <c r="D26" s="227"/>
      <c r="E26" s="70" t="s">
        <v>526</v>
      </c>
      <c r="F26" s="70"/>
      <c r="G26" s="70"/>
      <c r="H26" s="41"/>
      <c r="I26" s="41"/>
      <c r="J26" s="41"/>
      <c r="K26" s="41"/>
      <c r="L26" s="41"/>
      <c r="M26" s="41"/>
      <c r="N26" s="41"/>
      <c r="O26" s="41"/>
      <c r="P26" s="42"/>
      <c r="Q26" s="42"/>
      <c r="R26" s="43">
        <v>1015.18</v>
      </c>
      <c r="S26" s="44" t="s">
        <v>12</v>
      </c>
      <c r="T26" s="76"/>
      <c r="U26" s="50">
        <v>950.86495519000005</v>
      </c>
      <c r="V26" s="42"/>
      <c r="W26" s="45">
        <f>+IF(ISERR(U26/R26*100),"N/A",ROUND(U26/R26*100,2))</f>
        <v>93.66</v>
      </c>
    </row>
    <row r="27" spans="2:27" ht="26.25" customHeight="1" thickBot="1" x14ac:dyDescent="0.25">
      <c r="B27" s="228" t="s">
        <v>70</v>
      </c>
      <c r="C27" s="229"/>
      <c r="D27" s="229"/>
      <c r="E27" s="71" t="s">
        <v>526</v>
      </c>
      <c r="F27" s="71"/>
      <c r="G27" s="71"/>
      <c r="H27" s="47"/>
      <c r="I27" s="47"/>
      <c r="J27" s="47"/>
      <c r="K27" s="47"/>
      <c r="L27" s="47"/>
      <c r="M27" s="47"/>
      <c r="N27" s="47"/>
      <c r="O27" s="47"/>
      <c r="P27" s="48"/>
      <c r="Q27" s="48"/>
      <c r="R27" s="49">
        <v>1008.78</v>
      </c>
      <c r="S27" s="50">
        <v>951.96838659000002</v>
      </c>
      <c r="T27" s="51">
        <f>+IF(ISERR(S27/R27*100),"N/A",ROUND(S27/R27*100,2))</f>
        <v>94.37</v>
      </c>
      <c r="U27" s="50">
        <v>950.86495519000005</v>
      </c>
      <c r="V27" s="51">
        <f>+IF(ISERR(U27/S27*100),"N/A",ROUND(U27/S27*100,2))</f>
        <v>99.88</v>
      </c>
      <c r="W27" s="52">
        <f>+IF(ISERR(U27/R27*100),"N/A",ROUND(U27/R27*100,2))</f>
        <v>94.26</v>
      </c>
      <c r="X27" s="75"/>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1617</v>
      </c>
      <c r="C29" s="215"/>
      <c r="D29" s="215"/>
      <c r="E29" s="215"/>
      <c r="F29" s="215"/>
      <c r="G29" s="215"/>
      <c r="H29" s="215"/>
      <c r="I29" s="215"/>
      <c r="J29" s="215"/>
      <c r="K29" s="215"/>
      <c r="L29" s="215"/>
      <c r="M29" s="215"/>
      <c r="N29" s="215"/>
      <c r="O29" s="215"/>
      <c r="P29" s="215"/>
      <c r="Q29" s="215"/>
      <c r="R29" s="215"/>
      <c r="S29" s="215"/>
      <c r="T29" s="215"/>
      <c r="U29" s="215"/>
      <c r="V29" s="215"/>
      <c r="W29" s="216"/>
    </row>
    <row r="30" spans="2:27" ht="39.75"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1618</v>
      </c>
      <c r="C31" s="215"/>
      <c r="D31" s="215"/>
      <c r="E31" s="215"/>
      <c r="F31" s="215"/>
      <c r="G31" s="215"/>
      <c r="H31" s="215"/>
      <c r="I31" s="215"/>
      <c r="J31" s="215"/>
      <c r="K31" s="215"/>
      <c r="L31" s="215"/>
      <c r="M31" s="215"/>
      <c r="N31" s="215"/>
      <c r="O31" s="215"/>
      <c r="P31" s="215"/>
      <c r="Q31" s="215"/>
      <c r="R31" s="215"/>
      <c r="S31" s="215"/>
      <c r="T31" s="215"/>
      <c r="U31" s="215"/>
      <c r="V31" s="215"/>
      <c r="W31" s="216"/>
    </row>
    <row r="32" spans="2:27" ht="37.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1619</v>
      </c>
      <c r="C33" s="215"/>
      <c r="D33" s="215"/>
      <c r="E33" s="215"/>
      <c r="F33" s="215"/>
      <c r="G33" s="215"/>
      <c r="H33" s="215"/>
      <c r="I33" s="215"/>
      <c r="J33" s="215"/>
      <c r="K33" s="215"/>
      <c r="L33" s="215"/>
      <c r="M33" s="215"/>
      <c r="N33" s="215"/>
      <c r="O33" s="215"/>
      <c r="P33" s="215"/>
      <c r="Q33" s="215"/>
      <c r="R33" s="215"/>
      <c r="S33" s="215"/>
      <c r="T33" s="215"/>
      <c r="U33" s="215"/>
      <c r="V33" s="215"/>
      <c r="W33" s="216"/>
    </row>
    <row r="34" spans="2:23" ht="13.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
  <sheetViews>
    <sheetView tabSelected="1" zoomScale="80" zoomScaleNormal="80" workbookViewId="0">
      <selection activeCell="AA29" sqref="AA29"/>
    </sheetView>
  </sheetViews>
  <sheetFormatPr baseColWidth="10" defaultRowHeight="12.75" x14ac:dyDescent="0.2"/>
  <cols>
    <col min="1" max="1" width="2" customWidth="1"/>
    <col min="2" max="2" width="16.5" customWidth="1"/>
    <col min="3" max="3" width="5.875" customWidth="1"/>
    <col min="4" max="4" width="8.625" customWidth="1"/>
    <col min="5" max="5" width="9.75" customWidth="1"/>
    <col min="6" max="6" width="3.375" customWidth="1"/>
    <col min="7" max="7" width="6.25" customWidth="1"/>
    <col min="8" max="8" width="6" customWidth="1"/>
    <col min="9" max="9" width="6.625" customWidth="1"/>
    <col min="14" max="14" width="8" customWidth="1"/>
    <col min="15" max="15" width="9" customWidth="1"/>
    <col min="16" max="16" width="8.25" customWidth="1"/>
    <col min="17" max="17" width="8.75" customWidth="1"/>
    <col min="18" max="18" width="11.875" customWidth="1"/>
    <col min="19" max="19" width="12.625" customWidth="1"/>
    <col min="20" max="21" width="11.125" customWidth="1"/>
    <col min="22" max="22" width="10.5" customWidth="1"/>
  </cols>
  <sheetData>
    <row r="1" spans="1:23" ht="21" x14ac:dyDescent="0.25">
      <c r="A1" s="174" t="s">
        <v>0</v>
      </c>
      <c r="B1" s="174"/>
      <c r="C1" s="174"/>
      <c r="D1" s="174"/>
      <c r="E1" s="174"/>
      <c r="F1" s="174"/>
      <c r="G1" s="174"/>
      <c r="H1" s="174"/>
      <c r="I1" s="174"/>
      <c r="J1" s="174"/>
      <c r="K1" s="174"/>
      <c r="L1" s="174"/>
      <c r="M1" s="174"/>
      <c r="N1" s="174"/>
      <c r="O1" s="174"/>
      <c r="P1" s="174"/>
      <c r="Q1" s="5" t="s">
        <v>1</v>
      </c>
      <c r="R1" s="6"/>
      <c r="S1" s="6"/>
      <c r="T1" s="6"/>
      <c r="U1" s="4"/>
      <c r="V1" s="7"/>
      <c r="W1" s="8"/>
    </row>
    <row r="2" spans="1:23" ht="16.5" thickBot="1" x14ac:dyDescent="0.25">
      <c r="A2" s="1"/>
      <c r="B2" s="175" t="s">
        <v>2</v>
      </c>
      <c r="C2" s="175"/>
      <c r="D2" s="175"/>
      <c r="E2" s="175"/>
      <c r="F2" s="175"/>
      <c r="G2" s="175"/>
      <c r="H2" s="175"/>
      <c r="I2" s="175"/>
      <c r="J2" s="175"/>
      <c r="K2" s="175"/>
      <c r="L2" s="175"/>
      <c r="M2" s="175"/>
      <c r="N2" s="175"/>
      <c r="O2" s="175"/>
      <c r="P2" s="175"/>
      <c r="Q2" s="175"/>
      <c r="R2" s="175"/>
      <c r="S2" s="175"/>
      <c r="T2" s="175"/>
      <c r="U2" s="175"/>
      <c r="V2" s="175"/>
      <c r="W2" s="175"/>
    </row>
    <row r="3" spans="1:23" ht="15.75" thickTop="1" thickBot="1" x14ac:dyDescent="0.25">
      <c r="A3" s="1"/>
      <c r="B3" s="11" t="s">
        <v>3</v>
      </c>
      <c r="C3" s="12"/>
      <c r="D3" s="12"/>
      <c r="E3" s="12"/>
      <c r="F3" s="12"/>
      <c r="G3" s="12"/>
      <c r="H3" s="13"/>
      <c r="I3" s="13"/>
      <c r="J3" s="13"/>
      <c r="K3" s="13"/>
      <c r="L3" s="13"/>
      <c r="M3" s="13"/>
      <c r="N3" s="13"/>
      <c r="O3" s="13"/>
      <c r="P3" s="13"/>
      <c r="Q3" s="13"/>
      <c r="R3" s="13"/>
      <c r="S3" s="13"/>
      <c r="T3" s="13"/>
      <c r="U3" s="13"/>
      <c r="V3" s="13"/>
      <c r="W3" s="14"/>
    </row>
    <row r="4" spans="1:23" ht="30.75" customHeight="1" thickTop="1" thickBot="1" x14ac:dyDescent="0.25">
      <c r="A4" s="15"/>
      <c r="B4" s="16" t="s">
        <v>4</v>
      </c>
      <c r="C4" s="17" t="s">
        <v>1326</v>
      </c>
      <c r="D4" s="176" t="s">
        <v>1510</v>
      </c>
      <c r="E4" s="176"/>
      <c r="F4" s="176"/>
      <c r="G4" s="176"/>
      <c r="H4" s="177"/>
      <c r="I4" s="18"/>
      <c r="J4" s="178" t="s">
        <v>7</v>
      </c>
      <c r="K4" s="176"/>
      <c r="L4" s="17" t="s">
        <v>1176</v>
      </c>
      <c r="M4" s="179" t="s">
        <v>1874</v>
      </c>
      <c r="N4" s="179"/>
      <c r="O4" s="179"/>
      <c r="P4" s="179"/>
      <c r="Q4" s="180"/>
      <c r="R4" s="19"/>
      <c r="S4" s="181" t="s">
        <v>10</v>
      </c>
      <c r="T4" s="182"/>
      <c r="U4" s="182"/>
      <c r="V4" s="183">
        <v>404.6</v>
      </c>
      <c r="W4" s="184"/>
    </row>
    <row r="5" spans="1:23" ht="15" thickTop="1" x14ac:dyDescent="0.2">
      <c r="A5" s="1"/>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3" ht="29.25" thickBot="1" x14ac:dyDescent="0.25">
      <c r="A6" s="1"/>
      <c r="B6" s="20" t="s">
        <v>13</v>
      </c>
      <c r="C6" s="21">
        <v>112</v>
      </c>
      <c r="D6" s="185" t="s">
        <v>1875</v>
      </c>
      <c r="E6" s="185"/>
      <c r="F6" s="185"/>
      <c r="G6" s="185"/>
      <c r="H6" s="185"/>
      <c r="I6" s="142"/>
      <c r="J6" s="186" t="s">
        <v>16</v>
      </c>
      <c r="K6" s="186"/>
      <c r="L6" s="186" t="s">
        <v>17</v>
      </c>
      <c r="M6" s="186"/>
      <c r="N6" s="173" t="s">
        <v>12</v>
      </c>
      <c r="O6" s="173"/>
      <c r="P6" s="173"/>
      <c r="Q6" s="173"/>
      <c r="R6" s="173"/>
      <c r="S6" s="173"/>
      <c r="T6" s="173"/>
      <c r="U6" s="173"/>
      <c r="V6" s="173"/>
      <c r="W6" s="173"/>
    </row>
    <row r="7" spans="1:23" ht="15" thickBot="1" x14ac:dyDescent="0.25">
      <c r="A7" s="1"/>
      <c r="B7" s="23"/>
      <c r="C7" s="21" t="s">
        <v>12</v>
      </c>
      <c r="D7" s="172" t="s">
        <v>12</v>
      </c>
      <c r="E7" s="172"/>
      <c r="F7" s="172"/>
      <c r="G7" s="172"/>
      <c r="H7" s="172"/>
      <c r="I7" s="142"/>
      <c r="J7" s="24" t="s">
        <v>18</v>
      </c>
      <c r="K7" s="24" t="s">
        <v>19</v>
      </c>
      <c r="L7" s="24" t="s">
        <v>18</v>
      </c>
      <c r="M7" s="24" t="s">
        <v>19</v>
      </c>
      <c r="N7" s="25"/>
      <c r="O7" s="173" t="s">
        <v>12</v>
      </c>
      <c r="P7" s="173"/>
      <c r="Q7" s="173"/>
      <c r="R7" s="173"/>
      <c r="S7" s="173"/>
      <c r="T7" s="173"/>
      <c r="U7" s="173"/>
      <c r="V7" s="173"/>
      <c r="W7" s="173"/>
    </row>
    <row r="8" spans="1:23" ht="15" thickBot="1" x14ac:dyDescent="0.25">
      <c r="A8" s="1"/>
      <c r="B8" s="23"/>
      <c r="C8" s="21" t="s">
        <v>12</v>
      </c>
      <c r="D8" s="172" t="s">
        <v>12</v>
      </c>
      <c r="E8" s="172"/>
      <c r="F8" s="172"/>
      <c r="G8" s="172"/>
      <c r="H8" s="172"/>
      <c r="I8" s="142"/>
      <c r="J8" s="26" t="s">
        <v>20</v>
      </c>
      <c r="K8" s="26" t="s">
        <v>20</v>
      </c>
      <c r="L8" s="26" t="s">
        <v>20</v>
      </c>
      <c r="M8" s="26" t="s">
        <v>20</v>
      </c>
      <c r="N8" s="25"/>
      <c r="O8" s="142"/>
      <c r="P8" s="173" t="s">
        <v>12</v>
      </c>
      <c r="Q8" s="173"/>
      <c r="R8" s="173"/>
      <c r="S8" s="173"/>
      <c r="T8" s="173"/>
      <c r="U8" s="173"/>
      <c r="V8" s="173"/>
      <c r="W8" s="173"/>
    </row>
    <row r="9" spans="1:23" ht="15" thickBot="1" x14ac:dyDescent="0.25">
      <c r="A9" s="1"/>
      <c r="B9" s="23"/>
      <c r="C9" s="172" t="s">
        <v>12</v>
      </c>
      <c r="D9" s="172"/>
      <c r="E9" s="172"/>
      <c r="F9" s="172"/>
      <c r="G9" s="172"/>
      <c r="H9" s="172"/>
      <c r="I9" s="172"/>
      <c r="J9" s="172"/>
      <c r="K9" s="172"/>
      <c r="L9" s="172"/>
      <c r="M9" s="172"/>
      <c r="N9" s="172"/>
      <c r="O9" s="172"/>
      <c r="P9" s="172"/>
      <c r="Q9" s="172"/>
      <c r="R9" s="172"/>
      <c r="S9" s="172"/>
      <c r="T9" s="172"/>
      <c r="U9" s="172"/>
      <c r="V9" s="172"/>
      <c r="W9" s="173"/>
    </row>
    <row r="10" spans="1:23" ht="58.5" thickTop="1" thickBot="1" x14ac:dyDescent="0.25">
      <c r="A10" s="1"/>
      <c r="B10" s="27" t="s">
        <v>21</v>
      </c>
      <c r="C10" s="183"/>
      <c r="D10" s="183"/>
      <c r="E10" s="183"/>
      <c r="F10" s="183"/>
      <c r="G10" s="183"/>
      <c r="H10" s="183"/>
      <c r="I10" s="183"/>
      <c r="J10" s="183"/>
      <c r="K10" s="183"/>
      <c r="L10" s="183"/>
      <c r="M10" s="183"/>
      <c r="N10" s="183"/>
      <c r="O10" s="183"/>
      <c r="P10" s="183"/>
      <c r="Q10" s="183"/>
      <c r="R10" s="183"/>
      <c r="S10" s="183"/>
      <c r="T10" s="183"/>
      <c r="U10" s="183"/>
      <c r="V10" s="183"/>
      <c r="W10" s="184"/>
    </row>
    <row r="11" spans="1:23" ht="15.75" thickTop="1" thickBot="1" x14ac:dyDescent="0.25">
      <c r="A11" s="1"/>
      <c r="B11" s="2"/>
      <c r="C11" s="3"/>
      <c r="D11" s="3"/>
      <c r="E11" s="3"/>
      <c r="F11" s="3"/>
      <c r="G11" s="3"/>
      <c r="H11" s="1"/>
      <c r="I11" s="1"/>
      <c r="J11" s="1"/>
      <c r="K11" s="1"/>
      <c r="L11" s="1"/>
      <c r="M11" s="1"/>
      <c r="N11" s="1"/>
      <c r="O11" s="1"/>
      <c r="P11" s="1"/>
      <c r="Q11" s="1"/>
      <c r="R11" s="1"/>
      <c r="S11" s="1"/>
      <c r="T11" s="1"/>
      <c r="U11" s="1"/>
      <c r="V11" s="1"/>
      <c r="W11" s="1"/>
    </row>
    <row r="12" spans="1:23" ht="15.75" thickTop="1" thickBot="1" x14ac:dyDescent="0.25">
      <c r="A12" s="1"/>
      <c r="B12" s="11" t="s">
        <v>23</v>
      </c>
      <c r="C12" s="12"/>
      <c r="D12" s="12"/>
      <c r="E12" s="12"/>
      <c r="F12" s="12"/>
      <c r="G12" s="12"/>
      <c r="H12" s="13"/>
      <c r="I12" s="13"/>
      <c r="J12" s="13"/>
      <c r="K12" s="13"/>
      <c r="L12" s="13"/>
      <c r="M12" s="13"/>
      <c r="N12" s="13"/>
      <c r="O12" s="13"/>
      <c r="P12" s="13"/>
      <c r="Q12" s="13"/>
      <c r="R12" s="13"/>
      <c r="S12" s="13"/>
      <c r="T12" s="13"/>
      <c r="U12" s="13"/>
      <c r="V12" s="13"/>
      <c r="W12" s="14"/>
    </row>
    <row r="13" spans="1:23" ht="15" thickTop="1" x14ac:dyDescent="0.2">
      <c r="A13" s="1"/>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3" ht="28.5" x14ac:dyDescent="0.2">
      <c r="A14" s="1"/>
      <c r="B14" s="20" t="s">
        <v>27</v>
      </c>
      <c r="C14" s="185" t="s">
        <v>12</v>
      </c>
      <c r="D14" s="185"/>
      <c r="E14" s="185"/>
      <c r="F14" s="185"/>
      <c r="G14" s="185"/>
      <c r="H14" s="185"/>
      <c r="I14" s="185"/>
      <c r="J14" s="30"/>
      <c r="K14" s="30" t="s">
        <v>28</v>
      </c>
      <c r="L14" s="185" t="s">
        <v>12</v>
      </c>
      <c r="M14" s="185"/>
      <c r="N14" s="185"/>
      <c r="O14" s="185"/>
      <c r="P14" s="185"/>
      <c r="Q14" s="185"/>
      <c r="R14" s="142"/>
      <c r="S14" s="30" t="s">
        <v>29</v>
      </c>
      <c r="T14" s="190" t="s">
        <v>1531</v>
      </c>
      <c r="U14" s="190"/>
      <c r="V14" s="190"/>
      <c r="W14" s="190"/>
    </row>
    <row r="15" spans="1:23" ht="28.5" x14ac:dyDescent="0.2">
      <c r="A15" s="1"/>
      <c r="B15" s="20" t="s">
        <v>31</v>
      </c>
      <c r="C15" s="185" t="s">
        <v>12</v>
      </c>
      <c r="D15" s="185"/>
      <c r="E15" s="185"/>
      <c r="F15" s="185"/>
      <c r="G15" s="185"/>
      <c r="H15" s="185"/>
      <c r="I15" s="185"/>
      <c r="J15" s="30"/>
      <c r="K15" s="30" t="s">
        <v>31</v>
      </c>
      <c r="L15" s="185" t="s">
        <v>12</v>
      </c>
      <c r="M15" s="185"/>
      <c r="N15" s="185"/>
      <c r="O15" s="185"/>
      <c r="P15" s="185"/>
      <c r="Q15" s="185"/>
      <c r="R15" s="142"/>
      <c r="S15" s="30" t="s">
        <v>32</v>
      </c>
      <c r="T15" s="190" t="s">
        <v>12</v>
      </c>
      <c r="U15" s="190"/>
      <c r="V15" s="190"/>
      <c r="W15" s="190"/>
    </row>
    <row r="16" spans="1:23" ht="15" thickBot="1" x14ac:dyDescent="0.25">
      <c r="A16" s="1"/>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1:23" ht="15.75" thickTop="1" thickBot="1" x14ac:dyDescent="0.25">
      <c r="A17" s="1"/>
      <c r="B17" s="11" t="s">
        <v>34</v>
      </c>
      <c r="C17" s="12"/>
      <c r="D17" s="12"/>
      <c r="E17" s="12"/>
      <c r="F17" s="12"/>
      <c r="G17" s="12"/>
      <c r="H17" s="13"/>
      <c r="I17" s="13"/>
      <c r="J17" s="13"/>
      <c r="K17" s="13"/>
      <c r="L17" s="13"/>
      <c r="M17" s="13"/>
      <c r="N17" s="13"/>
      <c r="O17" s="13"/>
      <c r="P17" s="13"/>
      <c r="Q17" s="13"/>
      <c r="R17" s="13"/>
      <c r="S17" s="13"/>
      <c r="T17" s="13"/>
      <c r="U17" s="13"/>
      <c r="V17" s="13"/>
      <c r="W17" s="14"/>
    </row>
    <row r="18" spans="1:23" ht="15.75" thickTop="1" thickBot="1" x14ac:dyDescent="0.25">
      <c r="A18" s="1"/>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1:23" x14ac:dyDescent="0.2">
      <c r="A19" s="1"/>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1:23" ht="13.5" thickBot="1" x14ac:dyDescent="0.25">
      <c r="A20" s="1"/>
      <c r="B20" s="201"/>
      <c r="C20" s="202"/>
      <c r="D20" s="202"/>
      <c r="E20" s="202"/>
      <c r="F20" s="202"/>
      <c r="G20" s="202"/>
      <c r="H20" s="202"/>
      <c r="I20" s="202"/>
      <c r="J20" s="202"/>
      <c r="K20" s="202"/>
      <c r="L20" s="202"/>
      <c r="M20" s="202"/>
      <c r="N20" s="202"/>
      <c r="O20" s="202"/>
      <c r="P20" s="202"/>
      <c r="Q20" s="202"/>
      <c r="R20" s="202"/>
      <c r="S20" s="202"/>
      <c r="T20" s="204"/>
      <c r="U20" s="206"/>
      <c r="V20" s="202"/>
      <c r="W20" s="209"/>
    </row>
    <row r="21" spans="1:23" ht="15" thickBot="1" x14ac:dyDescent="0.25">
      <c r="A21" s="1"/>
      <c r="B21" s="210"/>
      <c r="C21" s="211"/>
      <c r="D21" s="211"/>
      <c r="E21" s="211"/>
      <c r="F21" s="211"/>
      <c r="G21" s="211"/>
      <c r="H21" s="211"/>
      <c r="I21" s="211"/>
      <c r="J21" s="211"/>
      <c r="K21" s="211"/>
      <c r="L21" s="211"/>
      <c r="M21" s="212"/>
      <c r="N21" s="212"/>
      <c r="O21" s="212"/>
      <c r="P21" s="212"/>
      <c r="Q21" s="213"/>
      <c r="R21" s="213"/>
      <c r="S21" s="34"/>
      <c r="T21" s="34"/>
      <c r="U21" s="34"/>
      <c r="V21" s="34"/>
      <c r="W21" s="35"/>
    </row>
    <row r="22" spans="1:23" ht="15.75" thickTop="1" thickBot="1" x14ac:dyDescent="0.25">
      <c r="A22" s="1"/>
      <c r="B22" s="11" t="s">
        <v>59</v>
      </c>
      <c r="C22" s="12"/>
      <c r="D22" s="12"/>
      <c r="E22" s="12"/>
      <c r="F22" s="12"/>
      <c r="G22" s="12"/>
      <c r="H22" s="13"/>
      <c r="I22" s="13"/>
      <c r="J22" s="13"/>
      <c r="K22" s="13"/>
      <c r="L22" s="13"/>
      <c r="M22" s="13"/>
      <c r="N22" s="13"/>
      <c r="O22" s="13"/>
      <c r="P22" s="13"/>
      <c r="Q22" s="13"/>
      <c r="R22" s="13"/>
      <c r="S22" s="13"/>
      <c r="T22" s="13"/>
      <c r="U22" s="13"/>
      <c r="V22" s="13"/>
      <c r="W22" s="14"/>
    </row>
    <row r="23" spans="1:23" ht="30" thickTop="1" thickBot="1" x14ac:dyDescent="0.25">
      <c r="A23" s="1"/>
      <c r="B23" s="220" t="s">
        <v>60</v>
      </c>
      <c r="C23" s="221"/>
      <c r="D23" s="221"/>
      <c r="E23" s="221"/>
      <c r="F23" s="221"/>
      <c r="G23" s="221"/>
      <c r="H23" s="221"/>
      <c r="I23" s="221"/>
      <c r="J23" s="221"/>
      <c r="K23" s="221"/>
      <c r="L23" s="221"/>
      <c r="M23" s="221"/>
      <c r="N23" s="221"/>
      <c r="O23" s="221"/>
      <c r="P23" s="221"/>
      <c r="Q23" s="222"/>
      <c r="R23" s="37" t="s">
        <v>41</v>
      </c>
      <c r="S23" s="197" t="s">
        <v>42</v>
      </c>
      <c r="T23" s="197"/>
      <c r="U23" s="138" t="s">
        <v>61</v>
      </c>
      <c r="V23" s="196" t="s">
        <v>62</v>
      </c>
      <c r="W23" s="198"/>
    </row>
    <row r="24" spans="1:23" ht="29.25" thickBot="1" x14ac:dyDescent="0.25">
      <c r="A24" s="1"/>
      <c r="B24" s="223"/>
      <c r="C24" s="224"/>
      <c r="D24" s="224"/>
      <c r="E24" s="224"/>
      <c r="F24" s="224"/>
      <c r="G24" s="224"/>
      <c r="H24" s="224"/>
      <c r="I24" s="224"/>
      <c r="J24" s="224"/>
      <c r="K24" s="224"/>
      <c r="L24" s="224"/>
      <c r="M24" s="224"/>
      <c r="N24" s="224"/>
      <c r="O24" s="224"/>
      <c r="P24" s="224"/>
      <c r="Q24" s="225"/>
      <c r="R24" s="141" t="s">
        <v>63</v>
      </c>
      <c r="S24" s="141" t="s">
        <v>63</v>
      </c>
      <c r="T24" s="141" t="s">
        <v>48</v>
      </c>
      <c r="U24" s="141" t="s">
        <v>63</v>
      </c>
      <c r="V24" s="141" t="s">
        <v>64</v>
      </c>
      <c r="W24" s="32" t="s">
        <v>65</v>
      </c>
    </row>
    <row r="25" spans="1:23" ht="15" thickBot="1" x14ac:dyDescent="0.25">
      <c r="A25" s="1"/>
      <c r="B25" s="226" t="s">
        <v>66</v>
      </c>
      <c r="C25" s="227"/>
      <c r="D25" s="227"/>
      <c r="E25" s="139" t="s">
        <v>374</v>
      </c>
      <c r="F25" s="139"/>
      <c r="G25" s="139"/>
      <c r="H25" s="41"/>
      <c r="I25" s="41"/>
      <c r="J25" s="41"/>
      <c r="K25" s="41"/>
      <c r="L25" s="41"/>
      <c r="M25" s="41"/>
      <c r="N25" s="41"/>
      <c r="O25" s="41"/>
      <c r="P25" s="42"/>
      <c r="Q25" s="42"/>
      <c r="R25" s="43"/>
      <c r="S25" s="44"/>
      <c r="T25" s="42"/>
      <c r="U25" s="44"/>
      <c r="V25" s="42"/>
      <c r="W25" s="45"/>
    </row>
    <row r="26" spans="1:23" ht="15" thickBot="1" x14ac:dyDescent="0.25">
      <c r="A26" s="1"/>
      <c r="B26" s="228" t="s">
        <v>70</v>
      </c>
      <c r="C26" s="229"/>
      <c r="D26" s="229"/>
      <c r="E26" s="140" t="s">
        <v>374</v>
      </c>
      <c r="F26" s="140"/>
      <c r="G26" s="140"/>
      <c r="H26" s="47"/>
      <c r="I26" s="47"/>
      <c r="J26" s="47"/>
      <c r="K26" s="47"/>
      <c r="L26" s="47"/>
      <c r="M26" s="47"/>
      <c r="N26" s="47"/>
      <c r="O26" s="47"/>
      <c r="P26" s="48"/>
      <c r="Q26" s="48"/>
      <c r="R26" s="49"/>
      <c r="S26" s="50"/>
      <c r="T26" s="51"/>
      <c r="U26" s="50"/>
      <c r="V26" s="51"/>
      <c r="W26" s="52"/>
    </row>
    <row r="27" spans="1:23" ht="15.75" thickTop="1" thickBot="1" x14ac:dyDescent="0.25">
      <c r="A27" s="1"/>
      <c r="B27" s="11" t="s">
        <v>73</v>
      </c>
      <c r="C27" s="12"/>
      <c r="D27" s="12"/>
      <c r="E27" s="12"/>
      <c r="F27" s="12"/>
      <c r="G27" s="12"/>
      <c r="H27" s="13"/>
      <c r="I27" s="13"/>
      <c r="J27" s="13"/>
      <c r="K27" s="13"/>
      <c r="L27" s="13"/>
      <c r="M27" s="13"/>
      <c r="N27" s="13"/>
      <c r="O27" s="13"/>
      <c r="P27" s="13"/>
      <c r="Q27" s="13"/>
      <c r="R27" s="13"/>
      <c r="S27" s="13"/>
      <c r="T27" s="13"/>
      <c r="U27" s="13"/>
      <c r="V27" s="13"/>
      <c r="W27" s="14"/>
    </row>
    <row r="28" spans="1:23" ht="13.5" thickTop="1" x14ac:dyDescent="0.2">
      <c r="A28" s="1"/>
      <c r="B28" s="214" t="s">
        <v>1876</v>
      </c>
      <c r="C28" s="215"/>
      <c r="D28" s="215"/>
      <c r="E28" s="215"/>
      <c r="F28" s="215"/>
      <c r="G28" s="215"/>
      <c r="H28" s="215"/>
      <c r="I28" s="215"/>
      <c r="J28" s="215"/>
      <c r="K28" s="215"/>
      <c r="L28" s="215"/>
      <c r="M28" s="215"/>
      <c r="N28" s="215"/>
      <c r="O28" s="215"/>
      <c r="P28" s="215"/>
      <c r="Q28" s="215"/>
      <c r="R28" s="215"/>
      <c r="S28" s="215"/>
      <c r="T28" s="215"/>
      <c r="U28" s="215"/>
      <c r="V28" s="215"/>
      <c r="W28" s="216"/>
    </row>
    <row r="29" spans="1:23" ht="13.5" thickBot="1" x14ac:dyDescent="0.25">
      <c r="A29" s="1"/>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1:23" ht="13.5" thickTop="1" x14ac:dyDescent="0.2">
      <c r="A30" s="1"/>
      <c r="B30" s="214" t="s">
        <v>1877</v>
      </c>
      <c r="C30" s="215"/>
      <c r="D30" s="215"/>
      <c r="E30" s="215"/>
      <c r="F30" s="215"/>
      <c r="G30" s="215"/>
      <c r="H30" s="215"/>
      <c r="I30" s="215"/>
      <c r="J30" s="215"/>
      <c r="K30" s="215"/>
      <c r="L30" s="215"/>
      <c r="M30" s="215"/>
      <c r="N30" s="215"/>
      <c r="O30" s="215"/>
      <c r="P30" s="215"/>
      <c r="Q30" s="215"/>
      <c r="R30" s="215"/>
      <c r="S30" s="215"/>
      <c r="T30" s="215"/>
      <c r="U30" s="215"/>
      <c r="V30" s="215"/>
      <c r="W30" s="216"/>
    </row>
    <row r="31" spans="1:23" ht="13.5" thickBot="1" x14ac:dyDescent="0.25">
      <c r="A31" s="1"/>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1:23" ht="13.5" thickTop="1" x14ac:dyDescent="0.2">
      <c r="A32" s="1"/>
      <c r="B32" s="214" t="s">
        <v>1878</v>
      </c>
      <c r="C32" s="215"/>
      <c r="D32" s="215"/>
      <c r="E32" s="215"/>
      <c r="F32" s="215"/>
      <c r="G32" s="215"/>
      <c r="H32" s="215"/>
      <c r="I32" s="215"/>
      <c r="J32" s="215"/>
      <c r="K32" s="215"/>
      <c r="L32" s="215"/>
      <c r="M32" s="215"/>
      <c r="N32" s="215"/>
      <c r="O32" s="215"/>
      <c r="P32" s="215"/>
      <c r="Q32" s="215"/>
      <c r="R32" s="215"/>
      <c r="S32" s="215"/>
      <c r="T32" s="215"/>
      <c r="U32" s="215"/>
      <c r="V32" s="215"/>
      <c r="W32" s="216"/>
    </row>
    <row r="33" spans="1:23" ht="13.5" thickBot="1" x14ac:dyDescent="0.25">
      <c r="A33" s="1"/>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B30:W31"/>
    <mergeCell ref="B32:W33"/>
    <mergeCell ref="B23:Q24"/>
    <mergeCell ref="S23:T23"/>
    <mergeCell ref="V23:W23"/>
    <mergeCell ref="B25:D25"/>
    <mergeCell ref="B26:D26"/>
    <mergeCell ref="B28:W29"/>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C14:I14"/>
    <mergeCell ref="L14:Q14"/>
    <mergeCell ref="T14:W14"/>
    <mergeCell ref="C15:I15"/>
    <mergeCell ref="L15:Q15"/>
    <mergeCell ref="T15:W15"/>
    <mergeCell ref="D8:H8"/>
    <mergeCell ref="P8:W8"/>
    <mergeCell ref="C9:W9"/>
    <mergeCell ref="C10:W10"/>
    <mergeCell ref="B13:I13"/>
    <mergeCell ref="K13:Q13"/>
    <mergeCell ref="S13:W13"/>
    <mergeCell ref="C5:W5"/>
    <mergeCell ref="D6:H6"/>
    <mergeCell ref="J6:K6"/>
    <mergeCell ref="L6:M6"/>
    <mergeCell ref="N6:W6"/>
    <mergeCell ref="D7:H7"/>
    <mergeCell ref="O7:W7"/>
    <mergeCell ref="A1:P1"/>
    <mergeCell ref="B2:W2"/>
    <mergeCell ref="D4:H4"/>
    <mergeCell ref="J4:K4"/>
    <mergeCell ref="M4:Q4"/>
    <mergeCell ref="S4:U4"/>
    <mergeCell ref="V4:W4"/>
  </mergeCells>
  <pageMargins left="0.70866141732283472" right="0.70866141732283472" top="0.74803149606299213" bottom="0.74803149606299213" header="0.31496062992125984" footer="0.31496062992125984"/>
  <pageSetup scale="5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abSelected="1" view="pageBreakPreview" topLeftCell="A16"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628</v>
      </c>
      <c r="D4" s="176" t="s">
        <v>1621</v>
      </c>
      <c r="E4" s="176"/>
      <c r="F4" s="176"/>
      <c r="G4" s="176"/>
      <c r="H4" s="177"/>
      <c r="I4" s="18"/>
      <c r="J4" s="178" t="s">
        <v>7</v>
      </c>
      <c r="K4" s="176"/>
      <c r="L4" s="17" t="s">
        <v>365</v>
      </c>
      <c r="M4" s="179" t="s">
        <v>1622</v>
      </c>
      <c r="N4" s="179"/>
      <c r="O4" s="179"/>
      <c r="P4" s="179"/>
      <c r="Q4" s="180"/>
      <c r="R4" s="19"/>
      <c r="S4" s="181" t="s">
        <v>10</v>
      </c>
      <c r="T4" s="182"/>
      <c r="U4" s="182"/>
      <c r="V4" s="183" t="s">
        <v>1623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536</v>
      </c>
      <c r="D6" s="185" t="s">
        <v>1624</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v>1318</v>
      </c>
      <c r="K8" s="26">
        <v>2456</v>
      </c>
      <c r="L8" s="26">
        <v>1318</v>
      </c>
      <c r="M8" s="26">
        <v>2456</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1625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1626</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1627</v>
      </c>
      <c r="C21" s="211"/>
      <c r="D21" s="211"/>
      <c r="E21" s="211"/>
      <c r="F21" s="211"/>
      <c r="G21" s="211"/>
      <c r="H21" s="211"/>
      <c r="I21" s="211"/>
      <c r="J21" s="211"/>
      <c r="K21" s="211"/>
      <c r="L21" s="211"/>
      <c r="M21" s="212" t="s">
        <v>536</v>
      </c>
      <c r="N21" s="212"/>
      <c r="O21" s="212" t="s">
        <v>48</v>
      </c>
      <c r="P21" s="212"/>
      <c r="Q21" s="213" t="s">
        <v>49</v>
      </c>
      <c r="R21" s="213"/>
      <c r="S21" s="34" t="s">
        <v>53</v>
      </c>
      <c r="T21" s="34" t="s">
        <v>325</v>
      </c>
      <c r="U21" s="34" t="s">
        <v>325</v>
      </c>
      <c r="V21" s="34">
        <f t="shared" ref="V21:V27" si="0">+IF(ISERR(U21/T21*100),"N/A",ROUND(U21/T21*100,2))</f>
        <v>100</v>
      </c>
      <c r="W21" s="35">
        <f t="shared" ref="W21:W27" si="1">+IF(ISERR(U21/S21*100),"N/A",ROUND(U21/S21*100,2))</f>
        <v>20</v>
      </c>
    </row>
    <row r="22" spans="2:27" ht="56.25" customHeight="1" x14ac:dyDescent="0.2">
      <c r="B22" s="210" t="s">
        <v>1628</v>
      </c>
      <c r="C22" s="211"/>
      <c r="D22" s="211"/>
      <c r="E22" s="211"/>
      <c r="F22" s="211"/>
      <c r="G22" s="211"/>
      <c r="H22" s="211"/>
      <c r="I22" s="211"/>
      <c r="J22" s="211"/>
      <c r="K22" s="211"/>
      <c r="L22" s="211"/>
      <c r="M22" s="212" t="s">
        <v>536</v>
      </c>
      <c r="N22" s="212"/>
      <c r="O22" s="212" t="s">
        <v>48</v>
      </c>
      <c r="P22" s="212"/>
      <c r="Q22" s="213" t="s">
        <v>49</v>
      </c>
      <c r="R22" s="213"/>
      <c r="S22" s="34" t="s">
        <v>53</v>
      </c>
      <c r="T22" s="34" t="s">
        <v>325</v>
      </c>
      <c r="U22" s="34" t="s">
        <v>325</v>
      </c>
      <c r="V22" s="34">
        <f t="shared" si="0"/>
        <v>100</v>
      </c>
      <c r="W22" s="35">
        <f t="shared" si="1"/>
        <v>20</v>
      </c>
    </row>
    <row r="23" spans="2:27" ht="56.25" customHeight="1" x14ac:dyDescent="0.2">
      <c r="B23" s="210" t="s">
        <v>1629</v>
      </c>
      <c r="C23" s="211"/>
      <c r="D23" s="211"/>
      <c r="E23" s="211"/>
      <c r="F23" s="211"/>
      <c r="G23" s="211"/>
      <c r="H23" s="211"/>
      <c r="I23" s="211"/>
      <c r="J23" s="211"/>
      <c r="K23" s="211"/>
      <c r="L23" s="211"/>
      <c r="M23" s="212" t="s">
        <v>536</v>
      </c>
      <c r="N23" s="212"/>
      <c r="O23" s="212" t="s">
        <v>48</v>
      </c>
      <c r="P23" s="212"/>
      <c r="Q23" s="213" t="s">
        <v>49</v>
      </c>
      <c r="R23" s="213"/>
      <c r="S23" s="34" t="s">
        <v>53</v>
      </c>
      <c r="T23" s="34" t="s">
        <v>405</v>
      </c>
      <c r="U23" s="34" t="s">
        <v>405</v>
      </c>
      <c r="V23" s="34">
        <f t="shared" si="0"/>
        <v>100</v>
      </c>
      <c r="W23" s="35">
        <f t="shared" si="1"/>
        <v>10</v>
      </c>
    </row>
    <row r="24" spans="2:27" ht="56.25" customHeight="1" x14ac:dyDescent="0.2">
      <c r="B24" s="210" t="s">
        <v>1630</v>
      </c>
      <c r="C24" s="211"/>
      <c r="D24" s="211"/>
      <c r="E24" s="211"/>
      <c r="F24" s="211"/>
      <c r="G24" s="211"/>
      <c r="H24" s="211"/>
      <c r="I24" s="211"/>
      <c r="J24" s="211"/>
      <c r="K24" s="211"/>
      <c r="L24" s="211"/>
      <c r="M24" s="212" t="s">
        <v>536</v>
      </c>
      <c r="N24" s="212"/>
      <c r="O24" s="212" t="s">
        <v>48</v>
      </c>
      <c r="P24" s="212"/>
      <c r="Q24" s="213" t="s">
        <v>49</v>
      </c>
      <c r="R24" s="213"/>
      <c r="S24" s="34" t="s">
        <v>53</v>
      </c>
      <c r="T24" s="34" t="s">
        <v>325</v>
      </c>
      <c r="U24" s="34" t="s">
        <v>325</v>
      </c>
      <c r="V24" s="34">
        <f t="shared" si="0"/>
        <v>100</v>
      </c>
      <c r="W24" s="35">
        <f t="shared" si="1"/>
        <v>20</v>
      </c>
    </row>
    <row r="25" spans="2:27" ht="56.25" customHeight="1" x14ac:dyDescent="0.2">
      <c r="B25" s="210" t="s">
        <v>1631</v>
      </c>
      <c r="C25" s="211"/>
      <c r="D25" s="211"/>
      <c r="E25" s="211"/>
      <c r="F25" s="211"/>
      <c r="G25" s="211"/>
      <c r="H25" s="211"/>
      <c r="I25" s="211"/>
      <c r="J25" s="211"/>
      <c r="K25" s="211"/>
      <c r="L25" s="211"/>
      <c r="M25" s="212" t="s">
        <v>536</v>
      </c>
      <c r="N25" s="212"/>
      <c r="O25" s="212" t="s">
        <v>48</v>
      </c>
      <c r="P25" s="212"/>
      <c r="Q25" s="213" t="s">
        <v>49</v>
      </c>
      <c r="R25" s="213"/>
      <c r="S25" s="34" t="s">
        <v>56</v>
      </c>
      <c r="T25" s="34" t="s">
        <v>54</v>
      </c>
      <c r="U25" s="34" t="s">
        <v>54</v>
      </c>
      <c r="V25" s="34" t="str">
        <f t="shared" si="0"/>
        <v>N/A</v>
      </c>
      <c r="W25" s="35">
        <f t="shared" si="1"/>
        <v>0</v>
      </c>
    </row>
    <row r="26" spans="2:27" ht="56.25" customHeight="1" x14ac:dyDescent="0.2">
      <c r="B26" s="210" t="s">
        <v>1632</v>
      </c>
      <c r="C26" s="211"/>
      <c r="D26" s="211"/>
      <c r="E26" s="211"/>
      <c r="F26" s="211"/>
      <c r="G26" s="211"/>
      <c r="H26" s="211"/>
      <c r="I26" s="211"/>
      <c r="J26" s="211"/>
      <c r="K26" s="211"/>
      <c r="L26" s="211"/>
      <c r="M26" s="212" t="s">
        <v>536</v>
      </c>
      <c r="N26" s="212"/>
      <c r="O26" s="212" t="s">
        <v>48</v>
      </c>
      <c r="P26" s="212"/>
      <c r="Q26" s="213" t="s">
        <v>49</v>
      </c>
      <c r="R26" s="213"/>
      <c r="S26" s="34" t="s">
        <v>323</v>
      </c>
      <c r="T26" s="34" t="s">
        <v>54</v>
      </c>
      <c r="U26" s="34" t="s">
        <v>54</v>
      </c>
      <c r="V26" s="34" t="str">
        <f t="shared" si="0"/>
        <v>N/A</v>
      </c>
      <c r="W26" s="35">
        <f t="shared" si="1"/>
        <v>0</v>
      </c>
    </row>
    <row r="27" spans="2:27" ht="56.25" customHeight="1" thickBot="1" x14ac:dyDescent="0.25">
      <c r="B27" s="210" t="s">
        <v>1633</v>
      </c>
      <c r="C27" s="211"/>
      <c r="D27" s="211"/>
      <c r="E27" s="211"/>
      <c r="F27" s="211"/>
      <c r="G27" s="211"/>
      <c r="H27" s="211"/>
      <c r="I27" s="211"/>
      <c r="J27" s="211"/>
      <c r="K27" s="211"/>
      <c r="L27" s="211"/>
      <c r="M27" s="212" t="s">
        <v>536</v>
      </c>
      <c r="N27" s="212"/>
      <c r="O27" s="212" t="s">
        <v>48</v>
      </c>
      <c r="P27" s="212"/>
      <c r="Q27" s="213" t="s">
        <v>49</v>
      </c>
      <c r="R27" s="213"/>
      <c r="S27" s="34" t="s">
        <v>53</v>
      </c>
      <c r="T27" s="34" t="s">
        <v>325</v>
      </c>
      <c r="U27" s="34" t="s">
        <v>405</v>
      </c>
      <c r="V27" s="34">
        <f t="shared" si="0"/>
        <v>50</v>
      </c>
      <c r="W27" s="35">
        <f t="shared" si="1"/>
        <v>10</v>
      </c>
    </row>
    <row r="28" spans="2:27" ht="21.75" customHeight="1" thickTop="1" thickBot="1" x14ac:dyDescent="0.25">
      <c r="B28" s="11" t="s">
        <v>59</v>
      </c>
      <c r="C28" s="12"/>
      <c r="D28" s="12"/>
      <c r="E28" s="12"/>
      <c r="F28" s="12"/>
      <c r="G28" s="12"/>
      <c r="H28" s="13"/>
      <c r="I28" s="13"/>
      <c r="J28" s="13"/>
      <c r="K28" s="13"/>
      <c r="L28" s="13"/>
      <c r="M28" s="13"/>
      <c r="N28" s="13"/>
      <c r="O28" s="13"/>
      <c r="P28" s="13"/>
      <c r="Q28" s="13"/>
      <c r="R28" s="13"/>
      <c r="S28" s="13"/>
      <c r="T28" s="13"/>
      <c r="U28" s="13"/>
      <c r="V28" s="13"/>
      <c r="W28" s="14"/>
      <c r="X28" s="36"/>
    </row>
    <row r="29" spans="2:27" ht="29.25" customHeight="1" thickTop="1" thickBot="1" x14ac:dyDescent="0.25">
      <c r="B29" s="220" t="s">
        <v>60</v>
      </c>
      <c r="C29" s="221"/>
      <c r="D29" s="221"/>
      <c r="E29" s="221"/>
      <c r="F29" s="221"/>
      <c r="G29" s="221"/>
      <c r="H29" s="221"/>
      <c r="I29" s="221"/>
      <c r="J29" s="221"/>
      <c r="K29" s="221"/>
      <c r="L29" s="221"/>
      <c r="M29" s="221"/>
      <c r="N29" s="221"/>
      <c r="O29" s="221"/>
      <c r="P29" s="221"/>
      <c r="Q29" s="222"/>
      <c r="R29" s="37" t="s">
        <v>41</v>
      </c>
      <c r="S29" s="197" t="s">
        <v>42</v>
      </c>
      <c r="T29" s="197"/>
      <c r="U29" s="68" t="s">
        <v>61</v>
      </c>
      <c r="V29" s="196" t="s">
        <v>62</v>
      </c>
      <c r="W29" s="198"/>
    </row>
    <row r="30" spans="2:27" ht="30.75" customHeight="1" thickBot="1" x14ac:dyDescent="0.25">
      <c r="B30" s="223"/>
      <c r="C30" s="224"/>
      <c r="D30" s="224"/>
      <c r="E30" s="224"/>
      <c r="F30" s="224"/>
      <c r="G30" s="224"/>
      <c r="H30" s="224"/>
      <c r="I30" s="224"/>
      <c r="J30" s="224"/>
      <c r="K30" s="224"/>
      <c r="L30" s="224"/>
      <c r="M30" s="224"/>
      <c r="N30" s="224"/>
      <c r="O30" s="224"/>
      <c r="P30" s="224"/>
      <c r="Q30" s="225"/>
      <c r="R30" s="69" t="s">
        <v>63</v>
      </c>
      <c r="S30" s="69" t="s">
        <v>63</v>
      </c>
      <c r="T30" s="69" t="s">
        <v>48</v>
      </c>
      <c r="U30" s="69" t="s">
        <v>63</v>
      </c>
      <c r="V30" s="69" t="s">
        <v>64</v>
      </c>
      <c r="W30" s="32" t="s">
        <v>65</v>
      </c>
      <c r="Y30" s="36"/>
    </row>
    <row r="31" spans="2:27" ht="23.25" customHeight="1" thickBot="1" x14ac:dyDescent="0.25">
      <c r="B31" s="226" t="s">
        <v>66</v>
      </c>
      <c r="C31" s="227"/>
      <c r="D31" s="227"/>
      <c r="E31" s="70" t="s">
        <v>558</v>
      </c>
      <c r="F31" s="70"/>
      <c r="G31" s="70"/>
      <c r="H31" s="41"/>
      <c r="I31" s="41"/>
      <c r="J31" s="41"/>
      <c r="K31" s="41"/>
      <c r="L31" s="41"/>
      <c r="M31" s="41"/>
      <c r="N31" s="41"/>
      <c r="O31" s="41"/>
      <c r="P31" s="42"/>
      <c r="Q31" s="42"/>
      <c r="R31" s="43">
        <v>3.6917689999999999</v>
      </c>
      <c r="S31" s="44" t="s">
        <v>12</v>
      </c>
      <c r="T31" s="42"/>
      <c r="U31" s="44" t="s">
        <v>54</v>
      </c>
      <c r="V31" s="42"/>
      <c r="W31" s="45">
        <f>+IF(ISERR(U31/R31*100),"N/A",ROUND(U31/R31*100,2))</f>
        <v>0</v>
      </c>
    </row>
    <row r="32" spans="2:27" ht="26.25" customHeight="1" thickBot="1" x14ac:dyDescent="0.25">
      <c r="B32" s="228" t="s">
        <v>70</v>
      </c>
      <c r="C32" s="229"/>
      <c r="D32" s="229"/>
      <c r="E32" s="71" t="s">
        <v>558</v>
      </c>
      <c r="F32" s="71"/>
      <c r="G32" s="71"/>
      <c r="H32" s="47"/>
      <c r="I32" s="47"/>
      <c r="J32" s="47"/>
      <c r="K32" s="47"/>
      <c r="L32" s="47"/>
      <c r="M32" s="47"/>
      <c r="N32" s="47"/>
      <c r="O32" s="47"/>
      <c r="P32" s="48"/>
      <c r="Q32" s="48"/>
      <c r="R32" s="43">
        <v>3.6917689999999999</v>
      </c>
      <c r="S32" s="50" t="s">
        <v>54</v>
      </c>
      <c r="T32" s="51">
        <f>+IF(ISERR(S32/R32*100),"N/A",ROUND(S32/R32*100,2))</f>
        <v>0</v>
      </c>
      <c r="U32" s="50" t="s">
        <v>54</v>
      </c>
      <c r="V32" s="51" t="str">
        <f>+IF(ISERR(U32/S32*100),"N/A",ROUND(U32/S32*100,2))</f>
        <v>N/A</v>
      </c>
      <c r="W32" s="52">
        <f>+IF(ISERR(U32/R32*100),"N/A",ROUND(U32/R32*100,2))</f>
        <v>0</v>
      </c>
    </row>
    <row r="33" spans="2:23" ht="22.5" customHeight="1" thickTop="1" thickBot="1" x14ac:dyDescent="0.25">
      <c r="B33" s="11" t="s">
        <v>73</v>
      </c>
      <c r="C33" s="12"/>
      <c r="D33" s="12"/>
      <c r="E33" s="12"/>
      <c r="F33" s="12"/>
      <c r="G33" s="12"/>
      <c r="H33" s="13"/>
      <c r="I33" s="13"/>
      <c r="J33" s="13"/>
      <c r="K33" s="13"/>
      <c r="L33" s="13"/>
      <c r="M33" s="13"/>
      <c r="N33" s="13"/>
      <c r="O33" s="13"/>
      <c r="P33" s="13"/>
      <c r="Q33" s="13"/>
      <c r="R33" s="13"/>
      <c r="S33" s="13"/>
      <c r="T33" s="13"/>
      <c r="U33" s="13"/>
      <c r="V33" s="13"/>
      <c r="W33" s="14"/>
    </row>
    <row r="34" spans="2:23" ht="37.5" customHeight="1" thickTop="1" x14ac:dyDescent="0.2">
      <c r="B34" s="214" t="s">
        <v>1634</v>
      </c>
      <c r="C34" s="215"/>
      <c r="D34" s="215"/>
      <c r="E34" s="215"/>
      <c r="F34" s="215"/>
      <c r="G34" s="215"/>
      <c r="H34" s="215"/>
      <c r="I34" s="215"/>
      <c r="J34" s="215"/>
      <c r="K34" s="215"/>
      <c r="L34" s="215"/>
      <c r="M34" s="215"/>
      <c r="N34" s="215"/>
      <c r="O34" s="215"/>
      <c r="P34" s="215"/>
      <c r="Q34" s="215"/>
      <c r="R34" s="215"/>
      <c r="S34" s="215"/>
      <c r="T34" s="215"/>
      <c r="U34" s="215"/>
      <c r="V34" s="215"/>
      <c r="W34" s="216"/>
    </row>
    <row r="35" spans="2:23" ht="15" customHeight="1" thickBot="1" x14ac:dyDescent="0.25">
      <c r="B35" s="230"/>
      <c r="C35" s="231"/>
      <c r="D35" s="231"/>
      <c r="E35" s="231"/>
      <c r="F35" s="231"/>
      <c r="G35" s="231"/>
      <c r="H35" s="231"/>
      <c r="I35" s="231"/>
      <c r="J35" s="231"/>
      <c r="K35" s="231"/>
      <c r="L35" s="231"/>
      <c r="M35" s="231"/>
      <c r="N35" s="231"/>
      <c r="O35" s="231"/>
      <c r="P35" s="231"/>
      <c r="Q35" s="231"/>
      <c r="R35" s="231"/>
      <c r="S35" s="231"/>
      <c r="T35" s="231"/>
      <c r="U35" s="231"/>
      <c r="V35" s="231"/>
      <c r="W35" s="232"/>
    </row>
    <row r="36" spans="2:23" ht="37.5" customHeight="1" thickTop="1" x14ac:dyDescent="0.2">
      <c r="B36" s="214" t="s">
        <v>1635</v>
      </c>
      <c r="C36" s="215"/>
      <c r="D36" s="215"/>
      <c r="E36" s="215"/>
      <c r="F36" s="215"/>
      <c r="G36" s="215"/>
      <c r="H36" s="215"/>
      <c r="I36" s="215"/>
      <c r="J36" s="215"/>
      <c r="K36" s="215"/>
      <c r="L36" s="215"/>
      <c r="M36" s="215"/>
      <c r="N36" s="215"/>
      <c r="O36" s="215"/>
      <c r="P36" s="215"/>
      <c r="Q36" s="215"/>
      <c r="R36" s="215"/>
      <c r="S36" s="215"/>
      <c r="T36" s="215"/>
      <c r="U36" s="215"/>
      <c r="V36" s="215"/>
      <c r="W36" s="216"/>
    </row>
    <row r="37" spans="2:23" ht="15" customHeight="1" thickBot="1" x14ac:dyDescent="0.25">
      <c r="B37" s="230"/>
      <c r="C37" s="231"/>
      <c r="D37" s="231"/>
      <c r="E37" s="231"/>
      <c r="F37" s="231"/>
      <c r="G37" s="231"/>
      <c r="H37" s="231"/>
      <c r="I37" s="231"/>
      <c r="J37" s="231"/>
      <c r="K37" s="231"/>
      <c r="L37" s="231"/>
      <c r="M37" s="231"/>
      <c r="N37" s="231"/>
      <c r="O37" s="231"/>
      <c r="P37" s="231"/>
      <c r="Q37" s="231"/>
      <c r="R37" s="231"/>
      <c r="S37" s="231"/>
      <c r="T37" s="231"/>
      <c r="U37" s="231"/>
      <c r="V37" s="231"/>
      <c r="W37" s="232"/>
    </row>
    <row r="38" spans="2:23" ht="37.5" customHeight="1" thickTop="1" x14ac:dyDescent="0.2">
      <c r="B38" s="214" t="s">
        <v>1636</v>
      </c>
      <c r="C38" s="215"/>
      <c r="D38" s="215"/>
      <c r="E38" s="215"/>
      <c r="F38" s="215"/>
      <c r="G38" s="215"/>
      <c r="H38" s="215"/>
      <c r="I38" s="215"/>
      <c r="J38" s="215"/>
      <c r="K38" s="215"/>
      <c r="L38" s="215"/>
      <c r="M38" s="215"/>
      <c r="N38" s="215"/>
      <c r="O38" s="215"/>
      <c r="P38" s="215"/>
      <c r="Q38" s="215"/>
      <c r="R38" s="215"/>
      <c r="S38" s="215"/>
      <c r="T38" s="215"/>
      <c r="U38" s="215"/>
      <c r="V38" s="215"/>
      <c r="W38" s="216"/>
    </row>
    <row r="39" spans="2:23" ht="13.5" customHeight="1" thickBot="1" x14ac:dyDescent="0.25">
      <c r="B39" s="217"/>
      <c r="C39" s="218"/>
      <c r="D39" s="218"/>
      <c r="E39" s="218"/>
      <c r="F39" s="218"/>
      <c r="G39" s="218"/>
      <c r="H39" s="218"/>
      <c r="I39" s="218"/>
      <c r="J39" s="218"/>
      <c r="K39" s="218"/>
      <c r="L39" s="218"/>
      <c r="M39" s="218"/>
      <c r="N39" s="218"/>
      <c r="O39" s="218"/>
      <c r="P39" s="218"/>
      <c r="Q39" s="218"/>
      <c r="R39" s="218"/>
      <c r="S39" s="218"/>
      <c r="T39" s="218"/>
      <c r="U39" s="218"/>
      <c r="V39" s="218"/>
      <c r="W39" s="219"/>
    </row>
  </sheetData>
  <mergeCells count="75">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36:W37"/>
    <mergeCell ref="B38:W39"/>
    <mergeCell ref="B29:Q30"/>
    <mergeCell ref="S29:T29"/>
    <mergeCell ref="V29:W29"/>
    <mergeCell ref="B31:D31"/>
    <mergeCell ref="B32:D32"/>
    <mergeCell ref="B34:W3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2" man="1"/>
    <brk id="32" min="1" max="22"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1637</v>
      </c>
      <c r="D4" s="176" t="s">
        <v>1638</v>
      </c>
      <c r="E4" s="176"/>
      <c r="F4" s="176"/>
      <c r="G4" s="176"/>
      <c r="H4" s="177"/>
      <c r="I4" s="18"/>
      <c r="J4" s="178" t="s">
        <v>7</v>
      </c>
      <c r="K4" s="176"/>
      <c r="L4" s="17" t="s">
        <v>1639</v>
      </c>
      <c r="M4" s="179" t="s">
        <v>1640</v>
      </c>
      <c r="N4" s="179"/>
      <c r="O4" s="179"/>
      <c r="P4" s="179"/>
      <c r="Q4" s="180"/>
      <c r="R4" s="19"/>
      <c r="S4" s="181" t="s">
        <v>10</v>
      </c>
      <c r="T4" s="182"/>
      <c r="U4" s="182"/>
      <c r="V4" s="183" t="s">
        <v>178</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340</v>
      </c>
      <c r="D6" s="185" t="s">
        <v>1641</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v>4500</v>
      </c>
      <c r="K8" s="26" t="s">
        <v>534</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1642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1643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1644</v>
      </c>
      <c r="C21" s="211"/>
      <c r="D21" s="211"/>
      <c r="E21" s="211"/>
      <c r="F21" s="211"/>
      <c r="G21" s="211"/>
      <c r="H21" s="211"/>
      <c r="I21" s="211"/>
      <c r="J21" s="211"/>
      <c r="K21" s="211"/>
      <c r="L21" s="211"/>
      <c r="M21" s="212" t="s">
        <v>340</v>
      </c>
      <c r="N21" s="212"/>
      <c r="O21" s="212" t="s">
        <v>48</v>
      </c>
      <c r="P21" s="212"/>
      <c r="Q21" s="213" t="s">
        <v>49</v>
      </c>
      <c r="R21" s="213"/>
      <c r="S21" s="34" t="s">
        <v>53</v>
      </c>
      <c r="T21" s="34" t="s">
        <v>142</v>
      </c>
      <c r="U21" s="34" t="s">
        <v>142</v>
      </c>
      <c r="V21" s="34">
        <f>+IF(ISERR(U21/T21*100),"N/A",ROUND(U21/T21*100,2))</f>
        <v>100</v>
      </c>
      <c r="W21" s="35">
        <f>+IF(ISERR(U21/S21*100),"N/A",ROUND(U21/S21*100,2))</f>
        <v>5</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6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69" t="s">
        <v>63</v>
      </c>
      <c r="S24" s="69" t="s">
        <v>63</v>
      </c>
      <c r="T24" s="69" t="s">
        <v>48</v>
      </c>
      <c r="U24" s="69" t="s">
        <v>63</v>
      </c>
      <c r="V24" s="69" t="s">
        <v>64</v>
      </c>
      <c r="W24" s="32" t="s">
        <v>65</v>
      </c>
      <c r="Y24" s="36"/>
    </row>
    <row r="25" spans="2:27" ht="23.25" customHeight="1" thickBot="1" x14ac:dyDescent="0.25">
      <c r="B25" s="226" t="s">
        <v>66</v>
      </c>
      <c r="C25" s="227"/>
      <c r="D25" s="227"/>
      <c r="E25" s="70" t="s">
        <v>357</v>
      </c>
      <c r="F25" s="70"/>
      <c r="G25" s="70"/>
      <c r="H25" s="41"/>
      <c r="I25" s="41"/>
      <c r="J25" s="41"/>
      <c r="K25" s="41"/>
      <c r="L25" s="41"/>
      <c r="M25" s="41"/>
      <c r="N25" s="41"/>
      <c r="O25" s="41"/>
      <c r="P25" s="42"/>
      <c r="Q25" s="42"/>
      <c r="R25" s="43" t="s">
        <v>178</v>
      </c>
      <c r="S25" s="44" t="s">
        <v>12</v>
      </c>
      <c r="T25" s="42"/>
      <c r="U25" s="44" t="s">
        <v>54</v>
      </c>
      <c r="V25" s="42"/>
      <c r="W25" s="45">
        <f>+IF(ISERR(U25/R25*100),"N/A",ROUND(U25/R25*100,2))</f>
        <v>0</v>
      </c>
    </row>
    <row r="26" spans="2:27" ht="26.25" customHeight="1" thickBot="1" x14ac:dyDescent="0.25">
      <c r="B26" s="228" t="s">
        <v>70</v>
      </c>
      <c r="C26" s="229"/>
      <c r="D26" s="229"/>
      <c r="E26" s="71" t="s">
        <v>357</v>
      </c>
      <c r="F26" s="71"/>
      <c r="G26" s="71"/>
      <c r="H26" s="47"/>
      <c r="I26" s="47"/>
      <c r="J26" s="47"/>
      <c r="K26" s="47"/>
      <c r="L26" s="47"/>
      <c r="M26" s="47"/>
      <c r="N26" s="47"/>
      <c r="O26" s="47"/>
      <c r="P26" s="48"/>
      <c r="Q26" s="48"/>
      <c r="R26" s="49" t="s">
        <v>178</v>
      </c>
      <c r="S26" s="50" t="s">
        <v>1645</v>
      </c>
      <c r="T26" s="51">
        <f>+IF(ISERR(S26/R26*100),"N/A",ROUND(S26/R26*100,2))</f>
        <v>17.45</v>
      </c>
      <c r="U26" s="50" t="s">
        <v>54</v>
      </c>
      <c r="V26" s="51">
        <f>+IF(ISERR(U26/S26*100),"N/A",ROUND(U26/S26*100,2))</f>
        <v>0</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1646</v>
      </c>
      <c r="C28" s="215"/>
      <c r="D28" s="215"/>
      <c r="E28" s="215"/>
      <c r="F28" s="215"/>
      <c r="G28" s="215"/>
      <c r="H28" s="215"/>
      <c r="I28" s="215"/>
      <c r="J28" s="215"/>
      <c r="K28" s="215"/>
      <c r="L28" s="215"/>
      <c r="M28" s="215"/>
      <c r="N28" s="215"/>
      <c r="O28" s="215"/>
      <c r="P28" s="215"/>
      <c r="Q28" s="215"/>
      <c r="R28" s="215"/>
      <c r="S28" s="215"/>
      <c r="T28" s="215"/>
      <c r="U28" s="215"/>
      <c r="V28" s="215"/>
      <c r="W28" s="216"/>
    </row>
    <row r="29" spans="2:27" ht="50.25"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1647</v>
      </c>
      <c r="C30" s="215"/>
      <c r="D30" s="215"/>
      <c r="E30" s="215"/>
      <c r="F30" s="215"/>
      <c r="G30" s="215"/>
      <c r="H30" s="215"/>
      <c r="I30" s="215"/>
      <c r="J30" s="215"/>
      <c r="K30" s="215"/>
      <c r="L30" s="215"/>
      <c r="M30" s="215"/>
      <c r="N30" s="215"/>
      <c r="O30" s="215"/>
      <c r="P30" s="215"/>
      <c r="Q30" s="215"/>
      <c r="R30" s="215"/>
      <c r="S30" s="215"/>
      <c r="T30" s="215"/>
      <c r="U30" s="215"/>
      <c r="V30" s="215"/>
      <c r="W30" s="216"/>
    </row>
    <row r="31" spans="2:27" ht="39"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1648</v>
      </c>
      <c r="C32" s="215"/>
      <c r="D32" s="215"/>
      <c r="E32" s="215"/>
      <c r="F32" s="215"/>
      <c r="G32" s="215"/>
      <c r="H32" s="215"/>
      <c r="I32" s="215"/>
      <c r="J32" s="215"/>
      <c r="K32" s="215"/>
      <c r="L32" s="215"/>
      <c r="M32" s="215"/>
      <c r="N32" s="215"/>
      <c r="O32" s="215"/>
      <c r="P32" s="215"/>
      <c r="Q32" s="215"/>
      <c r="R32" s="215"/>
      <c r="S32" s="215"/>
      <c r="T32" s="215"/>
      <c r="U32" s="215"/>
      <c r="V32" s="215"/>
      <c r="W32" s="216"/>
    </row>
    <row r="33" spans="2:23" ht="4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1637</v>
      </c>
      <c r="D4" s="176" t="s">
        <v>1638</v>
      </c>
      <c r="E4" s="176"/>
      <c r="F4" s="176"/>
      <c r="G4" s="176"/>
      <c r="H4" s="177"/>
      <c r="I4" s="18"/>
      <c r="J4" s="178" t="s">
        <v>7</v>
      </c>
      <c r="K4" s="176"/>
      <c r="L4" s="17" t="s">
        <v>1649</v>
      </c>
      <c r="M4" s="179" t="s">
        <v>1650</v>
      </c>
      <c r="N4" s="179"/>
      <c r="O4" s="179"/>
      <c r="P4" s="179"/>
      <c r="Q4" s="180"/>
      <c r="R4" s="19"/>
      <c r="S4" s="181" t="s">
        <v>10</v>
      </c>
      <c r="T4" s="182"/>
      <c r="U4" s="182"/>
      <c r="V4" s="183" t="s">
        <v>1651</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1652</v>
      </c>
      <c r="D6" s="185" t="s">
        <v>1653</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v>1762</v>
      </c>
      <c r="K8" s="26">
        <v>2946</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1643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1654</v>
      </c>
      <c r="C21" s="211"/>
      <c r="D21" s="211"/>
      <c r="E21" s="211"/>
      <c r="F21" s="211"/>
      <c r="G21" s="211"/>
      <c r="H21" s="211"/>
      <c r="I21" s="211"/>
      <c r="J21" s="211"/>
      <c r="K21" s="211"/>
      <c r="L21" s="211"/>
      <c r="M21" s="212" t="s">
        <v>1652</v>
      </c>
      <c r="N21" s="212"/>
      <c r="O21" s="212" t="s">
        <v>48</v>
      </c>
      <c r="P21" s="212"/>
      <c r="Q21" s="213" t="s">
        <v>49</v>
      </c>
      <c r="R21" s="213"/>
      <c r="S21" s="34" t="s">
        <v>1655</v>
      </c>
      <c r="T21" s="34" t="s">
        <v>54</v>
      </c>
      <c r="U21" s="34" t="s">
        <v>54</v>
      </c>
      <c r="V21" s="34" t="str">
        <f>+IF(ISERR(U21/T21*100),"N/A",ROUND(U21/T21*100,2))</f>
        <v>N/A</v>
      </c>
      <c r="W21" s="35">
        <f>+IF(ISERR(U21/S21*100),"N/A",ROUND(U21/S21*100,2))</f>
        <v>0</v>
      </c>
    </row>
    <row r="22" spans="2:27" ht="56.25" customHeight="1" thickBot="1" x14ac:dyDescent="0.25">
      <c r="B22" s="210" t="s">
        <v>1656</v>
      </c>
      <c r="C22" s="211"/>
      <c r="D22" s="211"/>
      <c r="E22" s="211"/>
      <c r="F22" s="211"/>
      <c r="G22" s="211"/>
      <c r="H22" s="211"/>
      <c r="I22" s="211"/>
      <c r="J22" s="211"/>
      <c r="K22" s="211"/>
      <c r="L22" s="211"/>
      <c r="M22" s="212" t="s">
        <v>1652</v>
      </c>
      <c r="N22" s="212"/>
      <c r="O22" s="212" t="s">
        <v>48</v>
      </c>
      <c r="P22" s="212"/>
      <c r="Q22" s="213" t="s">
        <v>49</v>
      </c>
      <c r="R22" s="213"/>
      <c r="S22" s="34" t="s">
        <v>195</v>
      </c>
      <c r="T22" s="34" t="s">
        <v>54</v>
      </c>
      <c r="U22" s="34" t="s">
        <v>54</v>
      </c>
      <c r="V22" s="34" t="str">
        <f>+IF(ISERR(U22/T22*100),"N/A",ROUND(U22/T22*100,2))</f>
        <v>N/A</v>
      </c>
      <c r="W22" s="35">
        <f>+IF(ISERR(U22/S22*100),"N/A",ROUND(U22/S22*100,2))</f>
        <v>0</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68"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69" t="s">
        <v>63</v>
      </c>
      <c r="S25" s="69" t="s">
        <v>63</v>
      </c>
      <c r="T25" s="69" t="s">
        <v>48</v>
      </c>
      <c r="U25" s="69" t="s">
        <v>63</v>
      </c>
      <c r="V25" s="69" t="s">
        <v>64</v>
      </c>
      <c r="W25" s="32" t="s">
        <v>65</v>
      </c>
      <c r="Y25" s="36"/>
    </row>
    <row r="26" spans="2:27" ht="23.25" customHeight="1" thickBot="1" x14ac:dyDescent="0.25">
      <c r="B26" s="226" t="s">
        <v>66</v>
      </c>
      <c r="C26" s="227"/>
      <c r="D26" s="227"/>
      <c r="E26" s="70" t="s">
        <v>1657</v>
      </c>
      <c r="F26" s="70"/>
      <c r="G26" s="70"/>
      <c r="H26" s="41"/>
      <c r="I26" s="41"/>
      <c r="J26" s="41"/>
      <c r="K26" s="41"/>
      <c r="L26" s="41"/>
      <c r="M26" s="41"/>
      <c r="N26" s="41"/>
      <c r="O26" s="41"/>
      <c r="P26" s="42"/>
      <c r="Q26" s="42"/>
      <c r="R26" s="43" t="s">
        <v>1658</v>
      </c>
      <c r="S26" s="44" t="s">
        <v>12</v>
      </c>
      <c r="T26" s="42"/>
      <c r="U26" s="44" t="s">
        <v>54</v>
      </c>
      <c r="V26" s="42"/>
      <c r="W26" s="45">
        <f>+IF(ISERR(U26/R26*100),"N/A",ROUND(U26/R26*100,2))</f>
        <v>0</v>
      </c>
    </row>
    <row r="27" spans="2:27" ht="26.25" customHeight="1" thickBot="1" x14ac:dyDescent="0.25">
      <c r="B27" s="228" t="s">
        <v>70</v>
      </c>
      <c r="C27" s="229"/>
      <c r="D27" s="229"/>
      <c r="E27" s="71" t="s">
        <v>1657</v>
      </c>
      <c r="F27" s="71"/>
      <c r="G27" s="71"/>
      <c r="H27" s="47"/>
      <c r="I27" s="47"/>
      <c r="J27" s="47"/>
      <c r="K27" s="47"/>
      <c r="L27" s="47"/>
      <c r="M27" s="47"/>
      <c r="N27" s="47"/>
      <c r="O27" s="47"/>
      <c r="P27" s="48"/>
      <c r="Q27" s="48"/>
      <c r="R27" s="49" t="s">
        <v>1658</v>
      </c>
      <c r="S27" s="50" t="s">
        <v>1659</v>
      </c>
      <c r="T27" s="51">
        <f>+IF(ISERR(S27/R27*100),"N/A",ROUND(S27/R27*100,2))</f>
        <v>81.92</v>
      </c>
      <c r="U27" s="50" t="s">
        <v>54</v>
      </c>
      <c r="V27" s="51">
        <f>+IF(ISERR(U27/S27*100),"N/A",ROUND(U27/S27*100,2))</f>
        <v>0</v>
      </c>
      <c r="W27" s="52">
        <f>+IF(ISERR(U27/R27*100),"N/A",ROUND(U27/R27*100,2))</f>
        <v>0</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1660</v>
      </c>
      <c r="C29" s="215"/>
      <c r="D29" s="215"/>
      <c r="E29" s="215"/>
      <c r="F29" s="215"/>
      <c r="G29" s="215"/>
      <c r="H29" s="215"/>
      <c r="I29" s="215"/>
      <c r="J29" s="215"/>
      <c r="K29" s="215"/>
      <c r="L29" s="215"/>
      <c r="M29" s="215"/>
      <c r="N29" s="215"/>
      <c r="O29" s="215"/>
      <c r="P29" s="215"/>
      <c r="Q29" s="215"/>
      <c r="R29" s="215"/>
      <c r="S29" s="215"/>
      <c r="T29" s="215"/>
      <c r="U29" s="215"/>
      <c r="V29" s="215"/>
      <c r="W29" s="216"/>
    </row>
    <row r="30" spans="2:27" ht="15"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1661</v>
      </c>
      <c r="C31" s="215"/>
      <c r="D31" s="215"/>
      <c r="E31" s="215"/>
      <c r="F31" s="215"/>
      <c r="G31" s="215"/>
      <c r="H31" s="215"/>
      <c r="I31" s="215"/>
      <c r="J31" s="215"/>
      <c r="K31" s="215"/>
      <c r="L31" s="215"/>
      <c r="M31" s="215"/>
      <c r="N31" s="215"/>
      <c r="O31" s="215"/>
      <c r="P31" s="215"/>
      <c r="Q31" s="215"/>
      <c r="R31" s="215"/>
      <c r="S31" s="215"/>
      <c r="T31" s="215"/>
      <c r="U31" s="215"/>
      <c r="V31" s="215"/>
      <c r="W31" s="216"/>
    </row>
    <row r="32" spans="2:27" ht="55.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1662</v>
      </c>
      <c r="C33" s="215"/>
      <c r="D33" s="215"/>
      <c r="E33" s="215"/>
      <c r="F33" s="215"/>
      <c r="G33" s="215"/>
      <c r="H33" s="215"/>
      <c r="I33" s="215"/>
      <c r="J33" s="215"/>
      <c r="K33" s="215"/>
      <c r="L33" s="215"/>
      <c r="M33" s="215"/>
      <c r="N33" s="215"/>
      <c r="O33" s="215"/>
      <c r="P33" s="215"/>
      <c r="Q33" s="215"/>
      <c r="R33" s="215"/>
      <c r="S33" s="215"/>
      <c r="T33" s="215"/>
      <c r="U33" s="215"/>
      <c r="V33" s="215"/>
      <c r="W33" s="216"/>
    </row>
    <row r="34" spans="2:23" ht="21.7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88.5" customHeight="1" thickTop="1" thickBot="1" x14ac:dyDescent="0.25">
      <c r="A4" s="15"/>
      <c r="B4" s="16" t="s">
        <v>4</v>
      </c>
      <c r="C4" s="17" t="s">
        <v>1637</v>
      </c>
      <c r="D4" s="176" t="s">
        <v>1638</v>
      </c>
      <c r="E4" s="176"/>
      <c r="F4" s="176"/>
      <c r="G4" s="176"/>
      <c r="H4" s="177"/>
      <c r="I4" s="18"/>
      <c r="J4" s="178" t="s">
        <v>7</v>
      </c>
      <c r="K4" s="176"/>
      <c r="L4" s="17" t="s">
        <v>1663</v>
      </c>
      <c r="M4" s="179" t="s">
        <v>1664</v>
      </c>
      <c r="N4" s="179"/>
      <c r="O4" s="179"/>
      <c r="P4" s="179"/>
      <c r="Q4" s="180"/>
      <c r="R4" s="19"/>
      <c r="S4" s="181" t="s">
        <v>10</v>
      </c>
      <c r="T4" s="182"/>
      <c r="U4" s="182"/>
      <c r="V4" s="183" t="s">
        <v>773</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1665</v>
      </c>
      <c r="D6" s="185" t="s">
        <v>1666</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340</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66.75" customHeight="1" thickTop="1" thickBot="1" x14ac:dyDescent="0.25">
      <c r="B10" s="27" t="s">
        <v>21</v>
      </c>
      <c r="C10" s="183" t="s">
        <v>1667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1643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x14ac:dyDescent="0.2">
      <c r="B21" s="210" t="s">
        <v>1668</v>
      </c>
      <c r="C21" s="211"/>
      <c r="D21" s="211"/>
      <c r="E21" s="211"/>
      <c r="F21" s="211"/>
      <c r="G21" s="211"/>
      <c r="H21" s="211"/>
      <c r="I21" s="211"/>
      <c r="J21" s="211"/>
      <c r="K21" s="211"/>
      <c r="L21" s="211"/>
      <c r="M21" s="212" t="s">
        <v>1665</v>
      </c>
      <c r="N21" s="212"/>
      <c r="O21" s="212" t="s">
        <v>48</v>
      </c>
      <c r="P21" s="212"/>
      <c r="Q21" s="213" t="s">
        <v>65</v>
      </c>
      <c r="R21" s="213"/>
      <c r="S21" s="34" t="s">
        <v>53</v>
      </c>
      <c r="T21" s="34" t="s">
        <v>102</v>
      </c>
      <c r="U21" s="34" t="s">
        <v>102</v>
      </c>
      <c r="V21" s="34" t="str">
        <f>+IF(ISERR(U21/T21*100),"N/A",ROUND(U21/T21*100,2))</f>
        <v>N/A</v>
      </c>
      <c r="W21" s="35" t="str">
        <f>+IF(ISERR(U21/S21*100),"N/A",ROUND(U21/S21*100,2))</f>
        <v>N/A</v>
      </c>
    </row>
    <row r="22" spans="2:27" ht="56.25" customHeight="1" thickBot="1" x14ac:dyDescent="0.25">
      <c r="B22" s="210" t="s">
        <v>1669</v>
      </c>
      <c r="C22" s="211"/>
      <c r="D22" s="211"/>
      <c r="E22" s="211"/>
      <c r="F22" s="211"/>
      <c r="G22" s="211"/>
      <c r="H22" s="211"/>
      <c r="I22" s="211"/>
      <c r="J22" s="211"/>
      <c r="K22" s="211"/>
      <c r="L22" s="211"/>
      <c r="M22" s="212" t="s">
        <v>1665</v>
      </c>
      <c r="N22" s="212"/>
      <c r="O22" s="212" t="s">
        <v>48</v>
      </c>
      <c r="P22" s="212"/>
      <c r="Q22" s="213" t="s">
        <v>65</v>
      </c>
      <c r="R22" s="213"/>
      <c r="S22" s="34" t="s">
        <v>53</v>
      </c>
      <c r="T22" s="34" t="s">
        <v>102</v>
      </c>
      <c r="U22" s="34" t="s">
        <v>102</v>
      </c>
      <c r="V22" s="34" t="str">
        <f>+IF(ISERR(U22/T22*100),"N/A",ROUND(U22/T22*100,2))</f>
        <v>N/A</v>
      </c>
      <c r="W22" s="35" t="str">
        <f>+IF(ISERR(U22/S22*100),"N/A",ROUND(U22/S22*100,2))</f>
        <v>N/A</v>
      </c>
    </row>
    <row r="23" spans="2:27" ht="21.75" customHeight="1" thickTop="1" thickBot="1" x14ac:dyDescent="0.25">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20" t="s">
        <v>60</v>
      </c>
      <c r="C24" s="221"/>
      <c r="D24" s="221"/>
      <c r="E24" s="221"/>
      <c r="F24" s="221"/>
      <c r="G24" s="221"/>
      <c r="H24" s="221"/>
      <c r="I24" s="221"/>
      <c r="J24" s="221"/>
      <c r="K24" s="221"/>
      <c r="L24" s="221"/>
      <c r="M24" s="221"/>
      <c r="N24" s="221"/>
      <c r="O24" s="221"/>
      <c r="P24" s="221"/>
      <c r="Q24" s="222"/>
      <c r="R24" s="37" t="s">
        <v>41</v>
      </c>
      <c r="S24" s="197" t="s">
        <v>42</v>
      </c>
      <c r="T24" s="197"/>
      <c r="U24" s="68" t="s">
        <v>61</v>
      </c>
      <c r="V24" s="196" t="s">
        <v>62</v>
      </c>
      <c r="W24" s="198"/>
    </row>
    <row r="25" spans="2:27" ht="30.75" customHeight="1" thickBot="1" x14ac:dyDescent="0.25">
      <c r="B25" s="223"/>
      <c r="C25" s="224"/>
      <c r="D25" s="224"/>
      <c r="E25" s="224"/>
      <c r="F25" s="224"/>
      <c r="G25" s="224"/>
      <c r="H25" s="224"/>
      <c r="I25" s="224"/>
      <c r="J25" s="224"/>
      <c r="K25" s="224"/>
      <c r="L25" s="224"/>
      <c r="M25" s="224"/>
      <c r="N25" s="224"/>
      <c r="O25" s="224"/>
      <c r="P25" s="224"/>
      <c r="Q25" s="225"/>
      <c r="R25" s="69" t="s">
        <v>63</v>
      </c>
      <c r="S25" s="69" t="s">
        <v>63</v>
      </c>
      <c r="T25" s="69" t="s">
        <v>48</v>
      </c>
      <c r="U25" s="69" t="s">
        <v>63</v>
      </c>
      <c r="V25" s="69" t="s">
        <v>64</v>
      </c>
      <c r="W25" s="32" t="s">
        <v>65</v>
      </c>
      <c r="Y25" s="36"/>
    </row>
    <row r="26" spans="2:27" ht="23.25" customHeight="1" thickBot="1" x14ac:dyDescent="0.25">
      <c r="B26" s="226" t="s">
        <v>66</v>
      </c>
      <c r="C26" s="227"/>
      <c r="D26" s="227"/>
      <c r="E26" s="70" t="s">
        <v>1670</v>
      </c>
      <c r="F26" s="70"/>
      <c r="G26" s="70"/>
      <c r="H26" s="41"/>
      <c r="I26" s="41"/>
      <c r="J26" s="41"/>
      <c r="K26" s="41"/>
      <c r="L26" s="41"/>
      <c r="M26" s="41"/>
      <c r="N26" s="41"/>
      <c r="O26" s="41"/>
      <c r="P26" s="42"/>
      <c r="Q26" s="42"/>
      <c r="R26" s="43" t="s">
        <v>1671</v>
      </c>
      <c r="S26" s="44" t="s">
        <v>12</v>
      </c>
      <c r="T26" s="42"/>
      <c r="U26" s="44" t="s">
        <v>54</v>
      </c>
      <c r="V26" s="42"/>
      <c r="W26" s="45">
        <f>+IF(ISERR(U26/R26*100),"N/A",ROUND(U26/R26*100,2))</f>
        <v>0</v>
      </c>
    </row>
    <row r="27" spans="2:27" ht="26.25" customHeight="1" thickBot="1" x14ac:dyDescent="0.25">
      <c r="B27" s="228" t="s">
        <v>70</v>
      </c>
      <c r="C27" s="229"/>
      <c r="D27" s="229"/>
      <c r="E27" s="71" t="s">
        <v>1670</v>
      </c>
      <c r="F27" s="71"/>
      <c r="G27" s="71"/>
      <c r="H27" s="47"/>
      <c r="I27" s="47"/>
      <c r="J27" s="47"/>
      <c r="K27" s="47"/>
      <c r="L27" s="47"/>
      <c r="M27" s="47"/>
      <c r="N27" s="47"/>
      <c r="O27" s="47"/>
      <c r="P27" s="48"/>
      <c r="Q27" s="48"/>
      <c r="R27" s="49" t="s">
        <v>1671</v>
      </c>
      <c r="S27" s="50" t="s">
        <v>54</v>
      </c>
      <c r="T27" s="51">
        <f>+IF(ISERR(S27/R27*100),"N/A",ROUND(S27/R27*100,2))</f>
        <v>0</v>
      </c>
      <c r="U27" s="50" t="s">
        <v>54</v>
      </c>
      <c r="V27" s="51" t="str">
        <f>+IF(ISERR(U27/S27*100),"N/A",ROUND(U27/S27*100,2))</f>
        <v>N/A</v>
      </c>
      <c r="W27" s="52">
        <f>+IF(ISERR(U27/R27*100),"N/A",ROUND(U27/R27*100,2))</f>
        <v>0</v>
      </c>
    </row>
    <row r="28" spans="2:27" ht="22.5" customHeight="1" thickTop="1" thickBot="1" x14ac:dyDescent="0.25">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14" t="s">
        <v>1672</v>
      </c>
      <c r="C29" s="215"/>
      <c r="D29" s="215"/>
      <c r="E29" s="215"/>
      <c r="F29" s="215"/>
      <c r="G29" s="215"/>
      <c r="H29" s="215"/>
      <c r="I29" s="215"/>
      <c r="J29" s="215"/>
      <c r="K29" s="215"/>
      <c r="L29" s="215"/>
      <c r="M29" s="215"/>
      <c r="N29" s="215"/>
      <c r="O29" s="215"/>
      <c r="P29" s="215"/>
      <c r="Q29" s="215"/>
      <c r="R29" s="215"/>
      <c r="S29" s="215"/>
      <c r="T29" s="215"/>
      <c r="U29" s="215"/>
      <c r="V29" s="215"/>
      <c r="W29" s="216"/>
    </row>
    <row r="30" spans="2:27" ht="33.75" customHeight="1" thickBot="1" x14ac:dyDescent="0.25">
      <c r="B30" s="230"/>
      <c r="C30" s="231"/>
      <c r="D30" s="231"/>
      <c r="E30" s="231"/>
      <c r="F30" s="231"/>
      <c r="G30" s="231"/>
      <c r="H30" s="231"/>
      <c r="I30" s="231"/>
      <c r="J30" s="231"/>
      <c r="K30" s="231"/>
      <c r="L30" s="231"/>
      <c r="M30" s="231"/>
      <c r="N30" s="231"/>
      <c r="O30" s="231"/>
      <c r="P30" s="231"/>
      <c r="Q30" s="231"/>
      <c r="R30" s="231"/>
      <c r="S30" s="231"/>
      <c r="T30" s="231"/>
      <c r="U30" s="231"/>
      <c r="V30" s="231"/>
      <c r="W30" s="232"/>
    </row>
    <row r="31" spans="2:27" ht="37.5" customHeight="1" thickTop="1" x14ac:dyDescent="0.2">
      <c r="B31" s="214" t="s">
        <v>1673</v>
      </c>
      <c r="C31" s="215"/>
      <c r="D31" s="215"/>
      <c r="E31" s="215"/>
      <c r="F31" s="215"/>
      <c r="G31" s="215"/>
      <c r="H31" s="215"/>
      <c r="I31" s="215"/>
      <c r="J31" s="215"/>
      <c r="K31" s="215"/>
      <c r="L31" s="215"/>
      <c r="M31" s="215"/>
      <c r="N31" s="215"/>
      <c r="O31" s="215"/>
      <c r="P31" s="215"/>
      <c r="Q31" s="215"/>
      <c r="R31" s="215"/>
      <c r="S31" s="215"/>
      <c r="T31" s="215"/>
      <c r="U31" s="215"/>
      <c r="V31" s="215"/>
      <c r="W31" s="216"/>
    </row>
    <row r="32" spans="2:27" ht="57.75" customHeight="1" thickBot="1" x14ac:dyDescent="0.25">
      <c r="B32" s="230"/>
      <c r="C32" s="231"/>
      <c r="D32" s="231"/>
      <c r="E32" s="231"/>
      <c r="F32" s="231"/>
      <c r="G32" s="231"/>
      <c r="H32" s="231"/>
      <c r="I32" s="231"/>
      <c r="J32" s="231"/>
      <c r="K32" s="231"/>
      <c r="L32" s="231"/>
      <c r="M32" s="231"/>
      <c r="N32" s="231"/>
      <c r="O32" s="231"/>
      <c r="P32" s="231"/>
      <c r="Q32" s="231"/>
      <c r="R32" s="231"/>
      <c r="S32" s="231"/>
      <c r="T32" s="231"/>
      <c r="U32" s="231"/>
      <c r="V32" s="231"/>
      <c r="W32" s="232"/>
    </row>
    <row r="33" spans="2:23" ht="37.5" customHeight="1" thickTop="1" x14ac:dyDescent="0.2">
      <c r="B33" s="214" t="s">
        <v>1674</v>
      </c>
      <c r="C33" s="215"/>
      <c r="D33" s="215"/>
      <c r="E33" s="215"/>
      <c r="F33" s="215"/>
      <c r="G33" s="215"/>
      <c r="H33" s="215"/>
      <c r="I33" s="215"/>
      <c r="J33" s="215"/>
      <c r="K33" s="215"/>
      <c r="L33" s="215"/>
      <c r="M33" s="215"/>
      <c r="N33" s="215"/>
      <c r="O33" s="215"/>
      <c r="P33" s="215"/>
      <c r="Q33" s="215"/>
      <c r="R33" s="215"/>
      <c r="S33" s="215"/>
      <c r="T33" s="215"/>
      <c r="U33" s="215"/>
      <c r="V33" s="215"/>
      <c r="W33" s="216"/>
    </row>
    <row r="34" spans="2:23" ht="62.25" customHeight="1" thickBot="1" x14ac:dyDescent="0.25">
      <c r="B34" s="217"/>
      <c r="C34" s="218"/>
      <c r="D34" s="218"/>
      <c r="E34" s="218"/>
      <c r="F34" s="218"/>
      <c r="G34" s="218"/>
      <c r="H34" s="218"/>
      <c r="I34" s="218"/>
      <c r="J34" s="218"/>
      <c r="K34" s="218"/>
      <c r="L34" s="218"/>
      <c r="M34" s="218"/>
      <c r="N34" s="218"/>
      <c r="O34" s="218"/>
      <c r="P34" s="218"/>
      <c r="Q34" s="218"/>
      <c r="R34" s="218"/>
      <c r="S34" s="218"/>
      <c r="T34" s="218"/>
      <c r="U34" s="218"/>
      <c r="V34" s="218"/>
      <c r="W34" s="219"/>
    </row>
  </sheetData>
  <mergeCells count="55">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zoomScale="44" zoomScaleNormal="100" zoomScaleSheetLayoutView="44" workbookViewId="0">
      <selection activeCell="AA29" sqref="AA29"/>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174" t="s">
        <v>0</v>
      </c>
      <c r="B1" s="174"/>
      <c r="C1" s="174"/>
      <c r="D1" s="174"/>
      <c r="E1" s="174"/>
      <c r="F1" s="174"/>
      <c r="G1" s="174"/>
      <c r="H1" s="174"/>
      <c r="I1" s="174"/>
      <c r="J1" s="174"/>
      <c r="K1" s="174"/>
      <c r="L1" s="174"/>
      <c r="M1" s="174"/>
      <c r="N1" s="174"/>
      <c r="O1" s="174"/>
      <c r="P1" s="174"/>
      <c r="Q1" s="5" t="s">
        <v>1</v>
      </c>
      <c r="R1" s="6"/>
      <c r="S1" s="6"/>
      <c r="T1" s="6"/>
      <c r="V1" s="7"/>
      <c r="W1" s="8"/>
      <c r="X1" s="8"/>
      <c r="Y1" s="9"/>
      <c r="AC1" s="10"/>
    </row>
    <row r="2" spans="1:29" ht="49.5" customHeight="1" thickBot="1" x14ac:dyDescent="0.25">
      <c r="B2" s="175" t="s">
        <v>2</v>
      </c>
      <c r="C2" s="175"/>
      <c r="D2" s="175"/>
      <c r="E2" s="175"/>
      <c r="F2" s="175"/>
      <c r="G2" s="175"/>
      <c r="H2" s="175"/>
      <c r="I2" s="175"/>
      <c r="J2" s="175"/>
      <c r="K2" s="175"/>
      <c r="L2" s="175"/>
      <c r="M2" s="175"/>
      <c r="N2" s="175"/>
      <c r="O2" s="175"/>
      <c r="P2" s="175"/>
      <c r="Q2" s="175"/>
      <c r="R2" s="175"/>
      <c r="S2" s="175"/>
      <c r="T2" s="175"/>
      <c r="U2" s="175"/>
      <c r="V2" s="175"/>
      <c r="W2" s="175"/>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1637</v>
      </c>
      <c r="D4" s="176" t="s">
        <v>1638</v>
      </c>
      <c r="E4" s="176"/>
      <c r="F4" s="176"/>
      <c r="G4" s="176"/>
      <c r="H4" s="177"/>
      <c r="I4" s="18"/>
      <c r="J4" s="178" t="s">
        <v>7</v>
      </c>
      <c r="K4" s="176"/>
      <c r="L4" s="17" t="s">
        <v>1675</v>
      </c>
      <c r="M4" s="179" t="s">
        <v>1676</v>
      </c>
      <c r="N4" s="179"/>
      <c r="O4" s="179"/>
      <c r="P4" s="179"/>
      <c r="Q4" s="180"/>
      <c r="R4" s="19"/>
      <c r="S4" s="181" t="s">
        <v>10</v>
      </c>
      <c r="T4" s="182"/>
      <c r="U4" s="182"/>
      <c r="V4" s="183" t="s">
        <v>1445</v>
      </c>
      <c r="W4" s="184"/>
    </row>
    <row r="5" spans="1:29" ht="15.75" customHeight="1" thickTop="1" x14ac:dyDescent="0.2">
      <c r="B5" s="20" t="s">
        <v>12</v>
      </c>
      <c r="C5" s="172" t="s">
        <v>12</v>
      </c>
      <c r="D5" s="172"/>
      <c r="E5" s="172"/>
      <c r="F5" s="172"/>
      <c r="G5" s="172"/>
      <c r="H5" s="172"/>
      <c r="I5" s="172"/>
      <c r="J5" s="172"/>
      <c r="K5" s="172"/>
      <c r="L5" s="172"/>
      <c r="M5" s="172"/>
      <c r="N5" s="172"/>
      <c r="O5" s="172"/>
      <c r="P5" s="172"/>
      <c r="Q5" s="172"/>
      <c r="R5" s="172"/>
      <c r="S5" s="172"/>
      <c r="T5" s="172"/>
      <c r="U5" s="172"/>
      <c r="V5" s="172"/>
      <c r="W5" s="173"/>
    </row>
    <row r="6" spans="1:29" ht="30" customHeight="1" thickBot="1" x14ac:dyDescent="0.25">
      <c r="B6" s="20" t="s">
        <v>13</v>
      </c>
      <c r="C6" s="21" t="s">
        <v>1372</v>
      </c>
      <c r="D6" s="185" t="s">
        <v>1677</v>
      </c>
      <c r="E6" s="185"/>
      <c r="F6" s="185"/>
      <c r="G6" s="185"/>
      <c r="H6" s="185"/>
      <c r="I6" s="67"/>
      <c r="J6" s="186" t="s">
        <v>16</v>
      </c>
      <c r="K6" s="186"/>
      <c r="L6" s="186" t="s">
        <v>17</v>
      </c>
      <c r="M6" s="186"/>
      <c r="N6" s="173" t="s">
        <v>12</v>
      </c>
      <c r="O6" s="173"/>
      <c r="P6" s="173"/>
      <c r="Q6" s="173"/>
      <c r="R6" s="173"/>
      <c r="S6" s="173"/>
      <c r="T6" s="173"/>
      <c r="U6" s="173"/>
      <c r="V6" s="173"/>
      <c r="W6" s="173"/>
    </row>
    <row r="7" spans="1:29" ht="30" customHeight="1" thickBot="1" x14ac:dyDescent="0.25">
      <c r="B7" s="23"/>
      <c r="C7" s="21" t="s">
        <v>12</v>
      </c>
      <c r="D7" s="172" t="s">
        <v>12</v>
      </c>
      <c r="E7" s="172"/>
      <c r="F7" s="172"/>
      <c r="G7" s="172"/>
      <c r="H7" s="172"/>
      <c r="I7" s="67"/>
      <c r="J7" s="24" t="s">
        <v>18</v>
      </c>
      <c r="K7" s="24" t="s">
        <v>19</v>
      </c>
      <c r="L7" s="24" t="s">
        <v>18</v>
      </c>
      <c r="M7" s="24" t="s">
        <v>19</v>
      </c>
      <c r="N7" s="25"/>
      <c r="O7" s="173" t="s">
        <v>12</v>
      </c>
      <c r="P7" s="173"/>
      <c r="Q7" s="173"/>
      <c r="R7" s="173"/>
      <c r="S7" s="173"/>
      <c r="T7" s="173"/>
      <c r="U7" s="173"/>
      <c r="V7" s="173"/>
      <c r="W7" s="173"/>
    </row>
    <row r="8" spans="1:29" ht="30" customHeight="1" thickBot="1" x14ac:dyDescent="0.25">
      <c r="B8" s="23"/>
      <c r="C8" s="21" t="s">
        <v>12</v>
      </c>
      <c r="D8" s="172" t="s">
        <v>12</v>
      </c>
      <c r="E8" s="172"/>
      <c r="F8" s="172"/>
      <c r="G8" s="172"/>
      <c r="H8" s="172"/>
      <c r="I8" s="67"/>
      <c r="J8" s="26" t="s">
        <v>20</v>
      </c>
      <c r="K8" s="26" t="s">
        <v>20</v>
      </c>
      <c r="L8" s="26" t="s">
        <v>20</v>
      </c>
      <c r="M8" s="26" t="s">
        <v>20</v>
      </c>
      <c r="N8" s="25"/>
      <c r="O8" s="67"/>
      <c r="P8" s="173" t="s">
        <v>12</v>
      </c>
      <c r="Q8" s="173"/>
      <c r="R8" s="173"/>
      <c r="S8" s="173"/>
      <c r="T8" s="173"/>
      <c r="U8" s="173"/>
      <c r="V8" s="173"/>
      <c r="W8" s="173"/>
    </row>
    <row r="9" spans="1:29" ht="25.5" customHeight="1" thickBot="1" x14ac:dyDescent="0.25">
      <c r="B9" s="23"/>
      <c r="C9" s="172" t="s">
        <v>12</v>
      </c>
      <c r="D9" s="172"/>
      <c r="E9" s="172"/>
      <c r="F9" s="172"/>
      <c r="G9" s="172"/>
      <c r="H9" s="172"/>
      <c r="I9" s="172"/>
      <c r="J9" s="172"/>
      <c r="K9" s="172"/>
      <c r="L9" s="172"/>
      <c r="M9" s="172"/>
      <c r="N9" s="172"/>
      <c r="O9" s="172"/>
      <c r="P9" s="172"/>
      <c r="Q9" s="172"/>
      <c r="R9" s="172"/>
      <c r="S9" s="172"/>
      <c r="T9" s="172"/>
      <c r="U9" s="172"/>
      <c r="V9" s="172"/>
      <c r="W9" s="173"/>
    </row>
    <row r="10" spans="1:29" ht="93.75" customHeight="1" thickTop="1" thickBot="1" x14ac:dyDescent="0.25">
      <c r="B10" s="27" t="s">
        <v>21</v>
      </c>
      <c r="C10" s="183" t="s">
        <v>1678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187" t="s">
        <v>24</v>
      </c>
      <c r="C13" s="188"/>
      <c r="D13" s="188"/>
      <c r="E13" s="188"/>
      <c r="F13" s="188"/>
      <c r="G13" s="188"/>
      <c r="H13" s="188"/>
      <c r="I13" s="188"/>
      <c r="J13" s="28"/>
      <c r="K13" s="188" t="s">
        <v>25</v>
      </c>
      <c r="L13" s="188"/>
      <c r="M13" s="188"/>
      <c r="N13" s="188"/>
      <c r="O13" s="188"/>
      <c r="P13" s="188"/>
      <c r="Q13" s="188"/>
      <c r="R13" s="29"/>
      <c r="S13" s="188" t="s">
        <v>26</v>
      </c>
      <c r="T13" s="188"/>
      <c r="U13" s="188"/>
      <c r="V13" s="188"/>
      <c r="W13" s="189"/>
    </row>
    <row r="14" spans="1:29" ht="69" customHeight="1" x14ac:dyDescent="0.2">
      <c r="B14" s="20" t="s">
        <v>27</v>
      </c>
      <c r="C14" s="185" t="s">
        <v>12</v>
      </c>
      <c r="D14" s="185"/>
      <c r="E14" s="185"/>
      <c r="F14" s="185"/>
      <c r="G14" s="185"/>
      <c r="H14" s="185"/>
      <c r="I14" s="185"/>
      <c r="J14" s="30"/>
      <c r="K14" s="30" t="s">
        <v>28</v>
      </c>
      <c r="L14" s="185" t="s">
        <v>12</v>
      </c>
      <c r="M14" s="185"/>
      <c r="N14" s="185"/>
      <c r="O14" s="185"/>
      <c r="P14" s="185"/>
      <c r="Q14" s="185"/>
      <c r="R14" s="67"/>
      <c r="S14" s="30" t="s">
        <v>29</v>
      </c>
      <c r="T14" s="190" t="s">
        <v>1643</v>
      </c>
      <c r="U14" s="190"/>
      <c r="V14" s="190"/>
      <c r="W14" s="190"/>
    </row>
    <row r="15" spans="1:29" ht="86.25" customHeight="1" x14ac:dyDescent="0.2">
      <c r="B15" s="20" t="s">
        <v>31</v>
      </c>
      <c r="C15" s="185" t="s">
        <v>12</v>
      </c>
      <c r="D15" s="185"/>
      <c r="E15" s="185"/>
      <c r="F15" s="185"/>
      <c r="G15" s="185"/>
      <c r="H15" s="185"/>
      <c r="I15" s="185"/>
      <c r="J15" s="30"/>
      <c r="K15" s="30" t="s">
        <v>31</v>
      </c>
      <c r="L15" s="185" t="s">
        <v>12</v>
      </c>
      <c r="M15" s="185"/>
      <c r="N15" s="185"/>
      <c r="O15" s="185"/>
      <c r="P15" s="185"/>
      <c r="Q15" s="185"/>
      <c r="R15" s="67"/>
      <c r="S15" s="30" t="s">
        <v>32</v>
      </c>
      <c r="T15" s="190" t="s">
        <v>12</v>
      </c>
      <c r="U15" s="190"/>
      <c r="V15" s="190"/>
      <c r="W15" s="190"/>
    </row>
    <row r="16" spans="1:29" ht="25.5" customHeight="1" thickBot="1" x14ac:dyDescent="0.25">
      <c r="B16" s="31" t="s">
        <v>33</v>
      </c>
      <c r="C16" s="191" t="s">
        <v>12</v>
      </c>
      <c r="D16" s="191"/>
      <c r="E16" s="191"/>
      <c r="F16" s="191"/>
      <c r="G16" s="191"/>
      <c r="H16" s="191"/>
      <c r="I16" s="191"/>
      <c r="J16" s="191"/>
      <c r="K16" s="191"/>
      <c r="L16" s="191"/>
      <c r="M16" s="191"/>
      <c r="N16" s="191"/>
      <c r="O16" s="191"/>
      <c r="P16" s="191"/>
      <c r="Q16" s="191"/>
      <c r="R16" s="191"/>
      <c r="S16" s="191"/>
      <c r="T16" s="191"/>
      <c r="U16" s="191"/>
      <c r="V16" s="191"/>
      <c r="W16" s="1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193" t="s">
        <v>35</v>
      </c>
      <c r="C18" s="194"/>
      <c r="D18" s="194"/>
      <c r="E18" s="194"/>
      <c r="F18" s="194"/>
      <c r="G18" s="194"/>
      <c r="H18" s="194"/>
      <c r="I18" s="194"/>
      <c r="J18" s="194"/>
      <c r="K18" s="194"/>
      <c r="L18" s="194"/>
      <c r="M18" s="194"/>
      <c r="N18" s="194"/>
      <c r="O18" s="194"/>
      <c r="P18" s="194"/>
      <c r="Q18" s="194"/>
      <c r="R18" s="194"/>
      <c r="S18" s="194"/>
      <c r="T18" s="195"/>
      <c r="U18" s="196" t="s">
        <v>36</v>
      </c>
      <c r="V18" s="197"/>
      <c r="W18" s="198"/>
    </row>
    <row r="19" spans="2:27" ht="14.25" customHeight="1" x14ac:dyDescent="0.2">
      <c r="B19" s="199" t="s">
        <v>37</v>
      </c>
      <c r="C19" s="200"/>
      <c r="D19" s="200"/>
      <c r="E19" s="200"/>
      <c r="F19" s="200"/>
      <c r="G19" s="200"/>
      <c r="H19" s="200"/>
      <c r="I19" s="200"/>
      <c r="J19" s="200"/>
      <c r="K19" s="200"/>
      <c r="L19" s="200"/>
      <c r="M19" s="200" t="s">
        <v>38</v>
      </c>
      <c r="N19" s="200"/>
      <c r="O19" s="200" t="s">
        <v>39</v>
      </c>
      <c r="P19" s="200"/>
      <c r="Q19" s="200" t="s">
        <v>40</v>
      </c>
      <c r="R19" s="200"/>
      <c r="S19" s="200" t="s">
        <v>41</v>
      </c>
      <c r="T19" s="203" t="s">
        <v>42</v>
      </c>
      <c r="U19" s="205" t="s">
        <v>43</v>
      </c>
      <c r="V19" s="207" t="s">
        <v>44</v>
      </c>
      <c r="W19" s="208" t="s">
        <v>45</v>
      </c>
    </row>
    <row r="20" spans="2:27" ht="27" customHeight="1" thickBot="1" x14ac:dyDescent="0.25">
      <c r="B20" s="201"/>
      <c r="C20" s="202"/>
      <c r="D20" s="202"/>
      <c r="E20" s="202"/>
      <c r="F20" s="202"/>
      <c r="G20" s="202"/>
      <c r="H20" s="202"/>
      <c r="I20" s="202"/>
      <c r="J20" s="202"/>
      <c r="K20" s="202"/>
      <c r="L20" s="202"/>
      <c r="M20" s="202"/>
      <c r="N20" s="202"/>
      <c r="O20" s="202"/>
      <c r="P20" s="202"/>
      <c r="Q20" s="202"/>
      <c r="R20" s="202"/>
      <c r="S20" s="202"/>
      <c r="T20" s="204"/>
      <c r="U20" s="206"/>
      <c r="V20" s="202"/>
      <c r="W20" s="209"/>
      <c r="Z20" s="33" t="s">
        <v>12</v>
      </c>
      <c r="AA20" s="33" t="s">
        <v>46</v>
      </c>
    </row>
    <row r="21" spans="2:27" ht="56.25" customHeight="1" thickBot="1" x14ac:dyDescent="0.25">
      <c r="B21" s="210" t="s">
        <v>1679</v>
      </c>
      <c r="C21" s="211"/>
      <c r="D21" s="211"/>
      <c r="E21" s="211"/>
      <c r="F21" s="211"/>
      <c r="G21" s="211"/>
      <c r="H21" s="211"/>
      <c r="I21" s="211"/>
      <c r="J21" s="211"/>
      <c r="K21" s="211"/>
      <c r="L21" s="211"/>
      <c r="M21" s="212" t="s">
        <v>1372</v>
      </c>
      <c r="N21" s="212"/>
      <c r="O21" s="212" t="s">
        <v>48</v>
      </c>
      <c r="P21" s="212"/>
      <c r="Q21" s="213" t="s">
        <v>49</v>
      </c>
      <c r="R21" s="213"/>
      <c r="S21" s="34" t="s">
        <v>53</v>
      </c>
      <c r="T21" s="34" t="s">
        <v>142</v>
      </c>
      <c r="U21" s="34" t="s">
        <v>142</v>
      </c>
      <c r="V21" s="34">
        <f>+IF(ISERR(U21/T21*100),"N/A",ROUND(U21/T21*100,2))</f>
        <v>100</v>
      </c>
      <c r="W21" s="35">
        <f>+IF(ISERR(U21/S21*100),"N/A",ROUND(U21/S21*100,2))</f>
        <v>5</v>
      </c>
    </row>
    <row r="22" spans="2:27" ht="21.75" customHeight="1" thickTop="1" thickBot="1" x14ac:dyDescent="0.25">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20" t="s">
        <v>60</v>
      </c>
      <c r="C23" s="221"/>
      <c r="D23" s="221"/>
      <c r="E23" s="221"/>
      <c r="F23" s="221"/>
      <c r="G23" s="221"/>
      <c r="H23" s="221"/>
      <c r="I23" s="221"/>
      <c r="J23" s="221"/>
      <c r="K23" s="221"/>
      <c r="L23" s="221"/>
      <c r="M23" s="221"/>
      <c r="N23" s="221"/>
      <c r="O23" s="221"/>
      <c r="P23" s="221"/>
      <c r="Q23" s="222"/>
      <c r="R23" s="37" t="s">
        <v>41</v>
      </c>
      <c r="S23" s="197" t="s">
        <v>42</v>
      </c>
      <c r="T23" s="197"/>
      <c r="U23" s="68" t="s">
        <v>61</v>
      </c>
      <c r="V23" s="196" t="s">
        <v>62</v>
      </c>
      <c r="W23" s="198"/>
    </row>
    <row r="24" spans="2:27" ht="30.75" customHeight="1" thickBot="1" x14ac:dyDescent="0.25">
      <c r="B24" s="223"/>
      <c r="C24" s="224"/>
      <c r="D24" s="224"/>
      <c r="E24" s="224"/>
      <c r="F24" s="224"/>
      <c r="G24" s="224"/>
      <c r="H24" s="224"/>
      <c r="I24" s="224"/>
      <c r="J24" s="224"/>
      <c r="K24" s="224"/>
      <c r="L24" s="224"/>
      <c r="M24" s="224"/>
      <c r="N24" s="224"/>
      <c r="O24" s="224"/>
      <c r="P24" s="224"/>
      <c r="Q24" s="225"/>
      <c r="R24" s="69" t="s">
        <v>63</v>
      </c>
      <c r="S24" s="69" t="s">
        <v>63</v>
      </c>
      <c r="T24" s="69" t="s">
        <v>48</v>
      </c>
      <c r="U24" s="69" t="s">
        <v>63</v>
      </c>
      <c r="V24" s="69" t="s">
        <v>64</v>
      </c>
      <c r="W24" s="32" t="s">
        <v>65</v>
      </c>
      <c r="Y24" s="36"/>
    </row>
    <row r="25" spans="2:27" ht="23.25" customHeight="1" thickBot="1" x14ac:dyDescent="0.25">
      <c r="B25" s="226" t="s">
        <v>66</v>
      </c>
      <c r="C25" s="227"/>
      <c r="D25" s="227"/>
      <c r="E25" s="70" t="s">
        <v>1680</v>
      </c>
      <c r="F25" s="70"/>
      <c r="G25" s="70"/>
      <c r="H25" s="41"/>
      <c r="I25" s="41"/>
      <c r="J25" s="41"/>
      <c r="K25" s="41"/>
      <c r="L25" s="41"/>
      <c r="M25" s="41"/>
      <c r="N25" s="41"/>
      <c r="O25" s="41"/>
      <c r="P25" s="42"/>
      <c r="Q25" s="42"/>
      <c r="R25" s="43" t="s">
        <v>1681</v>
      </c>
      <c r="S25" s="44" t="s">
        <v>12</v>
      </c>
      <c r="T25" s="42"/>
      <c r="U25" s="44" t="s">
        <v>54</v>
      </c>
      <c r="V25" s="42"/>
      <c r="W25" s="45">
        <f>+IF(ISERR(U25/R25*100),"N/A",ROUND(U25/R25*100,2))</f>
        <v>0</v>
      </c>
    </row>
    <row r="26" spans="2:27" ht="26.25" customHeight="1" thickBot="1" x14ac:dyDescent="0.25">
      <c r="B26" s="228" t="s">
        <v>70</v>
      </c>
      <c r="C26" s="229"/>
      <c r="D26" s="229"/>
      <c r="E26" s="71" t="s">
        <v>1680</v>
      </c>
      <c r="F26" s="71"/>
      <c r="G26" s="71"/>
      <c r="H26" s="47"/>
      <c r="I26" s="47"/>
      <c r="J26" s="47"/>
      <c r="K26" s="47"/>
      <c r="L26" s="47"/>
      <c r="M26" s="47"/>
      <c r="N26" s="47"/>
      <c r="O26" s="47"/>
      <c r="P26" s="48"/>
      <c r="Q26" s="48"/>
      <c r="R26" s="49" t="s">
        <v>1681</v>
      </c>
      <c r="S26" s="50" t="s">
        <v>54</v>
      </c>
      <c r="T26" s="51">
        <f>+IF(ISERR(S26/R26*100),"N/A",ROUND(S26/R26*100,2))</f>
        <v>0</v>
      </c>
      <c r="U26" s="50" t="s">
        <v>54</v>
      </c>
      <c r="V26" s="51" t="str">
        <f>+IF(ISERR(U26/S26*100),"N/A",ROUND(U26/S26*100,2))</f>
        <v>N/A</v>
      </c>
      <c r="W26" s="52">
        <f>+IF(ISERR(U26/R26*100),"N/A",ROUND(U26/R26*100,2))</f>
        <v>0</v>
      </c>
    </row>
    <row r="27" spans="2:27" ht="22.5" customHeight="1" thickTop="1" thickBot="1" x14ac:dyDescent="0.25">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14" t="s">
        <v>1682</v>
      </c>
      <c r="C28" s="215"/>
      <c r="D28" s="215"/>
      <c r="E28" s="215"/>
      <c r="F28" s="215"/>
      <c r="G28" s="215"/>
      <c r="H28" s="215"/>
      <c r="I28" s="215"/>
      <c r="J28" s="215"/>
      <c r="K28" s="215"/>
      <c r="L28" s="215"/>
      <c r="M28" s="215"/>
      <c r="N28" s="215"/>
      <c r="O28" s="215"/>
      <c r="P28" s="215"/>
      <c r="Q28" s="215"/>
      <c r="R28" s="215"/>
      <c r="S28" s="215"/>
      <c r="T28" s="215"/>
      <c r="U28" s="215"/>
      <c r="V28" s="215"/>
      <c r="W28" s="216"/>
    </row>
    <row r="29" spans="2:27" ht="39" customHeight="1" thickBot="1" x14ac:dyDescent="0.25">
      <c r="B29" s="230"/>
      <c r="C29" s="231"/>
      <c r="D29" s="231"/>
      <c r="E29" s="231"/>
      <c r="F29" s="231"/>
      <c r="G29" s="231"/>
      <c r="H29" s="231"/>
      <c r="I29" s="231"/>
      <c r="J29" s="231"/>
      <c r="K29" s="231"/>
      <c r="L29" s="231"/>
      <c r="M29" s="231"/>
      <c r="N29" s="231"/>
      <c r="O29" s="231"/>
      <c r="P29" s="231"/>
      <c r="Q29" s="231"/>
      <c r="R29" s="231"/>
      <c r="S29" s="231"/>
      <c r="T29" s="231"/>
      <c r="U29" s="231"/>
      <c r="V29" s="231"/>
      <c r="W29" s="232"/>
    </row>
    <row r="30" spans="2:27" ht="37.5" customHeight="1" thickTop="1" x14ac:dyDescent="0.2">
      <c r="B30" s="214" t="s">
        <v>1683</v>
      </c>
      <c r="C30" s="215"/>
      <c r="D30" s="215"/>
      <c r="E30" s="215"/>
      <c r="F30" s="215"/>
      <c r="G30" s="215"/>
      <c r="H30" s="215"/>
      <c r="I30" s="215"/>
      <c r="J30" s="215"/>
      <c r="K30" s="215"/>
      <c r="L30" s="215"/>
      <c r="M30" s="215"/>
      <c r="N30" s="215"/>
      <c r="O30" s="215"/>
      <c r="P30" s="215"/>
      <c r="Q30" s="215"/>
      <c r="R30" s="215"/>
      <c r="S30" s="215"/>
      <c r="T30" s="215"/>
      <c r="U30" s="215"/>
      <c r="V30" s="215"/>
      <c r="W30" s="216"/>
    </row>
    <row r="31" spans="2:27" ht="24.75" customHeight="1" thickBot="1" x14ac:dyDescent="0.25">
      <c r="B31" s="230"/>
      <c r="C31" s="231"/>
      <c r="D31" s="231"/>
      <c r="E31" s="231"/>
      <c r="F31" s="231"/>
      <c r="G31" s="231"/>
      <c r="H31" s="231"/>
      <c r="I31" s="231"/>
      <c r="J31" s="231"/>
      <c r="K31" s="231"/>
      <c r="L31" s="231"/>
      <c r="M31" s="231"/>
      <c r="N31" s="231"/>
      <c r="O31" s="231"/>
      <c r="P31" s="231"/>
      <c r="Q31" s="231"/>
      <c r="R31" s="231"/>
      <c r="S31" s="231"/>
      <c r="T31" s="231"/>
      <c r="U31" s="231"/>
      <c r="V31" s="231"/>
      <c r="W31" s="232"/>
    </row>
    <row r="32" spans="2:27" ht="37.5" customHeight="1" thickTop="1" x14ac:dyDescent="0.2">
      <c r="B32" s="214" t="s">
        <v>1684</v>
      </c>
      <c r="C32" s="215"/>
      <c r="D32" s="215"/>
      <c r="E32" s="215"/>
      <c r="F32" s="215"/>
      <c r="G32" s="215"/>
      <c r="H32" s="215"/>
      <c r="I32" s="215"/>
      <c r="J32" s="215"/>
      <c r="K32" s="215"/>
      <c r="L32" s="215"/>
      <c r="M32" s="215"/>
      <c r="N32" s="215"/>
      <c r="O32" s="215"/>
      <c r="P32" s="215"/>
      <c r="Q32" s="215"/>
      <c r="R32" s="215"/>
      <c r="S32" s="215"/>
      <c r="T32" s="215"/>
      <c r="U32" s="215"/>
      <c r="V32" s="215"/>
      <c r="W32" s="216"/>
    </row>
    <row r="33" spans="2:23" ht="13.5" customHeight="1" thickBot="1" x14ac:dyDescent="0.25">
      <c r="B33" s="217"/>
      <c r="C33" s="218"/>
      <c r="D33" s="218"/>
      <c r="E33" s="218"/>
      <c r="F33" s="218"/>
      <c r="G33" s="218"/>
      <c r="H33" s="218"/>
      <c r="I33" s="218"/>
      <c r="J33" s="218"/>
      <c r="K33" s="218"/>
      <c r="L33" s="218"/>
      <c r="M33" s="218"/>
      <c r="N33" s="218"/>
      <c r="O33" s="218"/>
      <c r="P33" s="218"/>
      <c r="Q33" s="218"/>
      <c r="R33" s="218"/>
      <c r="S33" s="218"/>
      <c r="T33" s="218"/>
      <c r="U33" s="218"/>
      <c r="V33" s="218"/>
      <c r="W33" s="21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205</vt:i4>
      </vt:variant>
    </vt:vector>
  </HeadingPairs>
  <TitlesOfParts>
    <vt:vector size="311" baseType="lpstr">
      <vt:lpstr>Físico</vt:lpstr>
      <vt:lpstr>Financiero</vt:lpstr>
      <vt:lpstr>4 E015</vt:lpstr>
      <vt:lpstr>4 P006</vt:lpstr>
      <vt:lpstr>4 P015</vt:lpstr>
      <vt:lpstr>4 P017</vt:lpstr>
      <vt:lpstr>4 P021</vt:lpstr>
      <vt:lpstr>4 P022</vt:lpstr>
      <vt:lpstr>4 P023</vt:lpstr>
      <vt:lpstr>4 P024</vt:lpstr>
      <vt:lpstr>5 E002</vt:lpstr>
      <vt:lpstr>5 P008</vt:lpstr>
      <vt:lpstr>6 E033</vt:lpstr>
      <vt:lpstr>6 K025</vt:lpstr>
      <vt:lpstr>6 M001</vt:lpstr>
      <vt:lpstr>6 O001</vt:lpstr>
      <vt:lpstr>6 P010</vt:lpstr>
      <vt:lpstr>6 S010</vt:lpstr>
      <vt:lpstr>6 S249</vt:lpstr>
      <vt:lpstr>6 U011</vt:lpstr>
      <vt:lpstr>7 A900</vt:lpstr>
      <vt:lpstr>8 P001</vt:lpstr>
      <vt:lpstr>8 S088</vt:lpstr>
      <vt:lpstr>8 S089</vt:lpstr>
      <vt:lpstr>8 S258</vt:lpstr>
      <vt:lpstr>9 P001</vt:lpstr>
      <vt:lpstr>10 S016</vt:lpstr>
      <vt:lpstr>10 S017</vt:lpstr>
      <vt:lpstr>10 S020</vt:lpstr>
      <vt:lpstr>10 S021</vt:lpstr>
      <vt:lpstr>10 P006</vt:lpstr>
      <vt:lpstr>11 E011</vt:lpstr>
      <vt:lpstr>11 E032</vt:lpstr>
      <vt:lpstr>11 S243</vt:lpstr>
      <vt:lpstr>11 S244</vt:lpstr>
      <vt:lpstr>11 S245</vt:lpstr>
      <vt:lpstr>12 E010</vt:lpstr>
      <vt:lpstr>12 E019</vt:lpstr>
      <vt:lpstr>12 E022</vt:lpstr>
      <vt:lpstr>12 E023</vt:lpstr>
      <vt:lpstr>12 E025</vt:lpstr>
      <vt:lpstr>12 E036</vt:lpstr>
      <vt:lpstr>12 P012</vt:lpstr>
      <vt:lpstr>12 P014</vt:lpstr>
      <vt:lpstr>12 P016</vt:lpstr>
      <vt:lpstr>12 P017</vt:lpstr>
      <vt:lpstr>12 S150</vt:lpstr>
      <vt:lpstr>12 S174</vt:lpstr>
      <vt:lpstr>12 U007</vt:lpstr>
      <vt:lpstr>12 U008</vt:lpstr>
      <vt:lpstr>13 A006</vt:lpstr>
      <vt:lpstr>13 K012</vt:lpstr>
      <vt:lpstr>13 M001</vt:lpstr>
      <vt:lpstr>14 E002</vt:lpstr>
      <vt:lpstr>14 E005</vt:lpstr>
      <vt:lpstr>15 F002</vt:lpstr>
      <vt:lpstr>15 M001</vt:lpstr>
      <vt:lpstr>15 S048</vt:lpstr>
      <vt:lpstr>15 S058</vt:lpstr>
      <vt:lpstr>15 S117</vt:lpstr>
      <vt:lpstr>15 S175</vt:lpstr>
      <vt:lpstr>15 S177</vt:lpstr>
      <vt:lpstr>16 P002</vt:lpstr>
      <vt:lpstr>16 S046</vt:lpstr>
      <vt:lpstr>16 S071</vt:lpstr>
      <vt:lpstr>16 S219</vt:lpstr>
      <vt:lpstr>16 U022</vt:lpstr>
      <vt:lpstr>17 E002</vt:lpstr>
      <vt:lpstr>17 E003</vt:lpstr>
      <vt:lpstr>17 E009</vt:lpstr>
      <vt:lpstr>18 E555</vt:lpstr>
      <vt:lpstr>18 E561</vt:lpstr>
      <vt:lpstr>18 E562</vt:lpstr>
      <vt:lpstr>18 E563</vt:lpstr>
      <vt:lpstr>18 E567</vt:lpstr>
      <vt:lpstr>18 E568</vt:lpstr>
      <vt:lpstr>18 E570</vt:lpstr>
      <vt:lpstr>18 F012</vt:lpstr>
      <vt:lpstr>18 F571</vt:lpstr>
      <vt:lpstr>18 G002</vt:lpstr>
      <vt:lpstr>18 G003</vt:lpstr>
      <vt:lpstr>18 M001</vt:lpstr>
      <vt:lpstr>18 O001</vt:lpstr>
      <vt:lpstr>18 P002</vt:lpstr>
      <vt:lpstr>18 P552</vt:lpstr>
      <vt:lpstr>18 R585</vt:lpstr>
      <vt:lpstr>19 J014</vt:lpstr>
      <vt:lpstr>20 E016</vt:lpstr>
      <vt:lpstr>20 S054</vt:lpstr>
      <vt:lpstr>20 S070</vt:lpstr>
      <vt:lpstr>20 S155</vt:lpstr>
      <vt:lpstr>20 S174</vt:lpstr>
      <vt:lpstr>20 S241</vt:lpstr>
      <vt:lpstr>20 P002</vt:lpstr>
      <vt:lpstr>21 P001</vt:lpstr>
      <vt:lpstr>22 R003</vt:lpstr>
      <vt:lpstr>22 R008</vt:lpstr>
      <vt:lpstr>22 R009</vt:lpstr>
      <vt:lpstr>22 R010</vt:lpstr>
      <vt:lpstr>35 E013</vt:lpstr>
      <vt:lpstr>38 F002</vt:lpstr>
      <vt:lpstr>40 P002</vt:lpstr>
      <vt:lpstr>50 E007</vt:lpstr>
      <vt:lpstr>50 E008</vt:lpstr>
      <vt:lpstr>51 E005</vt:lpstr>
      <vt:lpstr>51 E036</vt:lpstr>
      <vt:lpstr>'10 S016'!Área_de_impresión</vt:lpstr>
      <vt:lpstr>'10 S017'!Área_de_impresión</vt:lpstr>
      <vt:lpstr>'10 S020'!Área_de_impresión</vt:lpstr>
      <vt:lpstr>'10 S021'!Área_de_impresión</vt:lpstr>
      <vt:lpstr>'11 E011'!Área_de_impresión</vt:lpstr>
      <vt:lpstr>'11 E032'!Área_de_impresión</vt:lpstr>
      <vt:lpstr>'11 S243'!Área_de_impresión</vt:lpstr>
      <vt:lpstr>'11 S244'!Área_de_impresión</vt:lpstr>
      <vt:lpstr>'11 S245'!Área_de_impresión</vt:lpstr>
      <vt:lpstr>'12 E010'!Área_de_impresión</vt:lpstr>
      <vt:lpstr>'12 E019'!Área_de_impresión</vt:lpstr>
      <vt:lpstr>'12 E022'!Área_de_impresión</vt:lpstr>
      <vt:lpstr>'12 E023'!Área_de_impresión</vt:lpstr>
      <vt:lpstr>'12 E025'!Área_de_impresión</vt:lpstr>
      <vt:lpstr>'12 E036'!Área_de_impresión</vt:lpstr>
      <vt:lpstr>'12 P012'!Área_de_impresión</vt:lpstr>
      <vt:lpstr>'12 P014'!Área_de_impresión</vt:lpstr>
      <vt:lpstr>'12 P016'!Área_de_impresión</vt:lpstr>
      <vt:lpstr>'12 P017'!Área_de_impresión</vt:lpstr>
      <vt:lpstr>'12 S150'!Área_de_impresión</vt:lpstr>
      <vt:lpstr>'12 S174'!Área_de_impresión</vt:lpstr>
      <vt:lpstr>'12 U007'!Área_de_impresión</vt:lpstr>
      <vt:lpstr>'12 U008'!Área_de_impresión</vt:lpstr>
      <vt:lpstr>'13 A006'!Área_de_impresión</vt:lpstr>
      <vt:lpstr>'13 K012'!Área_de_impresión</vt:lpstr>
      <vt:lpstr>'13 M001'!Área_de_impresión</vt:lpstr>
      <vt:lpstr>'14 E002'!Área_de_impresión</vt:lpstr>
      <vt:lpstr>'14 E005'!Área_de_impresión</vt:lpstr>
      <vt:lpstr>'15 F002'!Área_de_impresión</vt:lpstr>
      <vt:lpstr>'15 M001'!Área_de_impresión</vt:lpstr>
      <vt:lpstr>'15 S048'!Área_de_impresión</vt:lpstr>
      <vt:lpstr>'15 S058'!Área_de_impresión</vt:lpstr>
      <vt:lpstr>'15 S117'!Área_de_impresión</vt:lpstr>
      <vt:lpstr>'15 S175'!Área_de_impresión</vt:lpstr>
      <vt:lpstr>'15 S177'!Área_de_impresión</vt:lpstr>
      <vt:lpstr>'16 P002'!Área_de_impresión</vt:lpstr>
      <vt:lpstr>'16 S046'!Área_de_impresión</vt:lpstr>
      <vt:lpstr>'16 S071'!Área_de_impresión</vt:lpstr>
      <vt:lpstr>'16 S219'!Área_de_impresión</vt:lpstr>
      <vt:lpstr>'16 U022'!Área_de_impresión</vt:lpstr>
      <vt:lpstr>'17 E002'!Área_de_impresión</vt:lpstr>
      <vt:lpstr>'17 E003'!Área_de_impresión</vt:lpstr>
      <vt:lpstr>'17 E009'!Área_de_impresión</vt:lpstr>
      <vt:lpstr>'18 E555'!Área_de_impresión</vt:lpstr>
      <vt:lpstr>'18 E561'!Área_de_impresión</vt:lpstr>
      <vt:lpstr>'18 E562'!Área_de_impresión</vt:lpstr>
      <vt:lpstr>'18 E563'!Área_de_impresión</vt:lpstr>
      <vt:lpstr>'18 E567'!Área_de_impresión</vt:lpstr>
      <vt:lpstr>'18 E568'!Área_de_impresión</vt:lpstr>
      <vt:lpstr>'18 E570'!Área_de_impresión</vt:lpstr>
      <vt:lpstr>'18 F012'!Área_de_impresión</vt:lpstr>
      <vt:lpstr>'18 F571'!Área_de_impresión</vt:lpstr>
      <vt:lpstr>'18 G002'!Área_de_impresión</vt:lpstr>
      <vt:lpstr>'18 G003'!Área_de_impresión</vt:lpstr>
      <vt:lpstr>'18 M001'!Área_de_impresión</vt:lpstr>
      <vt:lpstr>'18 O001'!Área_de_impresión</vt:lpstr>
      <vt:lpstr>'18 P002'!Área_de_impresión</vt:lpstr>
      <vt:lpstr>'18 P552'!Área_de_impresión</vt:lpstr>
      <vt:lpstr>'18 R585'!Área_de_impresión</vt:lpstr>
      <vt:lpstr>'19 J014'!Área_de_impresión</vt:lpstr>
      <vt:lpstr>'20 E016'!Área_de_impresión</vt:lpstr>
      <vt:lpstr>'20 S054'!Área_de_impresión</vt:lpstr>
      <vt:lpstr>'20 S070'!Área_de_impresión</vt:lpstr>
      <vt:lpstr>'20 S155'!Área_de_impresión</vt:lpstr>
      <vt:lpstr>'20 S174'!Área_de_impresión</vt:lpstr>
      <vt:lpstr>'20 S241'!Área_de_impresión</vt:lpstr>
      <vt:lpstr>'21 P001'!Área_de_impresión</vt:lpstr>
      <vt:lpstr>'22 R003'!Área_de_impresión</vt:lpstr>
      <vt:lpstr>'22 R008'!Área_de_impresión</vt:lpstr>
      <vt:lpstr>'22 R009'!Área_de_impresión</vt:lpstr>
      <vt:lpstr>'22 R010'!Área_de_impresión</vt:lpstr>
      <vt:lpstr>'35 E013'!Área_de_impresión</vt:lpstr>
      <vt:lpstr>'38 F002'!Área_de_impresión</vt:lpstr>
      <vt:lpstr>'4 E015'!Área_de_impresión</vt:lpstr>
      <vt:lpstr>'4 P006'!Área_de_impresión</vt:lpstr>
      <vt:lpstr>'4 P015'!Área_de_impresión</vt:lpstr>
      <vt:lpstr>'4 P017'!Área_de_impresión</vt:lpstr>
      <vt:lpstr>'4 P021'!Área_de_impresión</vt:lpstr>
      <vt:lpstr>'4 P022'!Área_de_impresión</vt:lpstr>
      <vt:lpstr>'4 P023'!Área_de_impresión</vt:lpstr>
      <vt:lpstr>'4 P024'!Área_de_impresión</vt:lpstr>
      <vt:lpstr>'40 P002'!Área_de_impresión</vt:lpstr>
      <vt:lpstr>'5 E002'!Área_de_impresión</vt:lpstr>
      <vt:lpstr>'5 P008'!Área_de_impresión</vt:lpstr>
      <vt:lpstr>'50 E007'!Área_de_impresión</vt:lpstr>
      <vt:lpstr>'50 E008'!Área_de_impresión</vt:lpstr>
      <vt:lpstr>'51 E005'!Área_de_impresión</vt:lpstr>
      <vt:lpstr>'51 E036'!Área_de_impresión</vt:lpstr>
      <vt:lpstr>'6 E033'!Área_de_impresión</vt:lpstr>
      <vt:lpstr>'6 K025'!Área_de_impresión</vt:lpstr>
      <vt:lpstr>'6 M001'!Área_de_impresión</vt:lpstr>
      <vt:lpstr>'6 O001'!Área_de_impresión</vt:lpstr>
      <vt:lpstr>'6 P010'!Área_de_impresión</vt:lpstr>
      <vt:lpstr>'6 S010'!Área_de_impresión</vt:lpstr>
      <vt:lpstr>'6 S249'!Área_de_impresión</vt:lpstr>
      <vt:lpstr>'6 U011'!Área_de_impresión</vt:lpstr>
      <vt:lpstr>'7 A900'!Área_de_impresión</vt:lpstr>
      <vt:lpstr>'8 P001'!Área_de_impresión</vt:lpstr>
      <vt:lpstr>'8 S088'!Área_de_impresión</vt:lpstr>
      <vt:lpstr>'8 S089'!Área_de_impresión</vt:lpstr>
      <vt:lpstr>'8 S258'!Área_de_impresión</vt:lpstr>
      <vt:lpstr>'9 P001'!Área_de_impresión</vt:lpstr>
      <vt:lpstr>Financiero!Área_de_impresión</vt:lpstr>
      <vt:lpstr>'10 S016'!Títulos_a_imprimir</vt:lpstr>
      <vt:lpstr>'10 S017'!Títulos_a_imprimir</vt:lpstr>
      <vt:lpstr>'10 S020'!Títulos_a_imprimir</vt:lpstr>
      <vt:lpstr>'10 S021'!Títulos_a_imprimir</vt:lpstr>
      <vt:lpstr>'11 E011'!Títulos_a_imprimir</vt:lpstr>
      <vt:lpstr>'11 E032'!Títulos_a_imprimir</vt:lpstr>
      <vt:lpstr>'11 S243'!Títulos_a_imprimir</vt:lpstr>
      <vt:lpstr>'11 S244'!Títulos_a_imprimir</vt:lpstr>
      <vt:lpstr>'11 S245'!Títulos_a_imprimir</vt:lpstr>
      <vt:lpstr>'12 E010'!Títulos_a_imprimir</vt:lpstr>
      <vt:lpstr>'12 E019'!Títulos_a_imprimir</vt:lpstr>
      <vt:lpstr>'12 E022'!Títulos_a_imprimir</vt:lpstr>
      <vt:lpstr>'12 E023'!Títulos_a_imprimir</vt:lpstr>
      <vt:lpstr>'12 E025'!Títulos_a_imprimir</vt:lpstr>
      <vt:lpstr>'12 E036'!Títulos_a_imprimir</vt:lpstr>
      <vt:lpstr>'12 P012'!Títulos_a_imprimir</vt:lpstr>
      <vt:lpstr>'12 P014'!Títulos_a_imprimir</vt:lpstr>
      <vt:lpstr>'12 P016'!Títulos_a_imprimir</vt:lpstr>
      <vt:lpstr>'12 P017'!Títulos_a_imprimir</vt:lpstr>
      <vt:lpstr>'12 S150'!Títulos_a_imprimir</vt:lpstr>
      <vt:lpstr>'12 S174'!Títulos_a_imprimir</vt:lpstr>
      <vt:lpstr>'12 U007'!Títulos_a_imprimir</vt:lpstr>
      <vt:lpstr>'12 U008'!Títulos_a_imprimir</vt:lpstr>
      <vt:lpstr>'13 A006'!Títulos_a_imprimir</vt:lpstr>
      <vt:lpstr>'13 K012'!Títulos_a_imprimir</vt:lpstr>
      <vt:lpstr>'13 M001'!Títulos_a_imprimir</vt:lpstr>
      <vt:lpstr>'14 E002'!Títulos_a_imprimir</vt:lpstr>
      <vt:lpstr>'14 E005'!Títulos_a_imprimir</vt:lpstr>
      <vt:lpstr>'15 F002'!Títulos_a_imprimir</vt:lpstr>
      <vt:lpstr>'15 M001'!Títulos_a_imprimir</vt:lpstr>
      <vt:lpstr>'15 S048'!Títulos_a_imprimir</vt:lpstr>
      <vt:lpstr>'15 S058'!Títulos_a_imprimir</vt:lpstr>
      <vt:lpstr>'15 S117'!Títulos_a_imprimir</vt:lpstr>
      <vt:lpstr>'15 S175'!Títulos_a_imprimir</vt:lpstr>
      <vt:lpstr>'15 S177'!Títulos_a_imprimir</vt:lpstr>
      <vt:lpstr>'16 P002'!Títulos_a_imprimir</vt:lpstr>
      <vt:lpstr>'16 S046'!Títulos_a_imprimir</vt:lpstr>
      <vt:lpstr>'16 S071'!Títulos_a_imprimir</vt:lpstr>
      <vt:lpstr>'16 S219'!Títulos_a_imprimir</vt:lpstr>
      <vt:lpstr>'16 U022'!Títulos_a_imprimir</vt:lpstr>
      <vt:lpstr>'17 E002'!Títulos_a_imprimir</vt:lpstr>
      <vt:lpstr>'17 E003'!Títulos_a_imprimir</vt:lpstr>
      <vt:lpstr>'17 E009'!Títulos_a_imprimir</vt:lpstr>
      <vt:lpstr>'18 E555'!Títulos_a_imprimir</vt:lpstr>
      <vt:lpstr>'18 E561'!Títulos_a_imprimir</vt:lpstr>
      <vt:lpstr>'18 E562'!Títulos_a_imprimir</vt:lpstr>
      <vt:lpstr>'18 E563'!Títulos_a_imprimir</vt:lpstr>
      <vt:lpstr>'18 E567'!Títulos_a_imprimir</vt:lpstr>
      <vt:lpstr>'18 E568'!Títulos_a_imprimir</vt:lpstr>
      <vt:lpstr>'18 E570'!Títulos_a_imprimir</vt:lpstr>
      <vt:lpstr>'18 F012'!Títulos_a_imprimir</vt:lpstr>
      <vt:lpstr>'18 F571'!Títulos_a_imprimir</vt:lpstr>
      <vt:lpstr>'18 G002'!Títulos_a_imprimir</vt:lpstr>
      <vt:lpstr>'18 G003'!Títulos_a_imprimir</vt:lpstr>
      <vt:lpstr>'18 M001'!Títulos_a_imprimir</vt:lpstr>
      <vt:lpstr>'18 O001'!Títulos_a_imprimir</vt:lpstr>
      <vt:lpstr>'18 P002'!Títulos_a_imprimir</vt:lpstr>
      <vt:lpstr>'18 P552'!Títulos_a_imprimir</vt:lpstr>
      <vt:lpstr>'18 R585'!Títulos_a_imprimir</vt:lpstr>
      <vt:lpstr>'19 J014'!Títulos_a_imprimir</vt:lpstr>
      <vt:lpstr>'20 E016'!Títulos_a_imprimir</vt:lpstr>
      <vt:lpstr>'20 S054'!Títulos_a_imprimir</vt:lpstr>
      <vt:lpstr>'20 S070'!Títulos_a_imprimir</vt:lpstr>
      <vt:lpstr>'20 S155'!Títulos_a_imprimir</vt:lpstr>
      <vt:lpstr>'20 S174'!Títulos_a_imprimir</vt:lpstr>
      <vt:lpstr>'20 S241'!Títulos_a_imprimir</vt:lpstr>
      <vt:lpstr>'21 P001'!Títulos_a_imprimir</vt:lpstr>
      <vt:lpstr>'22 R003'!Títulos_a_imprimir</vt:lpstr>
      <vt:lpstr>'22 R008'!Títulos_a_imprimir</vt:lpstr>
      <vt:lpstr>'22 R009'!Títulos_a_imprimir</vt:lpstr>
      <vt:lpstr>'22 R010'!Títulos_a_imprimir</vt:lpstr>
      <vt:lpstr>'35 E013'!Títulos_a_imprimir</vt:lpstr>
      <vt:lpstr>'38 F002'!Títulos_a_imprimir</vt:lpstr>
      <vt:lpstr>'4 E015'!Títulos_a_imprimir</vt:lpstr>
      <vt:lpstr>'4 P006'!Títulos_a_imprimir</vt:lpstr>
      <vt:lpstr>'4 P015'!Títulos_a_imprimir</vt:lpstr>
      <vt:lpstr>'4 P017'!Títulos_a_imprimir</vt:lpstr>
      <vt:lpstr>'4 P021'!Títulos_a_imprimir</vt:lpstr>
      <vt:lpstr>'4 P022'!Títulos_a_imprimir</vt:lpstr>
      <vt:lpstr>'4 P023'!Títulos_a_imprimir</vt:lpstr>
      <vt:lpstr>'4 P024'!Títulos_a_imprimir</vt:lpstr>
      <vt:lpstr>'40 P002'!Títulos_a_imprimir</vt:lpstr>
      <vt:lpstr>'5 E002'!Títulos_a_imprimir</vt:lpstr>
      <vt:lpstr>'5 P008'!Títulos_a_imprimir</vt:lpstr>
      <vt:lpstr>'50 E007'!Títulos_a_imprimir</vt:lpstr>
      <vt:lpstr>'50 E008'!Títulos_a_imprimir</vt:lpstr>
      <vt:lpstr>'51 E005'!Títulos_a_imprimir</vt:lpstr>
      <vt:lpstr>'51 E036'!Títulos_a_imprimir</vt:lpstr>
      <vt:lpstr>'6 E033'!Títulos_a_imprimir</vt:lpstr>
      <vt:lpstr>'6 K025'!Títulos_a_imprimir</vt:lpstr>
      <vt:lpstr>'6 M001'!Títulos_a_imprimir</vt:lpstr>
      <vt:lpstr>'6 O001'!Títulos_a_imprimir</vt:lpstr>
      <vt:lpstr>'6 P010'!Títulos_a_imprimir</vt:lpstr>
      <vt:lpstr>'6 S010'!Títulos_a_imprimir</vt:lpstr>
      <vt:lpstr>'6 S249'!Títulos_a_imprimir</vt:lpstr>
      <vt:lpstr>'6 U011'!Títulos_a_imprimir</vt:lpstr>
      <vt:lpstr>'7 A900'!Títulos_a_imprimir</vt:lpstr>
      <vt:lpstr>'8 P001'!Títulos_a_imprimir</vt:lpstr>
      <vt:lpstr>'8 S088'!Títulos_a_imprimir</vt:lpstr>
      <vt:lpstr>'8 S089'!Títulos_a_imprimir</vt:lpstr>
      <vt:lpstr>'8 S258'!Títulos_a_imprimir</vt:lpstr>
      <vt:lpstr>'9 P001'!Títulos_a_imprimir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 Antonio Pérez Hernández</dc:creator>
  <cp:lastModifiedBy>Penelope Chamorro Juarez</cp:lastModifiedBy>
  <cp:lastPrinted>2014-04-29T19:00:37Z</cp:lastPrinted>
  <dcterms:created xsi:type="dcterms:W3CDTF">2009-04-01T20:46:43Z</dcterms:created>
  <dcterms:modified xsi:type="dcterms:W3CDTF">2014-04-29T23:45:24Z</dcterms:modified>
</cp:coreProperties>
</file>