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8385"/>
  </bookViews>
  <sheets>
    <sheet name="Ahorro Total" sheetId="4" r:id="rId1"/>
    <sheet name="Ahorros Fiscales" sheetId="1" r:id="rId2"/>
    <sheet name="Ahorros Propios" sheetId="2" r:id="rId3"/>
    <sheet name="Ahorro Autónomo" sheetId="6" r:id="rId4"/>
  </sheets>
  <definedNames>
    <definedName name="_xlnm.Print_Area" localSheetId="0">'Ahorro Total'!$A$4:$E$9</definedName>
    <definedName name="_xlnm.Print_Area" localSheetId="1">'Ahorros Fiscales'!$A$5:$F$28</definedName>
    <definedName name="_xlnm.Print_Area" localSheetId="2">'Ahorros Propios'!$A$5:$F$16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6" l="1"/>
  <c r="C11" i="6"/>
  <c r="E11" i="6" l="1"/>
  <c r="E6" i="6" s="1"/>
  <c r="D11" i="6"/>
  <c r="E7" i="6"/>
  <c r="D7" i="6"/>
  <c r="C7" i="6"/>
  <c r="C6" i="6"/>
  <c r="F14" i="6"/>
  <c r="F13" i="6"/>
  <c r="F12" i="6"/>
  <c r="F10" i="6"/>
  <c r="F9" i="6"/>
  <c r="F8" i="6"/>
  <c r="F7" i="6" l="1"/>
  <c r="D6" i="6"/>
  <c r="F6" i="6" s="1"/>
  <c r="F15" i="6"/>
  <c r="F20" i="6" l="1"/>
  <c r="F19" i="6"/>
  <c r="F18" i="6"/>
  <c r="F17" i="6"/>
  <c r="F16" i="6"/>
  <c r="F13" i="2" l="1"/>
  <c r="F12" i="2"/>
  <c r="F11" i="2"/>
  <c r="F10" i="2"/>
  <c r="F9" i="2"/>
  <c r="F8" i="2"/>
  <c r="F7" i="2"/>
  <c r="F8" i="1" l="1"/>
  <c r="F9" i="1"/>
  <c r="F10" i="1"/>
  <c r="F11" i="1"/>
  <c r="F12" i="1"/>
  <c r="F13" i="1"/>
  <c r="F14" i="1"/>
  <c r="F7" i="1"/>
  <c r="F15" i="1"/>
  <c r="F16" i="1"/>
  <c r="F17" i="1"/>
  <c r="F18" i="1"/>
  <c r="F19" i="1"/>
  <c r="F20" i="1"/>
  <c r="F21" i="1"/>
  <c r="F22" i="1"/>
  <c r="F23" i="1"/>
  <c r="F24" i="1"/>
  <c r="F25" i="1"/>
  <c r="F26" i="1"/>
  <c r="F27" i="1"/>
  <c r="F6" i="1" l="1"/>
  <c r="E6" i="1"/>
  <c r="D7" i="4" s="1"/>
  <c r="D6" i="1"/>
  <c r="C7" i="4" s="1"/>
  <c r="C6" i="1"/>
  <c r="B7" i="4" s="1"/>
  <c r="E7" i="4" l="1"/>
  <c r="G6" i="1" s="1"/>
  <c r="F14" i="2"/>
  <c r="E6" i="2"/>
  <c r="D8" i="4" s="1"/>
  <c r="D6" i="2"/>
  <c r="C8" i="4" s="1"/>
  <c r="C6" i="2"/>
  <c r="B8" i="4" s="1"/>
  <c r="B6" i="4" l="1"/>
  <c r="D6" i="4"/>
  <c r="C6" i="4"/>
  <c r="F6" i="2"/>
  <c r="E8" i="4" s="1"/>
  <c r="G6" i="2" l="1"/>
  <c r="E6" i="4"/>
  <c r="F6" i="4" l="1"/>
  <c r="F7" i="4"/>
  <c r="F8" i="4"/>
  <c r="G6" i="4"/>
  <c r="H6" i="4" s="1"/>
</calcChain>
</file>

<file path=xl/sharedStrings.xml><?xml version="1.0" encoding="utf-8"?>
<sst xmlns="http://schemas.openxmlformats.org/spreadsheetml/2006/main" count="90" uniqueCount="54">
  <si>
    <t>Ramo</t>
  </si>
  <si>
    <t>Servicio Personales</t>
  </si>
  <si>
    <t>Total</t>
  </si>
  <si>
    <t>Hacienda y Crédito Público</t>
  </si>
  <si>
    <t>Agricultura, Ganadería, Desarrollo Rural, Pesca y Alimentación</t>
  </si>
  <si>
    <t>Comunicaciones y Transportes</t>
  </si>
  <si>
    <t>Economía</t>
  </si>
  <si>
    <t>Trabajo y Previsión Social</t>
  </si>
  <si>
    <t>Desarrollo Agrario, Territorial y Urbano</t>
  </si>
  <si>
    <t>Medio Ambiente y Recursos Naturales</t>
  </si>
  <si>
    <t>Energía</t>
  </si>
  <si>
    <t>Desarrollo Social</t>
  </si>
  <si>
    <t>Función Pública</t>
  </si>
  <si>
    <t>Consejo Nacional de Ciencia y Tecnología</t>
  </si>
  <si>
    <t>Gasto de Operación</t>
  </si>
  <si>
    <t>Gasto de Inversión</t>
  </si>
  <si>
    <t>Fiscales</t>
  </si>
  <si>
    <t>Propios</t>
  </si>
  <si>
    <t>Fuente: Secretaría de Hacienda y Crédito Público.</t>
  </si>
  <si>
    <t>Relaciones Exteriores</t>
  </si>
  <si>
    <t>Previsiones y Aportaciones para los Sistemas de Educación Básica, Normal, Tecnológica y de Adultos</t>
  </si>
  <si>
    <t>Consejería Jurídica del Ejecutivo Federal</t>
  </si>
  <si>
    <t>Comisión Federal de Competencia Económica</t>
  </si>
  <si>
    <t>Gobernación</t>
  </si>
  <si>
    <t>Educación Pública</t>
  </si>
  <si>
    <t>Salud</t>
  </si>
  <si>
    <t>Procuraduría General de la República</t>
  </si>
  <si>
    <t>Turismo</t>
  </si>
  <si>
    <t>Instituto de Seguridad y Servicios Sociales de los Trabajadores del Estado</t>
  </si>
  <si>
    <t>Tercer Trimestre de 2014</t>
  </si>
  <si>
    <t>AHORROS OBTENIDOS POR LA APLICACIÓN DE LAS MEDIDAS DE AUSTERIDAD Y DISCIPLINA PRESUPUESTARIA
Enero-septiembre 2014
(Pesos)</t>
  </si>
  <si>
    <t>AHORROS OBTENIDOS POR LA APLICACIÓN DE LAS MEDIDAS DE AUSTERIDAD Y DISCIPLINA PRESUPUESTARIA
RECURSOS FISCALES
Enero-septiembre 2014
(Pesos)</t>
  </si>
  <si>
    <t>Presidencia de la República</t>
  </si>
  <si>
    <t>GYN</t>
  </si>
  <si>
    <t>Poder Legislativo</t>
  </si>
  <si>
    <t>Cámara de Senadores</t>
  </si>
  <si>
    <t>Cámara de Diputados</t>
  </si>
  <si>
    <t>Auditoría Superior de la Federación</t>
  </si>
  <si>
    <t>Poder Judicial</t>
  </si>
  <si>
    <t>Suprema Corte de Justicia de la Nación</t>
  </si>
  <si>
    <t>Consejo de la Judicatura Federal</t>
  </si>
  <si>
    <t>Tribunal Electoral del Poder Judicial de la Federación</t>
  </si>
  <si>
    <t>Tribunal Federal de Justicia Fiscal y Administrativa</t>
  </si>
  <si>
    <t>Comisión Nacional de los Derechos Humanos</t>
  </si>
  <si>
    <t>Instituto Nacional de Estadística y Geografía</t>
  </si>
  <si>
    <t>Instituto Federal de Telecomunicaciones</t>
  </si>
  <si>
    <t>Servicios Personales</t>
  </si>
  <si>
    <t>Fuente: Poderes Legislativo y Judicial y entes autónomos</t>
  </si>
  <si>
    <t>Instituto Nacional para la Evaluación de la Educación</t>
  </si>
  <si>
    <t>Anexo VII. Ahorros obtenidos en gasto administrativo y de operación</t>
  </si>
  <si>
    <t>Informes Sobre la Situación Económica, las Finanzas Públicas y la Deuda Pública</t>
  </si>
  <si>
    <r>
      <t xml:space="preserve">AHORROS OBTENIDOS POR LA APLICACIÓN DE LAS MEDIDAS DE AUSTERIDAD Y DISCIPLINA PRESUPUESTARIA
RECURSOS PROPIOS DE ENTIDADES PARAESTATALES </t>
    </r>
    <r>
      <rPr>
        <b/>
        <vertAlign val="superscript"/>
        <sz val="9"/>
        <rFont val="Soberana Sans"/>
        <family val="3"/>
      </rPr>
      <t>1_/</t>
    </r>
    <r>
      <rPr>
        <b/>
        <sz val="9"/>
        <rFont val="Soberana Sans"/>
        <family val="3"/>
      </rPr>
      <t xml:space="preserve">
Enero-septiembre 2014
(Pesos)</t>
    </r>
  </si>
  <si>
    <r>
      <t xml:space="preserve">AHORROS OBTENIDOS POR LA APLICACIÓN DE LAS MEDIDAS DE AUSTERIDAD Y DISCIPLINA PRESUPUESTARIA
</t>
    </r>
    <r>
      <rPr>
        <b/>
        <sz val="9"/>
        <rFont val="Soberana Sans"/>
        <family val="3"/>
      </rPr>
      <t>Enero-septiembre 2014
(Pesos)</t>
    </r>
  </si>
  <si>
    <r>
      <rPr>
        <vertAlign val="superscript"/>
        <sz val="10"/>
        <color theme="1"/>
        <rFont val="Soberana Sans"/>
        <family val="3"/>
      </rPr>
      <t>1_/</t>
    </r>
    <r>
      <rPr>
        <sz val="10"/>
        <color theme="1"/>
        <rFont val="Soberana Sans"/>
        <family val="3"/>
      </rPr>
      <t xml:space="preserve">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</si>
</sst>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_ ;\-#,##0\ "/>
    <numFmt numFmtId="167" formatCode="0.0%"/>
  </numFmts>
  <fonts count="19" x14ac:knownFonts="1">
    <font>
      <sz val="11"/>
      <color theme="1"/>
      <name val="Calibri"/>
      <family val="2"/>
      <scheme val="minor"/>
    </font>
    <font>
      <sz val="11"/>
      <color theme="1"/>
      <name val="Calibri"/>
      <family val="2"/>
      <scheme val="minor"/>
    </font>
    <font>
      <sz val="9"/>
      <color theme="1"/>
      <name val="Soberana Sans"/>
      <family val="3"/>
    </font>
    <font>
      <b/>
      <sz val="9"/>
      <name val="Soberana Sans"/>
      <family val="3"/>
    </font>
    <font>
      <b/>
      <sz val="8"/>
      <name val="Soberana Sans"/>
      <family val="3"/>
    </font>
    <font>
      <sz val="10"/>
      <color theme="1"/>
      <name val="Calibri"/>
      <family val="2"/>
      <scheme val="minor"/>
    </font>
    <font>
      <sz val="7"/>
      <color theme="1"/>
      <name val="Calibri"/>
      <family val="2"/>
      <scheme val="minor"/>
    </font>
    <font>
      <b/>
      <sz val="12"/>
      <color indexed="23"/>
      <name val="Soberana Titular"/>
      <family val="3"/>
    </font>
    <font>
      <b/>
      <sz val="14"/>
      <name val="Soberana Titular"/>
      <family val="3"/>
    </font>
    <font>
      <b/>
      <sz val="14"/>
      <color theme="1"/>
      <name val="Soberana Titular"/>
      <family val="3"/>
    </font>
    <font>
      <sz val="10"/>
      <name val="Soberana Sans"/>
      <family val="3"/>
    </font>
    <font>
      <b/>
      <sz val="10"/>
      <color theme="1"/>
      <name val="Soberana Sans"/>
      <family val="3"/>
    </font>
    <font>
      <sz val="10"/>
      <color theme="1"/>
      <name val="Soberana Sans"/>
      <family val="3"/>
    </font>
    <font>
      <b/>
      <sz val="11"/>
      <color rgb="FF000000"/>
      <name val="Soberana Sans"/>
      <family val="3"/>
    </font>
    <font>
      <b/>
      <vertAlign val="superscript"/>
      <sz val="9"/>
      <name val="Soberana Sans"/>
      <family val="3"/>
    </font>
    <font>
      <sz val="10"/>
      <color rgb="FF000000"/>
      <name val="Soberana Sans"/>
      <family val="3"/>
    </font>
    <font>
      <sz val="10"/>
      <color theme="1"/>
      <name val="Cambria"/>
      <family val="1"/>
    </font>
    <font>
      <b/>
      <sz val="10"/>
      <color rgb="FF000000"/>
      <name val="Soberana Sans"/>
      <family val="3"/>
    </font>
    <font>
      <vertAlign val="superscript"/>
      <sz val="10"/>
      <color theme="1"/>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rgb="FFC4D79B"/>
        <bgColor rgb="FF000000"/>
      </patternFill>
    </fill>
  </fills>
  <borders count="4">
    <border>
      <left/>
      <right/>
      <top/>
      <bottom/>
      <diagonal/>
    </border>
    <border>
      <left/>
      <right/>
      <top/>
      <bottom style="medium">
        <color auto="1"/>
      </bottom>
      <diagonal/>
    </border>
    <border>
      <left/>
      <right/>
      <top/>
      <bottom style="thin">
        <color indexed="64"/>
      </bottom>
      <diagonal/>
    </border>
    <border>
      <left/>
      <right/>
      <top style="medium">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0" borderId="0" xfId="0" applyFont="1"/>
    <xf numFmtId="43" fontId="2" fillId="0" borderId="0" xfId="0" applyNumberFormat="1" applyFont="1"/>
    <xf numFmtId="0" fontId="5" fillId="0" borderId="0" xfId="0" applyFont="1" applyAlignment="1">
      <alignment vertical="center"/>
    </xf>
    <xf numFmtId="0" fontId="6" fillId="0" borderId="0" xfId="0" applyFont="1" applyAlignment="1">
      <alignment vertical="center"/>
    </xf>
    <xf numFmtId="0" fontId="3" fillId="0" borderId="0" xfId="0" applyFont="1" applyFill="1" applyAlignment="1">
      <alignment horizontal="center" vertical="center" wrapText="1"/>
    </xf>
    <xf numFmtId="0" fontId="5"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0" fillId="0" borderId="0" xfId="0" applyFill="1"/>
    <xf numFmtId="165" fontId="0" fillId="0" borderId="0" xfId="0" applyNumberFormat="1"/>
    <xf numFmtId="0" fontId="7" fillId="0" borderId="0" xfId="0" applyFont="1" applyFill="1" applyBorder="1" applyAlignment="1">
      <alignment vertical="center"/>
    </xf>
    <xf numFmtId="167" fontId="2" fillId="0" borderId="0" xfId="2" applyNumberFormat="1" applyFont="1"/>
    <xf numFmtId="167" fontId="2" fillId="0" borderId="0" xfId="0" applyNumberFormat="1" applyFont="1"/>
    <xf numFmtId="0" fontId="8" fillId="2"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2" xfId="0" applyFont="1" applyBorder="1" applyAlignment="1">
      <alignment horizontal="left"/>
    </xf>
    <xf numFmtId="164" fontId="11" fillId="0" borderId="0" xfId="0" applyNumberFormat="1" applyFont="1" applyFill="1" applyAlignment="1">
      <alignment horizontal="left" vertical="top"/>
    </xf>
    <xf numFmtId="165" fontId="11" fillId="0" borderId="0" xfId="0" applyNumberFormat="1" applyFont="1" applyAlignment="1">
      <alignment vertical="top"/>
    </xf>
    <xf numFmtId="164" fontId="12" fillId="0" borderId="0" xfId="0" applyNumberFormat="1" applyFont="1" applyFill="1" applyBorder="1" applyAlignment="1">
      <alignment horizontal="left" vertical="top" wrapText="1"/>
    </xf>
    <xf numFmtId="165" fontId="12" fillId="0" borderId="0" xfId="0" applyNumberFormat="1" applyFont="1" applyBorder="1" applyAlignment="1">
      <alignment vertical="top"/>
    </xf>
    <xf numFmtId="164" fontId="12" fillId="0" borderId="1" xfId="0" applyNumberFormat="1" applyFont="1" applyFill="1" applyBorder="1" applyAlignment="1">
      <alignment horizontal="left" vertical="top" wrapText="1"/>
    </xf>
    <xf numFmtId="165" fontId="12" fillId="0" borderId="1" xfId="0" applyNumberFormat="1" applyFont="1" applyBorder="1" applyAlignment="1">
      <alignment vertical="top"/>
    </xf>
    <xf numFmtId="0" fontId="12" fillId="0" borderId="0" xfId="0" applyFont="1"/>
    <xf numFmtId="0" fontId="10" fillId="0" borderId="2" xfId="0" applyFont="1" applyBorder="1" applyAlignment="1">
      <alignment horizontal="center" vertical="center"/>
    </xf>
    <xf numFmtId="0" fontId="10" fillId="0" borderId="2" xfId="0" applyFont="1" applyBorder="1" applyAlignment="1">
      <alignment horizontal="center" vertical="center"/>
    </xf>
    <xf numFmtId="164" fontId="11" fillId="0" borderId="0" xfId="0" applyNumberFormat="1" applyFont="1" applyFill="1" applyAlignment="1">
      <alignment horizontal="center" vertical="top"/>
    </xf>
    <xf numFmtId="166" fontId="11" fillId="0" borderId="0" xfId="1" applyNumberFormat="1" applyFont="1" applyAlignment="1">
      <alignment vertical="top"/>
    </xf>
    <xf numFmtId="166" fontId="11" fillId="0" borderId="0" xfId="0" applyNumberFormat="1" applyFont="1" applyAlignment="1">
      <alignment vertical="top"/>
    </xf>
    <xf numFmtId="164" fontId="12" fillId="0" borderId="0" xfId="0" applyNumberFormat="1" applyFont="1" applyFill="1" applyAlignment="1">
      <alignment horizontal="center" vertical="top"/>
    </xf>
    <xf numFmtId="164" fontId="12" fillId="0" borderId="0" xfId="0" applyNumberFormat="1" applyFont="1" applyFill="1" applyAlignment="1">
      <alignment horizontal="left" vertical="top" wrapText="1"/>
    </xf>
    <xf numFmtId="166" fontId="12" fillId="0" borderId="0" xfId="1" applyNumberFormat="1" applyFont="1" applyAlignment="1">
      <alignment vertical="top"/>
    </xf>
    <xf numFmtId="166" fontId="12" fillId="0" borderId="0" xfId="0" applyNumberFormat="1" applyFont="1" applyAlignment="1">
      <alignment vertical="top"/>
    </xf>
    <xf numFmtId="164" fontId="12" fillId="0" borderId="0" xfId="0" applyNumberFormat="1" applyFont="1" applyFill="1" applyBorder="1" applyAlignment="1">
      <alignment horizontal="center" vertical="top"/>
    </xf>
    <xf numFmtId="166" fontId="12" fillId="0" borderId="0" xfId="1" applyNumberFormat="1" applyFont="1" applyBorder="1" applyAlignment="1">
      <alignment vertical="top"/>
    </xf>
    <xf numFmtId="166" fontId="12" fillId="0" borderId="0" xfId="0" applyNumberFormat="1" applyFont="1" applyBorder="1" applyAlignment="1">
      <alignment vertical="top"/>
    </xf>
    <xf numFmtId="164" fontId="12" fillId="0" borderId="1" xfId="0" applyNumberFormat="1" applyFont="1" applyFill="1" applyBorder="1" applyAlignment="1">
      <alignment horizontal="center" vertical="top"/>
    </xf>
    <xf numFmtId="166" fontId="12" fillId="0" borderId="1" xfId="1" applyNumberFormat="1" applyFont="1" applyBorder="1" applyAlignment="1">
      <alignment vertical="top"/>
    </xf>
    <xf numFmtId="166" fontId="12" fillId="0" borderId="1" xfId="0" applyNumberFormat="1" applyFont="1" applyBorder="1" applyAlignment="1">
      <alignment vertical="top"/>
    </xf>
    <xf numFmtId="0" fontId="13" fillId="3" borderId="0" xfId="0" applyFont="1" applyFill="1" applyBorder="1" applyAlignment="1">
      <alignment horizontal="left" wrapText="1"/>
    </xf>
    <xf numFmtId="0" fontId="1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vertical="center" wrapText="1"/>
    </xf>
    <xf numFmtId="3" fontId="17" fillId="0" borderId="0" xfId="0" applyNumberFormat="1" applyFont="1" applyAlignment="1">
      <alignment horizontal="right" vertical="center" wrapText="1"/>
    </xf>
    <xf numFmtId="0" fontId="15" fillId="0" borderId="0" xfId="0" applyFont="1" applyBorder="1" applyAlignment="1">
      <alignment vertical="center" wrapText="1"/>
    </xf>
    <xf numFmtId="3" fontId="15" fillId="0" borderId="0" xfId="0" applyNumberFormat="1" applyFont="1" applyAlignment="1">
      <alignment horizontal="right" vertical="center" wrapText="1"/>
    </xf>
    <xf numFmtId="3" fontId="15" fillId="0" borderId="0" xfId="0" applyNumberFormat="1" applyFont="1" applyBorder="1" applyAlignment="1">
      <alignment horizontal="right" vertical="center" wrapText="1"/>
    </xf>
    <xf numFmtId="0" fontId="15" fillId="0" borderId="1" xfId="0" applyFont="1" applyBorder="1" applyAlignment="1">
      <alignment vertical="center" wrapText="1"/>
    </xf>
    <xf numFmtId="3" fontId="15" fillId="0" borderId="1" xfId="0" applyNumberFormat="1" applyFont="1" applyBorder="1" applyAlignment="1">
      <alignment horizontal="right"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wrapText="1"/>
    </xf>
    <xf numFmtId="165" fontId="12" fillId="0" borderId="0" xfId="0" applyNumberFormat="1" applyFont="1" applyAlignment="1">
      <alignment vertical="top"/>
    </xf>
    <xf numFmtId="0" fontId="12" fillId="0" borderId="3" xfId="0" applyFont="1" applyBorder="1" applyAlignment="1">
      <alignment horizontal="left" vertical="justify"/>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tabSelected="1" zoomScaleNormal="100" workbookViewId="0">
      <selection activeCell="B22" sqref="B22"/>
    </sheetView>
  </sheetViews>
  <sheetFormatPr baseColWidth="10" defaultRowHeight="12" x14ac:dyDescent="0.2"/>
  <cols>
    <col min="1" max="1" width="21.140625" style="1" customWidth="1"/>
    <col min="2" max="3" width="22.42578125" style="1" customWidth="1"/>
    <col min="4" max="4" width="24.140625" style="1" customWidth="1"/>
    <col min="5" max="5" width="24.42578125" style="1" customWidth="1"/>
    <col min="6" max="6" width="16.85546875" style="1" bestFit="1" customWidth="1"/>
    <col min="7" max="16384" width="11.42578125" style="1"/>
  </cols>
  <sheetData>
    <row r="1" spans="1:18" s="3" customFormat="1" ht="58.5" customHeight="1" x14ac:dyDescent="0.25">
      <c r="A1" s="17" t="s">
        <v>50</v>
      </c>
      <c r="B1" s="17"/>
      <c r="C1" s="17"/>
      <c r="D1" s="14" t="s">
        <v>29</v>
      </c>
      <c r="E1" s="14"/>
      <c r="F1"/>
      <c r="Q1" s="4"/>
      <c r="R1" s="4"/>
    </row>
    <row r="2" spans="1:18" s="3" customFormat="1" ht="22.5" customHeight="1" x14ac:dyDescent="0.25">
      <c r="A2" s="5"/>
      <c r="B2" s="5"/>
      <c r="C2" s="5"/>
      <c r="D2" s="6"/>
      <c r="E2" s="7"/>
      <c r="F2"/>
      <c r="Q2" s="4"/>
      <c r="R2" s="4"/>
    </row>
    <row r="3" spans="1:18" s="6" customFormat="1" ht="33.75" customHeight="1" x14ac:dyDescent="0.25">
      <c r="A3" s="18" t="s">
        <v>49</v>
      </c>
      <c r="B3" s="18"/>
      <c r="C3" s="18"/>
      <c r="D3" s="18"/>
      <c r="E3" s="18"/>
      <c r="Q3" s="8"/>
      <c r="R3" s="8"/>
    </row>
    <row r="4" spans="1:18" ht="75.75" customHeight="1" x14ac:dyDescent="0.3">
      <c r="A4" s="42" t="s">
        <v>30</v>
      </c>
      <c r="B4" s="42"/>
      <c r="C4" s="42"/>
      <c r="D4" s="42"/>
      <c r="E4" s="42"/>
    </row>
    <row r="5" spans="1:18" ht="28.5" customHeight="1" x14ac:dyDescent="0.2">
      <c r="A5" s="19"/>
      <c r="B5" s="27" t="s">
        <v>1</v>
      </c>
      <c r="C5" s="27" t="s">
        <v>14</v>
      </c>
      <c r="D5" s="27" t="s">
        <v>15</v>
      </c>
      <c r="E5" s="27" t="s">
        <v>2</v>
      </c>
    </row>
    <row r="6" spans="1:18" ht="27" customHeight="1" x14ac:dyDescent="0.2">
      <c r="A6" s="20" t="s">
        <v>2</v>
      </c>
      <c r="B6" s="21">
        <f>+B7+B8</f>
        <v>1004397543.8699998</v>
      </c>
      <c r="C6" s="21">
        <f t="shared" ref="C6:E6" si="0">+C7+C8</f>
        <v>17044619.07</v>
      </c>
      <c r="D6" s="21">
        <f t="shared" si="0"/>
        <v>31057644.649999999</v>
      </c>
      <c r="E6" s="21">
        <f t="shared" si="0"/>
        <v>1052499807.5899997</v>
      </c>
      <c r="F6" s="2">
        <f>+E6-'Ahorros Fiscales'!F6-'Ahorros Propios'!F6</f>
        <v>0</v>
      </c>
      <c r="G6" s="15">
        <f>+B6/E6</f>
        <v>0.95429712825302659</v>
      </c>
      <c r="H6" s="16">
        <f>1-G6</f>
        <v>4.5702871746973406E-2</v>
      </c>
    </row>
    <row r="7" spans="1:18" ht="23.25" customHeight="1" x14ac:dyDescent="0.2">
      <c r="A7" s="22" t="s">
        <v>16</v>
      </c>
      <c r="B7" s="23">
        <f>'Ahorros Fiscales'!C6</f>
        <v>881193986.86999977</v>
      </c>
      <c r="C7" s="23">
        <f>'Ahorros Fiscales'!D6</f>
        <v>8794559.0699999984</v>
      </c>
      <c r="D7" s="23">
        <f>'Ahorros Fiscales'!E6</f>
        <v>92346.65</v>
      </c>
      <c r="E7" s="23">
        <f>'Ahorros Fiscales'!F6</f>
        <v>890080892.58999968</v>
      </c>
      <c r="F7" s="15">
        <f>+E7/E6</f>
        <v>0.84568271288153041</v>
      </c>
    </row>
    <row r="8" spans="1:18" ht="23.25" customHeight="1" thickBot="1" x14ac:dyDescent="0.25">
      <c r="A8" s="24" t="s">
        <v>17</v>
      </c>
      <c r="B8" s="25">
        <f>+'Ahorros Propios'!C6</f>
        <v>123203557</v>
      </c>
      <c r="C8" s="25">
        <f>+'Ahorros Propios'!D6</f>
        <v>8250060</v>
      </c>
      <c r="D8" s="25">
        <f>+'Ahorros Propios'!E6</f>
        <v>30965298</v>
      </c>
      <c r="E8" s="25">
        <f>+'Ahorros Propios'!F6</f>
        <v>162418915</v>
      </c>
      <c r="F8" s="15">
        <f>+E8/E6</f>
        <v>0.15431728711846962</v>
      </c>
    </row>
    <row r="9" spans="1:18" ht="12.75" x14ac:dyDescent="0.2">
      <c r="A9" s="26" t="s">
        <v>18</v>
      </c>
      <c r="B9" s="26"/>
      <c r="C9" s="26"/>
      <c r="D9" s="26"/>
      <c r="E9" s="26"/>
    </row>
    <row r="10" spans="1:18" ht="12.75" x14ac:dyDescent="0.2">
      <c r="A10" s="26"/>
      <c r="B10" s="26"/>
      <c r="C10" s="26"/>
      <c r="D10" s="26"/>
      <c r="E10" s="26"/>
    </row>
    <row r="11" spans="1:18" ht="12.75" x14ac:dyDescent="0.2">
      <c r="A11" s="26"/>
      <c r="B11" s="26"/>
      <c r="C11" s="26"/>
      <c r="D11" s="26"/>
      <c r="E11" s="26"/>
    </row>
    <row r="12" spans="1:18" ht="12.75" x14ac:dyDescent="0.2">
      <c r="A12" s="26"/>
      <c r="B12" s="26"/>
      <c r="C12" s="26"/>
      <c r="D12" s="26"/>
      <c r="E12" s="26"/>
    </row>
    <row r="13" spans="1:18" ht="12.75" x14ac:dyDescent="0.2">
      <c r="A13" s="26"/>
      <c r="B13" s="26"/>
      <c r="C13" s="26"/>
      <c r="D13" s="26"/>
      <c r="E13" s="26"/>
    </row>
  </sheetData>
  <mergeCells count="3">
    <mergeCell ref="A4:E4"/>
    <mergeCell ref="A3:E3"/>
    <mergeCell ref="A1:C1"/>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C32" sqref="C32"/>
    </sheetView>
  </sheetViews>
  <sheetFormatPr baseColWidth="10" defaultRowHeight="12" x14ac:dyDescent="0.2"/>
  <cols>
    <col min="1" max="1" width="6.85546875" style="1" customWidth="1"/>
    <col min="2" max="2" width="44.42578125" style="1" customWidth="1"/>
    <col min="3" max="6" width="18" style="1" customWidth="1"/>
    <col min="7" max="7" width="16.85546875" style="1" bestFit="1" customWidth="1"/>
    <col min="8" max="16384" width="11.42578125" style="1"/>
  </cols>
  <sheetData>
    <row r="1" spans="1:7" ht="41.25" customHeight="1" x14ac:dyDescent="0.25">
      <c r="A1" s="17" t="s">
        <v>50</v>
      </c>
      <c r="B1" s="17"/>
      <c r="C1" s="17"/>
      <c r="D1" s="14" t="s">
        <v>29</v>
      </c>
      <c r="E1" s="14"/>
      <c r="F1"/>
    </row>
    <row r="2" spans="1:7" ht="21.75" customHeight="1" x14ac:dyDescent="0.2"/>
    <row r="3" spans="1:7" ht="32.25" customHeight="1" x14ac:dyDescent="0.2">
      <c r="A3" s="18" t="s">
        <v>49</v>
      </c>
      <c r="B3" s="18"/>
      <c r="C3" s="18"/>
      <c r="D3" s="18"/>
      <c r="E3" s="18"/>
      <c r="F3" s="18"/>
    </row>
    <row r="4" spans="1:7" ht="91.5" customHeight="1" x14ac:dyDescent="0.3">
      <c r="A4" s="42" t="s">
        <v>31</v>
      </c>
      <c r="B4" s="42"/>
      <c r="C4" s="42"/>
      <c r="D4" s="42"/>
      <c r="E4" s="42"/>
      <c r="F4" s="42"/>
    </row>
    <row r="5" spans="1:7" ht="39" customHeight="1" x14ac:dyDescent="0.2">
      <c r="A5" s="28" t="s">
        <v>0</v>
      </c>
      <c r="B5" s="28"/>
      <c r="C5" s="43" t="s">
        <v>1</v>
      </c>
      <c r="D5" s="43" t="s">
        <v>14</v>
      </c>
      <c r="E5" s="43" t="s">
        <v>15</v>
      </c>
      <c r="F5" s="27" t="s">
        <v>2</v>
      </c>
    </row>
    <row r="6" spans="1:7" ht="18" customHeight="1" x14ac:dyDescent="0.2">
      <c r="A6" s="26"/>
      <c r="B6" s="29" t="s">
        <v>2</v>
      </c>
      <c r="C6" s="30">
        <f>SUM(C7:C27)</f>
        <v>881193986.86999977</v>
      </c>
      <c r="D6" s="30">
        <f>SUM(D7:D27)</f>
        <v>8794559.0699999984</v>
      </c>
      <c r="E6" s="30">
        <f>SUM(E7:E27)</f>
        <v>92346.65</v>
      </c>
      <c r="F6" s="31">
        <f>SUM(F7:F27)</f>
        <v>890080892.58999968</v>
      </c>
      <c r="G6" s="2">
        <f>+F6-'Ahorro Total'!E7</f>
        <v>0</v>
      </c>
    </row>
    <row r="7" spans="1:7" ht="18" customHeight="1" x14ac:dyDescent="0.2">
      <c r="A7" s="32">
        <v>2</v>
      </c>
      <c r="B7" s="33" t="s">
        <v>32</v>
      </c>
      <c r="C7" s="34">
        <v>14491684.299999999</v>
      </c>
      <c r="D7" s="34">
        <v>0</v>
      </c>
      <c r="E7" s="34">
        <v>0</v>
      </c>
      <c r="F7" s="35">
        <f>+C7+D7+E7</f>
        <v>14491684.299999999</v>
      </c>
    </row>
    <row r="8" spans="1:7" ht="18" customHeight="1" x14ac:dyDescent="0.2">
      <c r="A8" s="32">
        <v>4</v>
      </c>
      <c r="B8" s="33" t="s">
        <v>23</v>
      </c>
      <c r="C8" s="34">
        <v>40044702.240000002</v>
      </c>
      <c r="D8" s="34">
        <v>0</v>
      </c>
      <c r="E8" s="34">
        <v>0</v>
      </c>
      <c r="F8" s="35">
        <f t="shared" ref="F8:F14" si="0">+C8+D8+E8</f>
        <v>40044702.240000002</v>
      </c>
    </row>
    <row r="9" spans="1:7" ht="18" customHeight="1" x14ac:dyDescent="0.2">
      <c r="A9" s="32">
        <v>5</v>
      </c>
      <c r="B9" s="33" t="s">
        <v>19</v>
      </c>
      <c r="C9" s="34">
        <v>22083694.25</v>
      </c>
      <c r="D9" s="34">
        <v>0</v>
      </c>
      <c r="E9" s="34">
        <v>0</v>
      </c>
      <c r="F9" s="35">
        <f t="shared" si="0"/>
        <v>22083694.25</v>
      </c>
    </row>
    <row r="10" spans="1:7" ht="18" customHeight="1" x14ac:dyDescent="0.2">
      <c r="A10" s="32">
        <v>6</v>
      </c>
      <c r="B10" s="33" t="s">
        <v>3</v>
      </c>
      <c r="C10" s="34">
        <v>167763169.56000003</v>
      </c>
      <c r="D10" s="34">
        <v>1771278.5</v>
      </c>
      <c r="E10" s="34">
        <v>0</v>
      </c>
      <c r="F10" s="35">
        <f t="shared" si="0"/>
        <v>169534448.06000003</v>
      </c>
    </row>
    <row r="11" spans="1:7" ht="31.5" customHeight="1" x14ac:dyDescent="0.2">
      <c r="A11" s="32">
        <v>8</v>
      </c>
      <c r="B11" s="33" t="s">
        <v>4</v>
      </c>
      <c r="C11" s="34">
        <v>11434910.73</v>
      </c>
      <c r="D11" s="34">
        <v>0</v>
      </c>
      <c r="E11" s="34">
        <v>0</v>
      </c>
      <c r="F11" s="35">
        <f t="shared" si="0"/>
        <v>11434910.73</v>
      </c>
    </row>
    <row r="12" spans="1:7" ht="18" customHeight="1" x14ac:dyDescent="0.2">
      <c r="A12" s="32">
        <v>9</v>
      </c>
      <c r="B12" s="33" t="s">
        <v>5</v>
      </c>
      <c r="C12" s="34">
        <v>68087257.170000046</v>
      </c>
      <c r="D12" s="34">
        <v>0</v>
      </c>
      <c r="E12" s="34">
        <v>0</v>
      </c>
      <c r="F12" s="35">
        <f t="shared" si="0"/>
        <v>68087257.170000046</v>
      </c>
    </row>
    <row r="13" spans="1:7" ht="18" customHeight="1" x14ac:dyDescent="0.2">
      <c r="A13" s="32">
        <v>10</v>
      </c>
      <c r="B13" s="33" t="s">
        <v>6</v>
      </c>
      <c r="C13" s="34">
        <v>46317110.969999999</v>
      </c>
      <c r="D13" s="34">
        <v>0</v>
      </c>
      <c r="E13" s="34">
        <v>0</v>
      </c>
      <c r="F13" s="35">
        <f t="shared" si="0"/>
        <v>46317110.969999999</v>
      </c>
    </row>
    <row r="14" spans="1:7" ht="18" customHeight="1" x14ac:dyDescent="0.2">
      <c r="A14" s="32">
        <v>11</v>
      </c>
      <c r="B14" s="33" t="s">
        <v>24</v>
      </c>
      <c r="C14" s="34">
        <v>98179347.859999985</v>
      </c>
      <c r="D14" s="34">
        <v>0</v>
      </c>
      <c r="E14" s="34">
        <v>92346.65</v>
      </c>
      <c r="F14" s="35">
        <f t="shared" si="0"/>
        <v>98271694.50999999</v>
      </c>
    </row>
    <row r="15" spans="1:7" ht="18" customHeight="1" x14ac:dyDescent="0.2">
      <c r="A15" s="32">
        <v>12</v>
      </c>
      <c r="B15" s="33" t="s">
        <v>25</v>
      </c>
      <c r="C15" s="34">
        <v>43348199.399999999</v>
      </c>
      <c r="D15" s="34">
        <v>0</v>
      </c>
      <c r="E15" s="34">
        <v>0</v>
      </c>
      <c r="F15" s="35">
        <f t="shared" ref="F15:F27" si="1">+C15+D15+E15</f>
        <v>43348199.399999999</v>
      </c>
    </row>
    <row r="16" spans="1:7" ht="18" customHeight="1" x14ac:dyDescent="0.2">
      <c r="A16" s="32">
        <v>14</v>
      </c>
      <c r="B16" s="33" t="s">
        <v>7</v>
      </c>
      <c r="C16" s="34">
        <v>12287025.649999999</v>
      </c>
      <c r="D16" s="34">
        <v>0</v>
      </c>
      <c r="E16" s="34">
        <v>0</v>
      </c>
      <c r="F16" s="35">
        <f t="shared" si="1"/>
        <v>12287025.649999999</v>
      </c>
    </row>
    <row r="17" spans="1:6" ht="18" customHeight="1" x14ac:dyDescent="0.2">
      <c r="A17" s="32">
        <v>15</v>
      </c>
      <c r="B17" s="33" t="s">
        <v>8</v>
      </c>
      <c r="C17" s="34">
        <v>15807879.809999999</v>
      </c>
      <c r="D17" s="34">
        <v>0</v>
      </c>
      <c r="E17" s="34">
        <v>0</v>
      </c>
      <c r="F17" s="35">
        <f t="shared" si="1"/>
        <v>15807879.809999999</v>
      </c>
    </row>
    <row r="18" spans="1:6" ht="18" customHeight="1" x14ac:dyDescent="0.2">
      <c r="A18" s="32">
        <v>16</v>
      </c>
      <c r="B18" s="33" t="s">
        <v>9</v>
      </c>
      <c r="C18" s="34">
        <v>63709340.170000009</v>
      </c>
      <c r="D18" s="34">
        <v>0</v>
      </c>
      <c r="E18" s="34">
        <v>0</v>
      </c>
      <c r="F18" s="35">
        <f t="shared" si="1"/>
        <v>63709340.170000009</v>
      </c>
    </row>
    <row r="19" spans="1:6" ht="18" customHeight="1" x14ac:dyDescent="0.2">
      <c r="A19" s="32">
        <v>17</v>
      </c>
      <c r="B19" s="33" t="s">
        <v>26</v>
      </c>
      <c r="C19" s="34">
        <v>5805821.7799999956</v>
      </c>
      <c r="D19" s="34">
        <v>0</v>
      </c>
      <c r="E19" s="34">
        <v>0</v>
      </c>
      <c r="F19" s="35">
        <f t="shared" si="1"/>
        <v>5805821.7799999956</v>
      </c>
    </row>
    <row r="20" spans="1:6" ht="18" customHeight="1" x14ac:dyDescent="0.2">
      <c r="A20" s="32">
        <v>18</v>
      </c>
      <c r="B20" s="33" t="s">
        <v>10</v>
      </c>
      <c r="C20" s="34">
        <v>33921553.509999998</v>
      </c>
      <c r="D20" s="34">
        <v>541425.89</v>
      </c>
      <c r="E20" s="34">
        <v>0</v>
      </c>
      <c r="F20" s="35">
        <f t="shared" si="1"/>
        <v>34462979.399999999</v>
      </c>
    </row>
    <row r="21" spans="1:6" ht="18" customHeight="1" x14ac:dyDescent="0.2">
      <c r="A21" s="32">
        <v>20</v>
      </c>
      <c r="B21" s="33" t="s">
        <v>11</v>
      </c>
      <c r="C21" s="34">
        <v>100062790.61999999</v>
      </c>
      <c r="D21" s="34">
        <v>0</v>
      </c>
      <c r="E21" s="34">
        <v>0</v>
      </c>
      <c r="F21" s="35">
        <f t="shared" si="1"/>
        <v>100062790.61999999</v>
      </c>
    </row>
    <row r="22" spans="1:6" ht="18" customHeight="1" x14ac:dyDescent="0.2">
      <c r="A22" s="32">
        <v>21</v>
      </c>
      <c r="B22" s="33" t="s">
        <v>27</v>
      </c>
      <c r="C22" s="34">
        <v>373112.81</v>
      </c>
      <c r="D22" s="34">
        <v>0</v>
      </c>
      <c r="E22" s="34">
        <v>0</v>
      </c>
      <c r="F22" s="35">
        <f t="shared" si="1"/>
        <v>373112.81</v>
      </c>
    </row>
    <row r="23" spans="1:6" ht="46.5" customHeight="1" x14ac:dyDescent="0.2">
      <c r="A23" s="32">
        <v>25</v>
      </c>
      <c r="B23" s="33" t="s">
        <v>20</v>
      </c>
      <c r="C23" s="34">
        <v>6764999.6500000004</v>
      </c>
      <c r="D23" s="34">
        <v>0</v>
      </c>
      <c r="E23" s="34">
        <v>0</v>
      </c>
      <c r="F23" s="35">
        <f t="shared" si="1"/>
        <v>6764999.6500000004</v>
      </c>
    </row>
    <row r="24" spans="1:6" ht="18" customHeight="1" x14ac:dyDescent="0.2">
      <c r="A24" s="32">
        <v>27</v>
      </c>
      <c r="B24" s="33" t="s">
        <v>12</v>
      </c>
      <c r="C24" s="34">
        <v>50114052.939999916</v>
      </c>
      <c r="D24" s="34">
        <v>4845054.6799999988</v>
      </c>
      <c r="E24" s="34">
        <v>0</v>
      </c>
      <c r="F24" s="35">
        <f t="shared" si="1"/>
        <v>54959107.619999915</v>
      </c>
    </row>
    <row r="25" spans="1:6" ht="18" customHeight="1" x14ac:dyDescent="0.2">
      <c r="A25" s="32">
        <v>37</v>
      </c>
      <c r="B25" s="33" t="s">
        <v>21</v>
      </c>
      <c r="C25" s="34">
        <v>904013.45</v>
      </c>
      <c r="D25" s="34">
        <v>0</v>
      </c>
      <c r="E25" s="34">
        <v>0</v>
      </c>
      <c r="F25" s="35">
        <f t="shared" si="1"/>
        <v>904013.45</v>
      </c>
    </row>
    <row r="26" spans="1:6" ht="18" customHeight="1" x14ac:dyDescent="0.2">
      <c r="A26" s="36">
        <v>38</v>
      </c>
      <c r="B26" s="22" t="s">
        <v>13</v>
      </c>
      <c r="C26" s="37">
        <v>78693320</v>
      </c>
      <c r="D26" s="37">
        <v>0</v>
      </c>
      <c r="E26" s="37">
        <v>0</v>
      </c>
      <c r="F26" s="38">
        <f t="shared" si="1"/>
        <v>78693320</v>
      </c>
    </row>
    <row r="27" spans="1:6" ht="18" customHeight="1" thickBot="1" x14ac:dyDescent="0.25">
      <c r="A27" s="39">
        <v>41</v>
      </c>
      <c r="B27" s="24" t="s">
        <v>22</v>
      </c>
      <c r="C27" s="40">
        <v>1000000</v>
      </c>
      <c r="D27" s="40">
        <v>1636800</v>
      </c>
      <c r="E27" s="40">
        <v>0</v>
      </c>
      <c r="F27" s="41">
        <f t="shared" si="1"/>
        <v>2636800</v>
      </c>
    </row>
    <row r="28" spans="1:6" ht="12.75" x14ac:dyDescent="0.2">
      <c r="A28" s="26" t="s">
        <v>18</v>
      </c>
      <c r="B28" s="26"/>
      <c r="C28" s="26"/>
      <c r="D28" s="26"/>
      <c r="E28" s="26"/>
      <c r="F28" s="26"/>
    </row>
    <row r="29" spans="1:6" ht="12.75" x14ac:dyDescent="0.2">
      <c r="A29" s="26"/>
      <c r="B29" s="26"/>
      <c r="C29" s="26"/>
      <c r="D29" s="26"/>
      <c r="E29" s="26"/>
      <c r="F29" s="26"/>
    </row>
    <row r="30" spans="1:6" ht="12.75" x14ac:dyDescent="0.2">
      <c r="A30" s="26"/>
      <c r="B30" s="26"/>
      <c r="C30" s="26"/>
      <c r="D30" s="26"/>
      <c r="E30" s="26"/>
      <c r="F30" s="26"/>
    </row>
    <row r="31" spans="1:6" ht="12.75" x14ac:dyDescent="0.2">
      <c r="A31" s="26"/>
      <c r="B31" s="26"/>
      <c r="C31" s="26"/>
      <c r="D31" s="26"/>
      <c r="E31" s="26"/>
      <c r="F31" s="26"/>
    </row>
    <row r="32" spans="1:6" ht="12.75" x14ac:dyDescent="0.2">
      <c r="A32" s="26"/>
      <c r="B32" s="26"/>
      <c r="C32" s="26"/>
      <c r="D32" s="26"/>
      <c r="E32" s="26"/>
      <c r="F32" s="26"/>
    </row>
  </sheetData>
  <mergeCells count="4">
    <mergeCell ref="A4:F4"/>
    <mergeCell ref="A5:B5"/>
    <mergeCell ref="A3:F3"/>
    <mergeCell ref="A1:C1"/>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election activeCell="G9" sqref="G9"/>
    </sheetView>
  </sheetViews>
  <sheetFormatPr baseColWidth="10" defaultRowHeight="15" x14ac:dyDescent="0.25"/>
  <cols>
    <col min="1" max="1" width="6.85546875" customWidth="1"/>
    <col min="2" max="2" width="41.7109375" customWidth="1"/>
    <col min="3" max="6" width="17.28515625" customWidth="1"/>
    <col min="7" max="7" width="12.5703125" bestFit="1" customWidth="1"/>
  </cols>
  <sheetData>
    <row r="1" spans="1:7" ht="59.25" customHeight="1" x14ac:dyDescent="0.25">
      <c r="A1" s="17" t="s">
        <v>50</v>
      </c>
      <c r="B1" s="17"/>
      <c r="C1" s="17"/>
      <c r="D1" s="14" t="s">
        <v>29</v>
      </c>
      <c r="E1" s="14"/>
    </row>
    <row r="2" spans="1:7" ht="24" customHeight="1" x14ac:dyDescent="0.25">
      <c r="A2" s="5"/>
      <c r="B2" s="5"/>
      <c r="C2" s="5"/>
      <c r="D2" s="9"/>
      <c r="E2" s="10"/>
      <c r="F2" s="11"/>
    </row>
    <row r="3" spans="1:7" s="12" customFormat="1" ht="39" customHeight="1" x14ac:dyDescent="0.25">
      <c r="A3" s="18" t="s">
        <v>49</v>
      </c>
      <c r="B3" s="18"/>
      <c r="C3" s="18"/>
      <c r="D3" s="18"/>
      <c r="E3" s="18"/>
      <c r="F3" s="18"/>
    </row>
    <row r="4" spans="1:7" s="12" customFormat="1" ht="84" customHeight="1" x14ac:dyDescent="0.3">
      <c r="A4" s="42" t="s">
        <v>51</v>
      </c>
      <c r="B4" s="42"/>
      <c r="C4" s="42"/>
      <c r="D4" s="42"/>
      <c r="E4" s="42"/>
      <c r="F4" s="42"/>
    </row>
    <row r="5" spans="1:7" ht="42" customHeight="1" thickBot="1" x14ac:dyDescent="0.3">
      <c r="A5" s="57" t="s">
        <v>0</v>
      </c>
      <c r="B5" s="57"/>
      <c r="C5" s="58" t="s">
        <v>1</v>
      </c>
      <c r="D5" s="58" t="s">
        <v>14</v>
      </c>
      <c r="E5" s="58" t="s">
        <v>15</v>
      </c>
      <c r="F5" s="58" t="s">
        <v>2</v>
      </c>
    </row>
    <row r="6" spans="1:7" ht="23.25" customHeight="1" x14ac:dyDescent="0.25">
      <c r="A6" s="26"/>
      <c r="B6" s="29" t="s">
        <v>2</v>
      </c>
      <c r="C6" s="21">
        <f>SUM(C7:C14)</f>
        <v>123203557</v>
      </c>
      <c r="D6" s="21">
        <f>SUM(D7:D14)</f>
        <v>8250060</v>
      </c>
      <c r="E6" s="21">
        <f>SUM(E7:E14)</f>
        <v>30965298</v>
      </c>
      <c r="F6" s="21">
        <f>SUM(F7:F14)</f>
        <v>162418915</v>
      </c>
      <c r="G6" s="13">
        <f>+F6-'Ahorro Total'!E8</f>
        <v>0</v>
      </c>
    </row>
    <row r="7" spans="1:7" ht="23.25" customHeight="1" x14ac:dyDescent="0.25">
      <c r="A7" s="32">
        <v>6</v>
      </c>
      <c r="B7" s="33" t="s">
        <v>3</v>
      </c>
      <c r="C7" s="59">
        <v>21659442</v>
      </c>
      <c r="D7" s="59">
        <v>3250060</v>
      </c>
      <c r="E7" s="59">
        <v>30965298</v>
      </c>
      <c r="F7" s="59">
        <f t="shared" ref="F7:F13" si="0">SUM(C7:E7)</f>
        <v>55874800</v>
      </c>
    </row>
    <row r="8" spans="1:7" ht="40.5" customHeight="1" x14ac:dyDescent="0.25">
      <c r="A8" s="32">
        <v>8</v>
      </c>
      <c r="B8" s="33" t="s">
        <v>4</v>
      </c>
      <c r="C8" s="59">
        <v>96263</v>
      </c>
      <c r="D8" s="59">
        <v>0</v>
      </c>
      <c r="E8" s="59">
        <v>0</v>
      </c>
      <c r="F8" s="59">
        <f t="shared" si="0"/>
        <v>96263</v>
      </c>
    </row>
    <row r="9" spans="1:7" ht="23.25" customHeight="1" x14ac:dyDescent="0.25">
      <c r="A9" s="32">
        <v>9</v>
      </c>
      <c r="B9" s="33" t="s">
        <v>5</v>
      </c>
      <c r="C9" s="59">
        <v>14231993</v>
      </c>
      <c r="D9" s="59">
        <v>0</v>
      </c>
      <c r="E9" s="59">
        <v>0</v>
      </c>
      <c r="F9" s="59">
        <f t="shared" si="0"/>
        <v>14231993</v>
      </c>
    </row>
    <row r="10" spans="1:7" ht="23.25" customHeight="1" x14ac:dyDescent="0.25">
      <c r="A10" s="32">
        <v>10</v>
      </c>
      <c r="B10" s="33" t="s">
        <v>6</v>
      </c>
      <c r="C10" s="59">
        <v>6464295</v>
      </c>
      <c r="D10" s="59">
        <v>0</v>
      </c>
      <c r="E10" s="59">
        <v>0</v>
      </c>
      <c r="F10" s="59">
        <f t="shared" si="0"/>
        <v>6464295</v>
      </c>
    </row>
    <row r="11" spans="1:7" ht="23.25" customHeight="1" x14ac:dyDescent="0.25">
      <c r="A11" s="32">
        <v>18</v>
      </c>
      <c r="B11" s="33" t="s">
        <v>10</v>
      </c>
      <c r="C11" s="59">
        <v>40323005</v>
      </c>
      <c r="D11" s="59">
        <v>0</v>
      </c>
      <c r="E11" s="59">
        <v>0</v>
      </c>
      <c r="F11" s="59">
        <f t="shared" si="0"/>
        <v>40323005</v>
      </c>
    </row>
    <row r="12" spans="1:7" ht="23.25" customHeight="1" x14ac:dyDescent="0.25">
      <c r="A12" s="32">
        <v>20</v>
      </c>
      <c r="B12" s="33" t="s">
        <v>11</v>
      </c>
      <c r="C12" s="59">
        <v>3442549</v>
      </c>
      <c r="D12" s="59">
        <v>5000000</v>
      </c>
      <c r="E12" s="59">
        <v>0</v>
      </c>
      <c r="F12" s="59">
        <f t="shared" si="0"/>
        <v>8442549</v>
      </c>
    </row>
    <row r="13" spans="1:7" ht="23.25" customHeight="1" x14ac:dyDescent="0.25">
      <c r="A13" s="32">
        <v>21</v>
      </c>
      <c r="B13" s="33" t="s">
        <v>27</v>
      </c>
      <c r="C13" s="59">
        <v>15978558</v>
      </c>
      <c r="D13" s="59">
        <v>0</v>
      </c>
      <c r="E13" s="59">
        <v>0</v>
      </c>
      <c r="F13" s="59">
        <f t="shared" si="0"/>
        <v>15978558</v>
      </c>
    </row>
    <row r="14" spans="1:7" ht="39.75" customHeight="1" thickBot="1" x14ac:dyDescent="0.3">
      <c r="A14" s="39" t="s">
        <v>33</v>
      </c>
      <c r="B14" s="24" t="s">
        <v>28</v>
      </c>
      <c r="C14" s="25">
        <v>21007452</v>
      </c>
      <c r="D14" s="25">
        <v>0</v>
      </c>
      <c r="E14" s="25">
        <v>0</v>
      </c>
      <c r="F14" s="25">
        <f t="shared" ref="F14" si="1">SUM(C14:E14)</f>
        <v>21007452</v>
      </c>
    </row>
    <row r="15" spans="1:7" ht="95.25" customHeight="1" x14ac:dyDescent="0.25">
      <c r="A15" s="60" t="s">
        <v>53</v>
      </c>
      <c r="B15" s="60"/>
      <c r="C15" s="60"/>
      <c r="D15" s="60"/>
      <c r="E15" s="60"/>
      <c r="F15" s="60"/>
    </row>
    <row r="16" spans="1:7" ht="26.25" customHeight="1" x14ac:dyDescent="0.25">
      <c r="A16" s="26" t="s">
        <v>18</v>
      </c>
      <c r="B16" s="26"/>
      <c r="C16" s="26"/>
      <c r="D16" s="26"/>
      <c r="E16" s="26"/>
      <c r="F16" s="26"/>
    </row>
  </sheetData>
  <mergeCells count="5">
    <mergeCell ref="A15:F15"/>
    <mergeCell ref="A4:F4"/>
    <mergeCell ref="A5:B5"/>
    <mergeCell ref="A3:F3"/>
    <mergeCell ref="A1:C1"/>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activeCell="D8" sqref="D8"/>
    </sheetView>
  </sheetViews>
  <sheetFormatPr baseColWidth="10" defaultRowHeight="15" x14ac:dyDescent="0.25"/>
  <cols>
    <col min="1" max="1" width="6.5703125" customWidth="1"/>
    <col min="2" max="2" width="40.85546875" customWidth="1"/>
    <col min="3" max="3" width="18.7109375" customWidth="1"/>
    <col min="4" max="6" width="17.85546875" customWidth="1"/>
  </cols>
  <sheetData>
    <row r="1" spans="1:6" ht="53.25" customHeight="1" x14ac:dyDescent="0.25">
      <c r="A1" s="17" t="s">
        <v>50</v>
      </c>
      <c r="B1" s="17"/>
      <c r="C1" s="17"/>
      <c r="D1" s="14" t="s">
        <v>29</v>
      </c>
      <c r="E1" s="14"/>
    </row>
    <row r="2" spans="1:6" ht="24" customHeight="1" x14ac:dyDescent="0.25"/>
    <row r="3" spans="1:6" ht="30" customHeight="1" x14ac:dyDescent="0.25">
      <c r="A3" s="18" t="s">
        <v>49</v>
      </c>
      <c r="B3" s="18"/>
      <c r="C3" s="18"/>
      <c r="D3" s="18"/>
      <c r="E3" s="18"/>
      <c r="F3" s="18"/>
    </row>
    <row r="4" spans="1:6" ht="69" customHeight="1" x14ac:dyDescent="0.3">
      <c r="A4" s="42" t="s">
        <v>52</v>
      </c>
      <c r="B4" s="42"/>
      <c r="C4" s="42"/>
      <c r="D4" s="42"/>
      <c r="E4" s="42"/>
      <c r="F4" s="42"/>
    </row>
    <row r="5" spans="1:6" ht="34.5" customHeight="1" x14ac:dyDescent="0.25">
      <c r="A5" s="44" t="s">
        <v>0</v>
      </c>
      <c r="B5" s="44"/>
      <c r="C5" s="45" t="s">
        <v>46</v>
      </c>
      <c r="D5" s="45" t="s">
        <v>14</v>
      </c>
      <c r="E5" s="45" t="s">
        <v>15</v>
      </c>
      <c r="F5" s="45" t="s">
        <v>2</v>
      </c>
    </row>
    <row r="6" spans="1:6" ht="24.75" customHeight="1" x14ac:dyDescent="0.25">
      <c r="A6" s="54"/>
      <c r="B6" s="46" t="s">
        <v>2</v>
      </c>
      <c r="C6" s="47">
        <f>SUM(C15:C20)+C7+C11</f>
        <v>353812226.75</v>
      </c>
      <c r="D6" s="47">
        <f>SUM(D15:D20)+D7+D11</f>
        <v>415019615.91000003</v>
      </c>
      <c r="E6" s="47">
        <f>SUM(E15:E20)+E7+E11</f>
        <v>25355230</v>
      </c>
      <c r="F6" s="47">
        <f>SUM(C6:E6)</f>
        <v>794187072.66000009</v>
      </c>
    </row>
    <row r="7" spans="1:6" ht="24.75" customHeight="1" x14ac:dyDescent="0.25">
      <c r="A7" s="55">
        <v>1</v>
      </c>
      <c r="B7" s="48" t="s">
        <v>34</v>
      </c>
      <c r="C7" s="49">
        <f>SUM(C8:C10)</f>
        <v>12759537</v>
      </c>
      <c r="D7" s="49">
        <f t="shared" ref="D7:E7" si="0">SUM(D8:D10)</f>
        <v>18643236.359999999</v>
      </c>
      <c r="E7" s="49">
        <f t="shared" si="0"/>
        <v>0</v>
      </c>
      <c r="F7" s="49">
        <f t="shared" ref="F7:F14" si="1">SUM(C7:E7)</f>
        <v>31402773.359999999</v>
      </c>
    </row>
    <row r="8" spans="1:6" ht="24.75" customHeight="1" x14ac:dyDescent="0.25">
      <c r="A8" s="54"/>
      <c r="B8" s="48" t="s">
        <v>35</v>
      </c>
      <c r="C8" s="49">
        <v>0</v>
      </c>
      <c r="D8" s="49">
        <v>16740000</v>
      </c>
      <c r="E8" s="49">
        <v>0</v>
      </c>
      <c r="F8" s="49">
        <f t="shared" si="1"/>
        <v>16740000</v>
      </c>
    </row>
    <row r="9" spans="1:6" ht="24.75" customHeight="1" x14ac:dyDescent="0.25">
      <c r="A9" s="54"/>
      <c r="B9" s="48" t="s">
        <v>36</v>
      </c>
      <c r="C9" s="49">
        <v>0</v>
      </c>
      <c r="D9" s="49">
        <v>1903236.36</v>
      </c>
      <c r="E9" s="49">
        <v>0</v>
      </c>
      <c r="F9" s="49">
        <f t="shared" si="1"/>
        <v>1903236.36</v>
      </c>
    </row>
    <row r="10" spans="1:6" ht="24.75" customHeight="1" x14ac:dyDescent="0.25">
      <c r="A10" s="54"/>
      <c r="B10" s="48" t="s">
        <v>37</v>
      </c>
      <c r="C10" s="49">
        <v>12759537</v>
      </c>
      <c r="D10" s="49">
        <v>0</v>
      </c>
      <c r="E10" s="49">
        <v>0</v>
      </c>
      <c r="F10" s="49">
        <f t="shared" si="1"/>
        <v>12759537</v>
      </c>
    </row>
    <row r="11" spans="1:6" ht="24.75" customHeight="1" x14ac:dyDescent="0.25">
      <c r="A11" s="55">
        <v>3</v>
      </c>
      <c r="B11" s="48" t="s">
        <v>38</v>
      </c>
      <c r="C11" s="49">
        <f>SUM(C12:C14)</f>
        <v>144879291</v>
      </c>
      <c r="D11" s="49">
        <f t="shared" ref="D11:E11" si="2">SUM(D12:D14)</f>
        <v>236692290</v>
      </c>
      <c r="E11" s="49">
        <f t="shared" si="2"/>
        <v>25355230</v>
      </c>
      <c r="F11" s="49">
        <f>SUM(C11:E11)</f>
        <v>406926811</v>
      </c>
    </row>
    <row r="12" spans="1:6" ht="24.75" customHeight="1" x14ac:dyDescent="0.25">
      <c r="A12" s="55"/>
      <c r="B12" s="48" t="s">
        <v>39</v>
      </c>
      <c r="C12" s="49">
        <v>10060608</v>
      </c>
      <c r="D12" s="49">
        <v>51544010</v>
      </c>
      <c r="E12" s="49">
        <v>25293301</v>
      </c>
      <c r="F12" s="49">
        <f t="shared" si="1"/>
        <v>86897919</v>
      </c>
    </row>
    <row r="13" spans="1:6" ht="24.75" customHeight="1" x14ac:dyDescent="0.25">
      <c r="A13" s="55"/>
      <c r="B13" s="48" t="s">
        <v>40</v>
      </c>
      <c r="C13" s="49">
        <v>127289536</v>
      </c>
      <c r="D13" s="49">
        <v>182638308</v>
      </c>
      <c r="E13" s="49"/>
      <c r="F13" s="49">
        <f t="shared" si="1"/>
        <v>309927844</v>
      </c>
    </row>
    <row r="14" spans="1:6" ht="35.25" customHeight="1" x14ac:dyDescent="0.25">
      <c r="A14" s="55"/>
      <c r="B14" s="48" t="s">
        <v>41</v>
      </c>
      <c r="C14" s="49">
        <v>7529147</v>
      </c>
      <c r="D14" s="49">
        <v>2509972</v>
      </c>
      <c r="E14" s="49">
        <v>61929</v>
      </c>
      <c r="F14" s="49">
        <f t="shared" si="1"/>
        <v>10101048</v>
      </c>
    </row>
    <row r="15" spans="1:6" ht="33" customHeight="1" x14ac:dyDescent="0.25">
      <c r="A15" s="55">
        <v>32</v>
      </c>
      <c r="B15" s="48" t="s">
        <v>42</v>
      </c>
      <c r="C15" s="50">
        <v>0</v>
      </c>
      <c r="D15" s="50">
        <v>1899072.04</v>
      </c>
      <c r="E15" s="50">
        <v>0</v>
      </c>
      <c r="F15" s="50">
        <f>SUM(C15:E15)</f>
        <v>1899072.04</v>
      </c>
    </row>
    <row r="16" spans="1:6" ht="24.75" customHeight="1" x14ac:dyDescent="0.25">
      <c r="A16" s="55">
        <v>35</v>
      </c>
      <c r="B16" s="48" t="s">
        <v>43</v>
      </c>
      <c r="C16" s="50">
        <v>0</v>
      </c>
      <c r="D16" s="50">
        <v>3796405</v>
      </c>
      <c r="E16" s="50">
        <v>0</v>
      </c>
      <c r="F16" s="50">
        <f t="shared" ref="F16:F20" si="3">SUM(C16:E16)</f>
        <v>3796405</v>
      </c>
    </row>
    <row r="17" spans="1:6" ht="24.75" customHeight="1" x14ac:dyDescent="0.25">
      <c r="A17" s="55">
        <v>40</v>
      </c>
      <c r="B17" s="48" t="s">
        <v>44</v>
      </c>
      <c r="C17" s="50">
        <v>15213919.75</v>
      </c>
      <c r="D17" s="50">
        <v>121293646.42</v>
      </c>
      <c r="E17" s="50">
        <v>0</v>
      </c>
      <c r="F17" s="50">
        <f t="shared" si="3"/>
        <v>136507566.17000002</v>
      </c>
    </row>
    <row r="18" spans="1:6" ht="24.75" customHeight="1" x14ac:dyDescent="0.25">
      <c r="A18" s="55">
        <v>41</v>
      </c>
      <c r="B18" s="48" t="s">
        <v>22</v>
      </c>
      <c r="C18" s="50">
        <v>1340000</v>
      </c>
      <c r="D18" s="50">
        <v>2460000</v>
      </c>
      <c r="E18" s="50">
        <v>0</v>
      </c>
      <c r="F18" s="50">
        <f t="shared" si="3"/>
        <v>3800000</v>
      </c>
    </row>
    <row r="19" spans="1:6" ht="24.75" customHeight="1" x14ac:dyDescent="0.25">
      <c r="A19" s="55">
        <v>42</v>
      </c>
      <c r="B19" s="48" t="s">
        <v>48</v>
      </c>
      <c r="C19" s="50">
        <v>9200000</v>
      </c>
      <c r="D19" s="50">
        <v>9200000</v>
      </c>
      <c r="E19" s="50">
        <v>0</v>
      </c>
      <c r="F19" s="50">
        <f t="shared" si="3"/>
        <v>18400000</v>
      </c>
    </row>
    <row r="20" spans="1:6" ht="24.75" customHeight="1" thickBot="1" x14ac:dyDescent="0.3">
      <c r="A20" s="56">
        <v>43</v>
      </c>
      <c r="B20" s="51" t="s">
        <v>45</v>
      </c>
      <c r="C20" s="52">
        <v>170419479</v>
      </c>
      <c r="D20" s="52">
        <v>21034966.09</v>
      </c>
      <c r="E20" s="52">
        <v>0</v>
      </c>
      <c r="F20" s="52">
        <f t="shared" si="3"/>
        <v>191454445.09</v>
      </c>
    </row>
    <row r="21" spans="1:6" ht="15.75" customHeight="1" x14ac:dyDescent="0.25">
      <c r="A21" s="53" t="s">
        <v>47</v>
      </c>
      <c r="B21" s="53"/>
      <c r="C21" s="53"/>
      <c r="D21" s="53"/>
      <c r="E21" s="53"/>
      <c r="F21" s="53"/>
    </row>
  </sheetData>
  <mergeCells count="5">
    <mergeCell ref="A4:F4"/>
    <mergeCell ref="A5:B5"/>
    <mergeCell ref="A21:F21"/>
    <mergeCell ref="A3:F3"/>
    <mergeCell ref="A1:C1"/>
  </mergeCells>
  <pageMargins left="0.7" right="0.7" top="0.75" bottom="0.75" header="0.3" footer="0.3"/>
  <pageSetup orientation="portrait" r:id="rId1"/>
  <ignoredErrors>
    <ignoredError sqref="C11:E11 C6:E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Ahorro Total</vt:lpstr>
      <vt:lpstr>Ahorros Fiscales</vt:lpstr>
      <vt:lpstr>Ahorros Propios</vt:lpstr>
      <vt:lpstr>Ahorro Autónomo</vt:lpstr>
      <vt:lpstr>'Ahorro Total'!Área_de_impresión</vt:lpstr>
      <vt:lpstr>'Ahorros Fiscales'!Área_de_impresión</vt:lpstr>
      <vt:lpstr>'Ahorros Propios'!Área_de_impresión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sirenia_antolin</cp:lastModifiedBy>
  <cp:lastPrinted>2014-10-21T01:12:34Z</cp:lastPrinted>
  <dcterms:created xsi:type="dcterms:W3CDTF">2013-07-23T22:27:11Z</dcterms:created>
  <dcterms:modified xsi:type="dcterms:W3CDTF">2014-10-30T02:14:36Z</dcterms:modified>
</cp:coreProperties>
</file>