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8385"/>
  </bookViews>
  <sheets>
    <sheet name="Ahorro Total" sheetId="4" r:id="rId1"/>
    <sheet name="Ahorros Fiscales" sheetId="1" r:id="rId2"/>
    <sheet name="Ahorros Propios" sheetId="2" r:id="rId3"/>
    <sheet name="Ahorro Autónomo" sheetId="6" r:id="rId4"/>
  </sheets>
  <definedNames>
    <definedName name="_xlnm.Print_Area" localSheetId="0">'Ahorro Total'!$A$4:$E$9</definedName>
    <definedName name="_xlnm.Print_Area" localSheetId="1">'Ahorros Fiscales'!$A$5:$F$28</definedName>
    <definedName name="_xlnm.Print_Area" localSheetId="2">'Ahorros Propios'!$A$5:$F$16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6" l="1"/>
  <c r="C11" i="6"/>
  <c r="E11" i="6" l="1"/>
  <c r="E6" i="6" s="1"/>
  <c r="D11" i="6"/>
  <c r="E7" i="6"/>
  <c r="D7" i="6"/>
  <c r="C7" i="6"/>
  <c r="C6" i="6"/>
  <c r="F14" i="6"/>
  <c r="F13" i="6"/>
  <c r="F12" i="6"/>
  <c r="F10" i="6"/>
  <c r="F9" i="6"/>
  <c r="F8" i="6"/>
  <c r="F7" i="6" l="1"/>
  <c r="D6" i="6"/>
  <c r="F6" i="6" s="1"/>
  <c r="F15" i="6"/>
  <c r="F20" i="6" l="1"/>
  <c r="F19" i="6"/>
  <c r="F18" i="6"/>
  <c r="F17" i="6"/>
  <c r="F16" i="6"/>
  <c r="F13" i="2" l="1"/>
  <c r="F12" i="2"/>
  <c r="F11" i="2"/>
  <c r="F10" i="2"/>
  <c r="F9" i="2"/>
  <c r="F8" i="2"/>
  <c r="F7" i="2"/>
  <c r="F8" i="1" l="1"/>
  <c r="F9" i="1"/>
  <c r="F10" i="1"/>
  <c r="F11" i="1"/>
  <c r="F12" i="1"/>
  <c r="F13" i="1"/>
  <c r="F14" i="1"/>
  <c r="F7" i="1"/>
  <c r="F15" i="1"/>
  <c r="F16" i="1"/>
  <c r="F17" i="1"/>
  <c r="F18" i="1"/>
  <c r="F19" i="1"/>
  <c r="F20" i="1"/>
  <c r="F21" i="1"/>
  <c r="F22" i="1"/>
  <c r="F23" i="1"/>
  <c r="F24" i="1"/>
  <c r="F25" i="1"/>
  <c r="F26" i="1"/>
  <c r="F27" i="1"/>
  <c r="F6" i="1" l="1"/>
  <c r="E6" i="1"/>
  <c r="D7" i="4" s="1"/>
  <c r="D6" i="1"/>
  <c r="C7" i="4" s="1"/>
  <c r="C6" i="1"/>
  <c r="B7" i="4" s="1"/>
  <c r="E7" i="4" l="1"/>
  <c r="G6" i="1" s="1"/>
  <c r="F14" i="2"/>
  <c r="E6" i="2"/>
  <c r="D8" i="4" s="1"/>
  <c r="D6" i="2"/>
  <c r="C8" i="4" s="1"/>
  <c r="C6" i="2"/>
  <c r="B8" i="4" s="1"/>
  <c r="B6" i="4" l="1"/>
  <c r="D6" i="4"/>
  <c r="C6" i="4"/>
  <c r="F6" i="2"/>
  <c r="E8" i="4" s="1"/>
  <c r="G6" i="2" l="1"/>
  <c r="E6" i="4"/>
  <c r="F6" i="4" l="1"/>
  <c r="F7" i="4"/>
  <c r="F8" i="4"/>
  <c r="G6" i="4"/>
  <c r="H6" i="4" s="1"/>
</calcChain>
</file>

<file path=xl/sharedStrings.xml><?xml version="1.0" encoding="utf-8"?>
<sst xmlns="http://schemas.openxmlformats.org/spreadsheetml/2006/main" count="90" uniqueCount="54">
  <si>
    <t>Ramo</t>
  </si>
  <si>
    <t>Servicio Personales</t>
  </si>
  <si>
    <t>Total</t>
  </si>
  <si>
    <t>Hacienda y Crédito Público</t>
  </si>
  <si>
    <t>Agricultura, Ganadería, Desarrollo Rural, Pesca y Alimentación</t>
  </si>
  <si>
    <t>Comunicaciones y Transportes</t>
  </si>
  <si>
    <t>Economía</t>
  </si>
  <si>
    <t>Trabajo y Previsión Social</t>
  </si>
  <si>
    <t>Desarrollo Agrario, Territorial y Urbano</t>
  </si>
  <si>
    <t>Medio Ambiente y Recursos Naturales</t>
  </si>
  <si>
    <t>Energía</t>
  </si>
  <si>
    <t>Desarrollo Social</t>
  </si>
  <si>
    <t>Función Pública</t>
  </si>
  <si>
    <t>Consejo Nacional de Ciencia y Tecnología</t>
  </si>
  <si>
    <t>Gasto de Operación</t>
  </si>
  <si>
    <t>Gasto de Inversión</t>
  </si>
  <si>
    <t>Fiscales</t>
  </si>
  <si>
    <t>Propios</t>
  </si>
  <si>
    <t>Fuente: Secretaría de Hacienda y Crédito Público.</t>
  </si>
  <si>
    <t>Relaciones Exteriores</t>
  </si>
  <si>
    <t>Previsiones y Aportaciones para los Sistemas de Educación Básica, Normal, Tecnológica y de Adultos</t>
  </si>
  <si>
    <t>Consejería Jurídica del Ejecutivo Federal</t>
  </si>
  <si>
    <t>Comisión Federal de Competencia Económica</t>
  </si>
  <si>
    <t>Gobernación</t>
  </si>
  <si>
    <t>Educación Pública</t>
  </si>
  <si>
    <t>Salud</t>
  </si>
  <si>
    <t>Procuraduría General de la República</t>
  </si>
  <si>
    <t>Turismo</t>
  </si>
  <si>
    <t>Instituto de Seguridad y Servicios Sociales de los Trabajadores del Estado</t>
  </si>
  <si>
    <t>Tercer Trimestre de 2014</t>
  </si>
  <si>
    <t>AHORROS OBTENIDOS POR LA APLICACIÓN DE LAS MEDIDAS DE AUSTERIDAD Y DISCIPLINA PRESUPUESTARIA
Enero-septiembre 2014
(Pesos)</t>
  </si>
  <si>
    <t>AHORROS OBTENIDOS POR LA APLICACIÓN DE LAS MEDIDAS DE AUSTERIDAD Y DISCIPLINA PRESUPUESTARIA
RECURSOS FISCALES
Enero-septiembre 2014
(Pesos)</t>
  </si>
  <si>
    <t>Presidencia de la República</t>
  </si>
  <si>
    <t>GYN</t>
  </si>
  <si>
    <t>Poder Legislativo</t>
  </si>
  <si>
    <t>Cámara de Senadores</t>
  </si>
  <si>
    <t>Cámara de Diputados</t>
  </si>
  <si>
    <t>Auditoría Superior de la Federación</t>
  </si>
  <si>
    <t>Poder Judicial</t>
  </si>
  <si>
    <t>Suprema Corte de Justicia de la Nación</t>
  </si>
  <si>
    <t>Consejo de la Judicatura Federal</t>
  </si>
  <si>
    <t>Tribunal Electoral del Poder Judicial de la Federación</t>
  </si>
  <si>
    <t>Tribunal Federal de Justicia Fiscal y Administrativa</t>
  </si>
  <si>
    <t>Comisión Nacional de los Derechos Humanos</t>
  </si>
  <si>
    <t>Instituto Nacional de Estadística y Geografía</t>
  </si>
  <si>
    <t>Instituto Federal de Telecomunicaciones</t>
  </si>
  <si>
    <t>Servicios Personales</t>
  </si>
  <si>
    <t>Fuente: Poderes Legislativo y Judicial y entes autónomos</t>
  </si>
  <si>
    <t>Instituto Nacional para la Evaluación de la Educación</t>
  </si>
  <si>
    <t>Anexo VII. Ahorros obtenidos en gasto administrativo y de operación</t>
  </si>
  <si>
    <t>Informes Sobre la Situación Económica, las Finanzas Públicas y la Deuda Pública</t>
  </si>
  <si>
    <r>
      <t xml:space="preserve">AHORROS OBTENIDOS POR LA APLICACIÓN DE LAS MEDIDAS DE AUSTERIDAD Y DISCIPLINA PRESUPUESTARIA
RECURSOS PROPIOS DE ENTIDADES PARAESTATALES </t>
    </r>
    <r>
      <rPr>
        <b/>
        <vertAlign val="superscript"/>
        <sz val="9"/>
        <rFont val="Soberana Sans"/>
        <family val="3"/>
      </rPr>
      <t>1_/</t>
    </r>
    <r>
      <rPr>
        <b/>
        <sz val="9"/>
        <rFont val="Soberana Sans"/>
        <family val="3"/>
      </rPr>
      <t xml:space="preserve">
Enero-septiembre 2014
(Pesos)</t>
    </r>
  </si>
  <si>
    <r>
      <t xml:space="preserve">AHORROS OBTENIDOS POR LA APLICACIÓN DE LAS MEDIDAS DE AUSTERIDAD Y DISCIPLINA PRESUPUESTARIA
</t>
    </r>
    <r>
      <rPr>
        <b/>
        <sz val="9"/>
        <rFont val="Soberana Sans"/>
        <family val="3"/>
      </rPr>
      <t>Enero-septiembre 2014
(Pesos)</t>
    </r>
  </si>
  <si>
    <r>
      <rPr>
        <vertAlign val="superscript"/>
        <sz val="10"/>
        <color theme="1"/>
        <rFont val="Soberana Sans"/>
        <family val="3"/>
      </rPr>
      <t>1_/</t>
    </r>
    <r>
      <rPr>
        <sz val="10"/>
        <color theme="1"/>
        <rFont val="Soberana Sans"/>
        <family val="3"/>
      </rPr>
      <t xml:space="preserve"> La acreditación de las medidas de ahorro se refleja como una mejora de los balances de operación, primario y financiero de las entidades, por lo cual no existe una reasignación, de conformidad con el numeral 30 de los Lineamientos para la aplicación y seguimiento de las medidas para el uso eficiente, transparente y eficaz de los recursos públicos, y las acciones de disciplina presupuestaria en el ejercicio del gasto público, así como para la modernización de la Administración Pública Federal, publicados el 30 de enero de 2013 en el Diario Oficial de la Federación y en los términos de las disposiciones previstas en la Ley Federal de Presupuesto y Responsabilidad Hacendaria y su Reglamento.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</si>
</sst>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_-* #,##0_-;\-* #,##0_-;_-* &quot;-&quot;??_-;_-@_-"/>
    <numFmt numFmtId="166" formatCode="#,##0_ ;\-#,##0\ "/>
    <numFmt numFmtId="167" formatCode="0.0%"/>
  </numFmts>
  <fonts count="19" x14ac:knownFonts="1">
    <font>
      <sz val="11"/>
      <color theme="1"/>
      <name val="Calibri"/>
      <family val="2"/>
      <scheme val="minor"/>
    </font>
    <font>
      <sz val="11"/>
      <color theme="1"/>
      <name val="Calibri"/>
      <family val="2"/>
      <scheme val="minor"/>
    </font>
    <font>
      <sz val="9"/>
      <color theme="1"/>
      <name val="Soberana Sans"/>
      <family val="3"/>
    </font>
    <font>
      <b/>
      <sz val="9"/>
      <name val="Soberana Sans"/>
      <family val="3"/>
    </font>
    <font>
      <b/>
      <sz val="8"/>
      <name val="Soberana Sans"/>
      <family val="3"/>
    </font>
    <font>
      <sz val="10"/>
      <color theme="1"/>
      <name val="Calibri"/>
      <family val="2"/>
      <scheme val="minor"/>
    </font>
    <font>
      <sz val="7"/>
      <color theme="1"/>
      <name val="Calibri"/>
      <family val="2"/>
      <scheme val="minor"/>
    </font>
    <font>
      <b/>
      <sz val="12"/>
      <color indexed="23"/>
      <name val="Soberana Titular"/>
      <family val="3"/>
    </font>
    <font>
      <b/>
      <sz val="14"/>
      <name val="Soberana Titular"/>
      <family val="3"/>
    </font>
    <font>
      <b/>
      <sz val="14"/>
      <color theme="1"/>
      <name val="Soberana Titular"/>
      <family val="3"/>
    </font>
    <font>
      <sz val="10"/>
      <name val="Soberana Sans"/>
      <family val="3"/>
    </font>
    <font>
      <b/>
      <sz val="10"/>
      <color theme="1"/>
      <name val="Soberana Sans"/>
      <family val="3"/>
    </font>
    <font>
      <sz val="10"/>
      <color theme="1"/>
      <name val="Soberana Sans"/>
      <family val="3"/>
    </font>
    <font>
      <b/>
      <sz val="11"/>
      <color rgb="FF000000"/>
      <name val="Soberana Sans"/>
      <family val="3"/>
    </font>
    <font>
      <b/>
      <vertAlign val="superscript"/>
      <sz val="9"/>
      <name val="Soberana Sans"/>
      <family val="3"/>
    </font>
    <font>
      <sz val="10"/>
      <color rgb="FF000000"/>
      <name val="Soberana Sans"/>
      <family val="3"/>
    </font>
    <font>
      <sz val="10"/>
      <color theme="1"/>
      <name val="Cambria"/>
      <family val="1"/>
    </font>
    <font>
      <b/>
      <sz val="10"/>
      <color rgb="FF000000"/>
      <name val="Soberana Sans"/>
      <family val="3"/>
    </font>
    <font>
      <vertAlign val="superscript"/>
      <sz val="10"/>
      <color theme="1"/>
      <name val="Soberana Sans"/>
      <family val="3"/>
    </font>
  </fonts>
  <fills count="4">
    <fill>
      <patternFill patternType="none"/>
    </fill>
    <fill>
      <patternFill patternType="gray125"/>
    </fill>
    <fill>
      <patternFill patternType="solid">
        <fgColor theme="9" tint="0.59999389629810485"/>
        <bgColor indexed="64"/>
      </patternFill>
    </fill>
    <fill>
      <patternFill patternType="solid">
        <fgColor rgb="FFC4D79B"/>
        <bgColor rgb="FF000000"/>
      </patternFill>
    </fill>
  </fills>
  <borders count="4">
    <border>
      <left/>
      <right/>
      <top/>
      <bottom/>
      <diagonal/>
    </border>
    <border>
      <left/>
      <right/>
      <top/>
      <bottom style="medium">
        <color auto="1"/>
      </bottom>
      <diagonal/>
    </border>
    <border>
      <left/>
      <right/>
      <top/>
      <bottom style="thin">
        <color indexed="64"/>
      </bottom>
      <diagonal/>
    </border>
    <border>
      <left/>
      <right/>
      <top style="medium">
        <color auto="1"/>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0" fontId="2" fillId="0" borderId="0" xfId="0" applyFont="1"/>
    <xf numFmtId="43" fontId="2" fillId="0" borderId="0" xfId="0" applyNumberFormat="1" applyFont="1"/>
    <xf numFmtId="0" fontId="5" fillId="0" borderId="0" xfId="0" applyFont="1" applyAlignment="1">
      <alignment vertical="center"/>
    </xf>
    <xf numFmtId="0" fontId="6" fillId="0" borderId="0" xfId="0" applyFont="1" applyAlignment="1">
      <alignment vertical="center"/>
    </xf>
    <xf numFmtId="0" fontId="3" fillId="0" borderId="0" xfId="0" applyFont="1" applyFill="1" applyAlignment="1">
      <alignment horizontal="center" vertical="center" wrapText="1"/>
    </xf>
    <xf numFmtId="0" fontId="5"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vertical="center"/>
    </xf>
    <xf numFmtId="0" fontId="2" fillId="0" borderId="0" xfId="0" applyFont="1" applyFill="1"/>
    <xf numFmtId="0" fontId="0" fillId="0" borderId="0" xfId="0" applyFill="1"/>
    <xf numFmtId="165" fontId="0" fillId="0" borderId="0" xfId="0" applyNumberFormat="1"/>
    <xf numFmtId="0" fontId="7" fillId="0" borderId="0" xfId="0" applyFont="1" applyFill="1" applyBorder="1" applyAlignment="1">
      <alignment vertical="center"/>
    </xf>
    <xf numFmtId="167" fontId="2" fillId="0" borderId="0" xfId="2" applyNumberFormat="1" applyFont="1"/>
    <xf numFmtId="167" fontId="2" fillId="0" borderId="0" xfId="0" applyNumberFormat="1" applyFont="1"/>
    <xf numFmtId="0" fontId="8" fillId="2" borderId="0" xfId="0" applyFont="1" applyFill="1" applyBorder="1" applyAlignment="1">
      <alignment horizontal="center" vertical="center" wrapText="1"/>
    </xf>
    <xf numFmtId="0" fontId="9" fillId="0" borderId="0" xfId="0" applyFont="1" applyBorder="1" applyAlignment="1">
      <alignment horizontal="left" vertical="center" wrapText="1"/>
    </xf>
    <xf numFmtId="0" fontId="10" fillId="0" borderId="2" xfId="0" applyFont="1" applyBorder="1" applyAlignment="1">
      <alignment horizontal="left"/>
    </xf>
    <xf numFmtId="164" fontId="11" fillId="0" borderId="0" xfId="0" applyNumberFormat="1" applyFont="1" applyFill="1" applyAlignment="1">
      <alignment horizontal="left" vertical="top"/>
    </xf>
    <xf numFmtId="165" fontId="11" fillId="0" borderId="0" xfId="0" applyNumberFormat="1" applyFont="1" applyAlignment="1">
      <alignment vertical="top"/>
    </xf>
    <xf numFmtId="164" fontId="12" fillId="0" borderId="0" xfId="0" applyNumberFormat="1" applyFont="1" applyFill="1" applyBorder="1" applyAlignment="1">
      <alignment horizontal="left" vertical="top" wrapText="1"/>
    </xf>
    <xf numFmtId="165" fontId="12" fillId="0" borderId="0" xfId="0" applyNumberFormat="1" applyFont="1" applyBorder="1" applyAlignment="1">
      <alignment vertical="top"/>
    </xf>
    <xf numFmtId="164" fontId="12" fillId="0" borderId="1" xfId="0" applyNumberFormat="1" applyFont="1" applyFill="1" applyBorder="1" applyAlignment="1">
      <alignment horizontal="left" vertical="top" wrapText="1"/>
    </xf>
    <xf numFmtId="165" fontId="12" fillId="0" borderId="1" xfId="0" applyNumberFormat="1" applyFont="1" applyBorder="1" applyAlignment="1">
      <alignment vertical="top"/>
    </xf>
    <xf numFmtId="0" fontId="12" fillId="0" borderId="0" xfId="0" applyFont="1"/>
    <xf numFmtId="0" fontId="10" fillId="0" borderId="2" xfId="0" applyFont="1" applyBorder="1" applyAlignment="1">
      <alignment horizontal="center" vertical="center"/>
    </xf>
    <xf numFmtId="0" fontId="10" fillId="0" borderId="2" xfId="0" applyFont="1" applyBorder="1" applyAlignment="1">
      <alignment horizontal="center" vertical="center"/>
    </xf>
    <xf numFmtId="164" fontId="11" fillId="0" borderId="0" xfId="0" applyNumberFormat="1" applyFont="1" applyFill="1" applyAlignment="1">
      <alignment horizontal="center" vertical="top"/>
    </xf>
    <xf numFmtId="166" fontId="11" fillId="0" borderId="0" xfId="1" applyNumberFormat="1" applyFont="1" applyAlignment="1">
      <alignment vertical="top"/>
    </xf>
    <xf numFmtId="166" fontId="11" fillId="0" borderId="0" xfId="0" applyNumberFormat="1" applyFont="1" applyAlignment="1">
      <alignment vertical="top"/>
    </xf>
    <xf numFmtId="164" fontId="12" fillId="0" borderId="0" xfId="0" applyNumberFormat="1" applyFont="1" applyFill="1" applyAlignment="1">
      <alignment horizontal="center" vertical="top"/>
    </xf>
    <xf numFmtId="164" fontId="12" fillId="0" borderId="0" xfId="0" applyNumberFormat="1" applyFont="1" applyFill="1" applyAlignment="1">
      <alignment horizontal="left" vertical="top" wrapText="1"/>
    </xf>
    <xf numFmtId="166" fontId="12" fillId="0" borderId="0" xfId="1" applyNumberFormat="1" applyFont="1" applyAlignment="1">
      <alignment vertical="top"/>
    </xf>
    <xf numFmtId="166" fontId="12" fillId="0" borderId="0" xfId="0" applyNumberFormat="1" applyFont="1" applyAlignment="1">
      <alignment vertical="top"/>
    </xf>
    <xf numFmtId="164" fontId="12" fillId="0" borderId="0" xfId="0" applyNumberFormat="1" applyFont="1" applyFill="1" applyBorder="1" applyAlignment="1">
      <alignment horizontal="center" vertical="top"/>
    </xf>
    <xf numFmtId="166" fontId="12" fillId="0" borderId="0" xfId="1" applyNumberFormat="1" applyFont="1" applyBorder="1" applyAlignment="1">
      <alignment vertical="top"/>
    </xf>
    <xf numFmtId="166" fontId="12" fillId="0" borderId="0" xfId="0" applyNumberFormat="1" applyFont="1" applyBorder="1" applyAlignment="1">
      <alignment vertical="top"/>
    </xf>
    <xf numFmtId="164" fontId="12" fillId="0" borderId="1" xfId="0" applyNumberFormat="1" applyFont="1" applyFill="1" applyBorder="1" applyAlignment="1">
      <alignment horizontal="center" vertical="top"/>
    </xf>
    <xf numFmtId="166" fontId="12" fillId="0" borderId="1" xfId="1" applyNumberFormat="1" applyFont="1" applyBorder="1" applyAlignment="1">
      <alignment vertical="top"/>
    </xf>
    <xf numFmtId="166" fontId="12" fillId="0" borderId="1" xfId="0" applyNumberFormat="1" applyFont="1" applyBorder="1" applyAlignment="1">
      <alignment vertical="top"/>
    </xf>
    <xf numFmtId="0" fontId="13" fillId="3" borderId="0" xfId="0" applyFont="1" applyFill="1" applyBorder="1" applyAlignment="1">
      <alignment horizontal="left" wrapText="1"/>
    </xf>
    <xf numFmtId="0" fontId="10"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7" fillId="0" borderId="0" xfId="0" applyFont="1" applyAlignment="1">
      <alignment vertical="center" wrapText="1"/>
    </xf>
    <xf numFmtId="3" fontId="17" fillId="0" borderId="0" xfId="0" applyNumberFormat="1" applyFont="1" applyAlignment="1">
      <alignment horizontal="right" vertical="center" wrapText="1"/>
    </xf>
    <xf numFmtId="0" fontId="15" fillId="0" borderId="0" xfId="0" applyFont="1" applyBorder="1" applyAlignment="1">
      <alignment vertical="center" wrapText="1"/>
    </xf>
    <xf numFmtId="3" fontId="15" fillId="0" borderId="0" xfId="0" applyNumberFormat="1" applyFont="1" applyAlignment="1">
      <alignment horizontal="right" vertical="center" wrapText="1"/>
    </xf>
    <xf numFmtId="3" fontId="15" fillId="0" borderId="0" xfId="0" applyNumberFormat="1" applyFont="1" applyBorder="1" applyAlignment="1">
      <alignment horizontal="right" vertical="center" wrapText="1"/>
    </xf>
    <xf numFmtId="0" fontId="15" fillId="0" borderId="1" xfId="0" applyFont="1" applyBorder="1" applyAlignment="1">
      <alignment vertical="center" wrapText="1"/>
    </xf>
    <xf numFmtId="3" fontId="15" fillId="0" borderId="1" xfId="0" applyNumberFormat="1" applyFont="1" applyBorder="1" applyAlignment="1">
      <alignment horizontal="right" vertical="center" wrapText="1"/>
    </xf>
    <xf numFmtId="0" fontId="15" fillId="0" borderId="0" xfId="0" applyFont="1" applyAlignment="1">
      <alignment vertical="center" wrapText="1"/>
    </xf>
    <xf numFmtId="0" fontId="16" fillId="0" borderId="0" xfId="0" applyFont="1" applyAlignment="1">
      <alignment horizontal="center" vertical="center" wrapText="1"/>
    </xf>
    <xf numFmtId="0" fontId="15"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0" fillId="0" borderId="1" xfId="0" applyFont="1" applyBorder="1" applyAlignment="1">
      <alignment horizontal="center"/>
    </xf>
    <xf numFmtId="0" fontId="10" fillId="0" borderId="1" xfId="0" applyFont="1" applyBorder="1" applyAlignment="1">
      <alignment horizontal="center" wrapText="1"/>
    </xf>
    <xf numFmtId="165" fontId="12" fillId="0" borderId="0" xfId="0" applyNumberFormat="1" applyFont="1" applyAlignment="1">
      <alignment vertical="top"/>
    </xf>
    <xf numFmtId="0" fontId="12" fillId="0" borderId="3" xfId="0" applyFont="1" applyBorder="1" applyAlignment="1">
      <alignment horizontal="left" vertical="justify"/>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tabSelected="1" zoomScaleNormal="100" workbookViewId="0">
      <selection activeCell="B22" sqref="B22"/>
    </sheetView>
  </sheetViews>
  <sheetFormatPr baseColWidth="10" defaultRowHeight="12" x14ac:dyDescent="0.2"/>
  <cols>
    <col min="1" max="1" width="21.140625" style="1" customWidth="1"/>
    <col min="2" max="3" width="22.42578125" style="1" customWidth="1"/>
    <col min="4" max="4" width="24.140625" style="1" customWidth="1"/>
    <col min="5" max="5" width="24.42578125" style="1" customWidth="1"/>
    <col min="6" max="6" width="16.85546875" style="1" bestFit="1" customWidth="1"/>
    <col min="7" max="16384" width="11.42578125" style="1"/>
  </cols>
  <sheetData>
    <row r="1" spans="1:18" s="3" customFormat="1" ht="58.5" customHeight="1" x14ac:dyDescent="0.25">
      <c r="A1" s="17" t="s">
        <v>50</v>
      </c>
      <c r="B1" s="17"/>
      <c r="C1" s="17"/>
      <c r="D1" s="14" t="s">
        <v>29</v>
      </c>
      <c r="E1" s="14"/>
      <c r="F1"/>
      <c r="Q1" s="4"/>
      <c r="R1" s="4"/>
    </row>
    <row r="2" spans="1:18" s="3" customFormat="1" ht="22.5" customHeight="1" x14ac:dyDescent="0.25">
      <c r="A2" s="5"/>
      <c r="B2" s="5"/>
      <c r="C2" s="5"/>
      <c r="D2" s="6"/>
      <c r="E2" s="7"/>
      <c r="F2"/>
      <c r="Q2" s="4"/>
      <c r="R2" s="4"/>
    </row>
    <row r="3" spans="1:18" s="6" customFormat="1" ht="33.75" customHeight="1" x14ac:dyDescent="0.25">
      <c r="A3" s="18" t="s">
        <v>49</v>
      </c>
      <c r="B3" s="18"/>
      <c r="C3" s="18"/>
      <c r="D3" s="18"/>
      <c r="E3" s="18"/>
      <c r="Q3" s="8"/>
      <c r="R3" s="8"/>
    </row>
    <row r="4" spans="1:18" ht="75.75" customHeight="1" x14ac:dyDescent="0.3">
      <c r="A4" s="42" t="s">
        <v>30</v>
      </c>
      <c r="B4" s="42"/>
      <c r="C4" s="42"/>
      <c r="D4" s="42"/>
      <c r="E4" s="42"/>
    </row>
    <row r="5" spans="1:18" ht="28.5" customHeight="1" x14ac:dyDescent="0.2">
      <c r="A5" s="19"/>
      <c r="B5" s="27" t="s">
        <v>1</v>
      </c>
      <c r="C5" s="27" t="s">
        <v>14</v>
      </c>
      <c r="D5" s="27" t="s">
        <v>15</v>
      </c>
      <c r="E5" s="27" t="s">
        <v>2</v>
      </c>
    </row>
    <row r="6" spans="1:18" ht="27" customHeight="1" x14ac:dyDescent="0.2">
      <c r="A6" s="20" t="s">
        <v>2</v>
      </c>
      <c r="B6" s="21">
        <f>+B7+B8</f>
        <v>1004397543.8699998</v>
      </c>
      <c r="C6" s="21">
        <f t="shared" ref="C6:E6" si="0">+C7+C8</f>
        <v>17044619.07</v>
      </c>
      <c r="D6" s="21">
        <f t="shared" si="0"/>
        <v>31057644.649999999</v>
      </c>
      <c r="E6" s="21">
        <f t="shared" si="0"/>
        <v>1052499807.5899997</v>
      </c>
      <c r="F6" s="2">
        <f>+E6-'Ahorros Fiscales'!F6-'Ahorros Propios'!F6</f>
        <v>0</v>
      </c>
      <c r="G6" s="15">
        <f>+B6/E6</f>
        <v>0.95429712825302659</v>
      </c>
      <c r="H6" s="16">
        <f>1-G6</f>
        <v>4.5702871746973406E-2</v>
      </c>
    </row>
    <row r="7" spans="1:18" ht="23.25" customHeight="1" x14ac:dyDescent="0.2">
      <c r="A7" s="22" t="s">
        <v>16</v>
      </c>
      <c r="B7" s="23">
        <f>'Ahorros Fiscales'!C6</f>
        <v>881193986.86999977</v>
      </c>
      <c r="C7" s="23">
        <f>'Ahorros Fiscales'!D6</f>
        <v>8794559.0699999984</v>
      </c>
      <c r="D7" s="23">
        <f>'Ahorros Fiscales'!E6</f>
        <v>92346.65</v>
      </c>
      <c r="E7" s="23">
        <f>'Ahorros Fiscales'!F6</f>
        <v>890080892.58999968</v>
      </c>
      <c r="F7" s="15">
        <f>+E7/E6</f>
        <v>0.84568271288153041</v>
      </c>
    </row>
    <row r="8" spans="1:18" ht="23.25" customHeight="1" thickBot="1" x14ac:dyDescent="0.25">
      <c r="A8" s="24" t="s">
        <v>17</v>
      </c>
      <c r="B8" s="25">
        <f>+'Ahorros Propios'!C6</f>
        <v>123203557</v>
      </c>
      <c r="C8" s="25">
        <f>+'Ahorros Propios'!D6</f>
        <v>8250060</v>
      </c>
      <c r="D8" s="25">
        <f>+'Ahorros Propios'!E6</f>
        <v>30965298</v>
      </c>
      <c r="E8" s="25">
        <f>+'Ahorros Propios'!F6</f>
        <v>162418915</v>
      </c>
      <c r="F8" s="15">
        <f>+E8/E6</f>
        <v>0.15431728711846962</v>
      </c>
    </row>
    <row r="9" spans="1:18" ht="12.75" x14ac:dyDescent="0.2">
      <c r="A9" s="26" t="s">
        <v>18</v>
      </c>
      <c r="B9" s="26"/>
      <c r="C9" s="26"/>
      <c r="D9" s="26"/>
      <c r="E9" s="26"/>
    </row>
    <row r="10" spans="1:18" ht="12.75" x14ac:dyDescent="0.2">
      <c r="A10" s="26"/>
      <c r="B10" s="26"/>
      <c r="C10" s="26"/>
      <c r="D10" s="26"/>
      <c r="E10" s="26"/>
    </row>
    <row r="11" spans="1:18" ht="12.75" x14ac:dyDescent="0.2">
      <c r="A11" s="26"/>
      <c r="B11" s="26"/>
      <c r="C11" s="26"/>
      <c r="D11" s="26"/>
      <c r="E11" s="26"/>
    </row>
    <row r="12" spans="1:18" ht="12.75" x14ac:dyDescent="0.2">
      <c r="A12" s="26"/>
      <c r="B12" s="26"/>
      <c r="C12" s="26"/>
      <c r="D12" s="26"/>
      <c r="E12" s="26"/>
    </row>
    <row r="13" spans="1:18" ht="12.75" x14ac:dyDescent="0.2">
      <c r="A13" s="26"/>
      <c r="B13" s="26"/>
      <c r="C13" s="26"/>
      <c r="D13" s="26"/>
      <c r="E13" s="26"/>
    </row>
  </sheetData>
  <mergeCells count="3">
    <mergeCell ref="A4:E4"/>
    <mergeCell ref="A3:E3"/>
    <mergeCell ref="A1:C1"/>
  </mergeCells>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Normal="100" workbookViewId="0">
      <selection activeCell="C32" sqref="C32"/>
    </sheetView>
  </sheetViews>
  <sheetFormatPr baseColWidth="10" defaultRowHeight="12" x14ac:dyDescent="0.2"/>
  <cols>
    <col min="1" max="1" width="6.85546875" style="1" customWidth="1"/>
    <col min="2" max="2" width="44.42578125" style="1" customWidth="1"/>
    <col min="3" max="6" width="18" style="1" customWidth="1"/>
    <col min="7" max="7" width="16.85546875" style="1" bestFit="1" customWidth="1"/>
    <col min="8" max="16384" width="11.42578125" style="1"/>
  </cols>
  <sheetData>
    <row r="1" spans="1:7" ht="41.25" customHeight="1" x14ac:dyDescent="0.25">
      <c r="A1" s="17" t="s">
        <v>50</v>
      </c>
      <c r="B1" s="17"/>
      <c r="C1" s="17"/>
      <c r="D1" s="14" t="s">
        <v>29</v>
      </c>
      <c r="E1" s="14"/>
      <c r="F1"/>
    </row>
    <row r="2" spans="1:7" ht="21.75" customHeight="1" x14ac:dyDescent="0.2"/>
    <row r="3" spans="1:7" ht="32.25" customHeight="1" x14ac:dyDescent="0.2">
      <c r="A3" s="18" t="s">
        <v>49</v>
      </c>
      <c r="B3" s="18"/>
      <c r="C3" s="18"/>
      <c r="D3" s="18"/>
      <c r="E3" s="18"/>
      <c r="F3" s="18"/>
    </row>
    <row r="4" spans="1:7" ht="91.5" customHeight="1" x14ac:dyDescent="0.3">
      <c r="A4" s="42" t="s">
        <v>31</v>
      </c>
      <c r="B4" s="42"/>
      <c r="C4" s="42"/>
      <c r="D4" s="42"/>
      <c r="E4" s="42"/>
      <c r="F4" s="42"/>
    </row>
    <row r="5" spans="1:7" ht="39" customHeight="1" x14ac:dyDescent="0.2">
      <c r="A5" s="28" t="s">
        <v>0</v>
      </c>
      <c r="B5" s="28"/>
      <c r="C5" s="43" t="s">
        <v>1</v>
      </c>
      <c r="D5" s="43" t="s">
        <v>14</v>
      </c>
      <c r="E5" s="43" t="s">
        <v>15</v>
      </c>
      <c r="F5" s="27" t="s">
        <v>2</v>
      </c>
    </row>
    <row r="6" spans="1:7" ht="18" customHeight="1" x14ac:dyDescent="0.2">
      <c r="A6" s="26"/>
      <c r="B6" s="29" t="s">
        <v>2</v>
      </c>
      <c r="C6" s="30">
        <f>SUM(C7:C27)</f>
        <v>881193986.86999977</v>
      </c>
      <c r="D6" s="30">
        <f>SUM(D7:D27)</f>
        <v>8794559.0699999984</v>
      </c>
      <c r="E6" s="30">
        <f>SUM(E7:E27)</f>
        <v>92346.65</v>
      </c>
      <c r="F6" s="31">
        <f>SUM(F7:F27)</f>
        <v>890080892.58999968</v>
      </c>
      <c r="G6" s="2">
        <f>+F6-'Ahorro Total'!E7</f>
        <v>0</v>
      </c>
    </row>
    <row r="7" spans="1:7" ht="18" customHeight="1" x14ac:dyDescent="0.2">
      <c r="A7" s="32">
        <v>2</v>
      </c>
      <c r="B7" s="33" t="s">
        <v>32</v>
      </c>
      <c r="C7" s="34">
        <v>14491684.299999999</v>
      </c>
      <c r="D7" s="34">
        <v>0</v>
      </c>
      <c r="E7" s="34">
        <v>0</v>
      </c>
      <c r="F7" s="35">
        <f>+C7+D7+E7</f>
        <v>14491684.299999999</v>
      </c>
    </row>
    <row r="8" spans="1:7" ht="18" customHeight="1" x14ac:dyDescent="0.2">
      <c r="A8" s="32">
        <v>4</v>
      </c>
      <c r="B8" s="33" t="s">
        <v>23</v>
      </c>
      <c r="C8" s="34">
        <v>40044702.240000002</v>
      </c>
      <c r="D8" s="34">
        <v>0</v>
      </c>
      <c r="E8" s="34">
        <v>0</v>
      </c>
      <c r="F8" s="35">
        <f t="shared" ref="F8:F14" si="0">+C8+D8+E8</f>
        <v>40044702.240000002</v>
      </c>
    </row>
    <row r="9" spans="1:7" ht="18" customHeight="1" x14ac:dyDescent="0.2">
      <c r="A9" s="32">
        <v>5</v>
      </c>
      <c r="B9" s="33" t="s">
        <v>19</v>
      </c>
      <c r="C9" s="34">
        <v>22083694.25</v>
      </c>
      <c r="D9" s="34">
        <v>0</v>
      </c>
      <c r="E9" s="34">
        <v>0</v>
      </c>
      <c r="F9" s="35">
        <f t="shared" si="0"/>
        <v>22083694.25</v>
      </c>
    </row>
    <row r="10" spans="1:7" ht="18" customHeight="1" x14ac:dyDescent="0.2">
      <c r="A10" s="32">
        <v>6</v>
      </c>
      <c r="B10" s="33" t="s">
        <v>3</v>
      </c>
      <c r="C10" s="34">
        <v>167763169.56000003</v>
      </c>
      <c r="D10" s="34">
        <v>1771278.5</v>
      </c>
      <c r="E10" s="34">
        <v>0</v>
      </c>
      <c r="F10" s="35">
        <f t="shared" si="0"/>
        <v>169534448.06000003</v>
      </c>
    </row>
    <row r="11" spans="1:7" ht="31.5" customHeight="1" x14ac:dyDescent="0.2">
      <c r="A11" s="32">
        <v>8</v>
      </c>
      <c r="B11" s="33" t="s">
        <v>4</v>
      </c>
      <c r="C11" s="34">
        <v>11434910.73</v>
      </c>
      <c r="D11" s="34">
        <v>0</v>
      </c>
      <c r="E11" s="34">
        <v>0</v>
      </c>
      <c r="F11" s="35">
        <f t="shared" si="0"/>
        <v>11434910.73</v>
      </c>
    </row>
    <row r="12" spans="1:7" ht="18" customHeight="1" x14ac:dyDescent="0.2">
      <c r="A12" s="32">
        <v>9</v>
      </c>
      <c r="B12" s="33" t="s">
        <v>5</v>
      </c>
      <c r="C12" s="34">
        <v>68087257.170000046</v>
      </c>
      <c r="D12" s="34">
        <v>0</v>
      </c>
      <c r="E12" s="34">
        <v>0</v>
      </c>
      <c r="F12" s="35">
        <f t="shared" si="0"/>
        <v>68087257.170000046</v>
      </c>
    </row>
    <row r="13" spans="1:7" ht="18" customHeight="1" x14ac:dyDescent="0.2">
      <c r="A13" s="32">
        <v>10</v>
      </c>
      <c r="B13" s="33" t="s">
        <v>6</v>
      </c>
      <c r="C13" s="34">
        <v>46317110.969999999</v>
      </c>
      <c r="D13" s="34">
        <v>0</v>
      </c>
      <c r="E13" s="34">
        <v>0</v>
      </c>
      <c r="F13" s="35">
        <f t="shared" si="0"/>
        <v>46317110.969999999</v>
      </c>
    </row>
    <row r="14" spans="1:7" ht="18" customHeight="1" x14ac:dyDescent="0.2">
      <c r="A14" s="32">
        <v>11</v>
      </c>
      <c r="B14" s="33" t="s">
        <v>24</v>
      </c>
      <c r="C14" s="34">
        <v>98179347.859999985</v>
      </c>
      <c r="D14" s="34">
        <v>0</v>
      </c>
      <c r="E14" s="34">
        <v>92346.65</v>
      </c>
      <c r="F14" s="35">
        <f t="shared" si="0"/>
        <v>98271694.50999999</v>
      </c>
    </row>
    <row r="15" spans="1:7" ht="18" customHeight="1" x14ac:dyDescent="0.2">
      <c r="A15" s="32">
        <v>12</v>
      </c>
      <c r="B15" s="33" t="s">
        <v>25</v>
      </c>
      <c r="C15" s="34">
        <v>43348199.399999999</v>
      </c>
      <c r="D15" s="34">
        <v>0</v>
      </c>
      <c r="E15" s="34">
        <v>0</v>
      </c>
      <c r="F15" s="35">
        <f t="shared" ref="F15:F27" si="1">+C15+D15+E15</f>
        <v>43348199.399999999</v>
      </c>
    </row>
    <row r="16" spans="1:7" ht="18" customHeight="1" x14ac:dyDescent="0.2">
      <c r="A16" s="32">
        <v>14</v>
      </c>
      <c r="B16" s="33" t="s">
        <v>7</v>
      </c>
      <c r="C16" s="34">
        <v>12287025.649999999</v>
      </c>
      <c r="D16" s="34">
        <v>0</v>
      </c>
      <c r="E16" s="34">
        <v>0</v>
      </c>
      <c r="F16" s="35">
        <f t="shared" si="1"/>
        <v>12287025.649999999</v>
      </c>
    </row>
    <row r="17" spans="1:6" ht="18" customHeight="1" x14ac:dyDescent="0.2">
      <c r="A17" s="32">
        <v>15</v>
      </c>
      <c r="B17" s="33" t="s">
        <v>8</v>
      </c>
      <c r="C17" s="34">
        <v>15807879.809999999</v>
      </c>
      <c r="D17" s="34">
        <v>0</v>
      </c>
      <c r="E17" s="34">
        <v>0</v>
      </c>
      <c r="F17" s="35">
        <f t="shared" si="1"/>
        <v>15807879.809999999</v>
      </c>
    </row>
    <row r="18" spans="1:6" ht="18" customHeight="1" x14ac:dyDescent="0.2">
      <c r="A18" s="32">
        <v>16</v>
      </c>
      <c r="B18" s="33" t="s">
        <v>9</v>
      </c>
      <c r="C18" s="34">
        <v>63709340.170000009</v>
      </c>
      <c r="D18" s="34">
        <v>0</v>
      </c>
      <c r="E18" s="34">
        <v>0</v>
      </c>
      <c r="F18" s="35">
        <f t="shared" si="1"/>
        <v>63709340.170000009</v>
      </c>
    </row>
    <row r="19" spans="1:6" ht="18" customHeight="1" x14ac:dyDescent="0.2">
      <c r="A19" s="32">
        <v>17</v>
      </c>
      <c r="B19" s="33" t="s">
        <v>26</v>
      </c>
      <c r="C19" s="34">
        <v>5805821.7799999956</v>
      </c>
      <c r="D19" s="34">
        <v>0</v>
      </c>
      <c r="E19" s="34">
        <v>0</v>
      </c>
      <c r="F19" s="35">
        <f t="shared" si="1"/>
        <v>5805821.7799999956</v>
      </c>
    </row>
    <row r="20" spans="1:6" ht="18" customHeight="1" x14ac:dyDescent="0.2">
      <c r="A20" s="32">
        <v>18</v>
      </c>
      <c r="B20" s="33" t="s">
        <v>10</v>
      </c>
      <c r="C20" s="34">
        <v>33921553.509999998</v>
      </c>
      <c r="D20" s="34">
        <v>541425.89</v>
      </c>
      <c r="E20" s="34">
        <v>0</v>
      </c>
      <c r="F20" s="35">
        <f t="shared" si="1"/>
        <v>34462979.399999999</v>
      </c>
    </row>
    <row r="21" spans="1:6" ht="18" customHeight="1" x14ac:dyDescent="0.2">
      <c r="A21" s="32">
        <v>20</v>
      </c>
      <c r="B21" s="33" t="s">
        <v>11</v>
      </c>
      <c r="C21" s="34">
        <v>100062790.61999999</v>
      </c>
      <c r="D21" s="34">
        <v>0</v>
      </c>
      <c r="E21" s="34">
        <v>0</v>
      </c>
      <c r="F21" s="35">
        <f t="shared" si="1"/>
        <v>100062790.61999999</v>
      </c>
    </row>
    <row r="22" spans="1:6" ht="18" customHeight="1" x14ac:dyDescent="0.2">
      <c r="A22" s="32">
        <v>21</v>
      </c>
      <c r="B22" s="33" t="s">
        <v>27</v>
      </c>
      <c r="C22" s="34">
        <v>373112.81</v>
      </c>
      <c r="D22" s="34">
        <v>0</v>
      </c>
      <c r="E22" s="34">
        <v>0</v>
      </c>
      <c r="F22" s="35">
        <f t="shared" si="1"/>
        <v>373112.81</v>
      </c>
    </row>
    <row r="23" spans="1:6" ht="46.5" customHeight="1" x14ac:dyDescent="0.2">
      <c r="A23" s="32">
        <v>25</v>
      </c>
      <c r="B23" s="33" t="s">
        <v>20</v>
      </c>
      <c r="C23" s="34">
        <v>6764999.6500000004</v>
      </c>
      <c r="D23" s="34">
        <v>0</v>
      </c>
      <c r="E23" s="34">
        <v>0</v>
      </c>
      <c r="F23" s="35">
        <f t="shared" si="1"/>
        <v>6764999.6500000004</v>
      </c>
    </row>
    <row r="24" spans="1:6" ht="18" customHeight="1" x14ac:dyDescent="0.2">
      <c r="A24" s="32">
        <v>27</v>
      </c>
      <c r="B24" s="33" t="s">
        <v>12</v>
      </c>
      <c r="C24" s="34">
        <v>50114052.939999916</v>
      </c>
      <c r="D24" s="34">
        <v>4845054.6799999988</v>
      </c>
      <c r="E24" s="34">
        <v>0</v>
      </c>
      <c r="F24" s="35">
        <f t="shared" si="1"/>
        <v>54959107.619999915</v>
      </c>
    </row>
    <row r="25" spans="1:6" ht="18" customHeight="1" x14ac:dyDescent="0.2">
      <c r="A25" s="32">
        <v>37</v>
      </c>
      <c r="B25" s="33" t="s">
        <v>21</v>
      </c>
      <c r="C25" s="34">
        <v>904013.45</v>
      </c>
      <c r="D25" s="34">
        <v>0</v>
      </c>
      <c r="E25" s="34">
        <v>0</v>
      </c>
      <c r="F25" s="35">
        <f t="shared" si="1"/>
        <v>904013.45</v>
      </c>
    </row>
    <row r="26" spans="1:6" ht="18" customHeight="1" x14ac:dyDescent="0.2">
      <c r="A26" s="36">
        <v>38</v>
      </c>
      <c r="B26" s="22" t="s">
        <v>13</v>
      </c>
      <c r="C26" s="37">
        <v>78693320</v>
      </c>
      <c r="D26" s="37">
        <v>0</v>
      </c>
      <c r="E26" s="37">
        <v>0</v>
      </c>
      <c r="F26" s="38">
        <f t="shared" si="1"/>
        <v>78693320</v>
      </c>
    </row>
    <row r="27" spans="1:6" ht="18" customHeight="1" thickBot="1" x14ac:dyDescent="0.25">
      <c r="A27" s="39">
        <v>41</v>
      </c>
      <c r="B27" s="24" t="s">
        <v>22</v>
      </c>
      <c r="C27" s="40">
        <v>1000000</v>
      </c>
      <c r="D27" s="40">
        <v>1636800</v>
      </c>
      <c r="E27" s="40">
        <v>0</v>
      </c>
      <c r="F27" s="41">
        <f t="shared" si="1"/>
        <v>2636800</v>
      </c>
    </row>
    <row r="28" spans="1:6" ht="12.75" x14ac:dyDescent="0.2">
      <c r="A28" s="26" t="s">
        <v>18</v>
      </c>
      <c r="B28" s="26"/>
      <c r="C28" s="26"/>
      <c r="D28" s="26"/>
      <c r="E28" s="26"/>
      <c r="F28" s="26"/>
    </row>
    <row r="29" spans="1:6" ht="12.75" x14ac:dyDescent="0.2">
      <c r="A29" s="26"/>
      <c r="B29" s="26"/>
      <c r="C29" s="26"/>
      <c r="D29" s="26"/>
      <c r="E29" s="26"/>
      <c r="F29" s="26"/>
    </row>
    <row r="30" spans="1:6" ht="12.75" x14ac:dyDescent="0.2">
      <c r="A30" s="26"/>
      <c r="B30" s="26"/>
      <c r="C30" s="26"/>
      <c r="D30" s="26"/>
      <c r="E30" s="26"/>
      <c r="F30" s="26"/>
    </row>
    <row r="31" spans="1:6" ht="12.75" x14ac:dyDescent="0.2">
      <c r="A31" s="26"/>
      <c r="B31" s="26"/>
      <c r="C31" s="26"/>
      <c r="D31" s="26"/>
      <c r="E31" s="26"/>
      <c r="F31" s="26"/>
    </row>
    <row r="32" spans="1:6" ht="12.75" x14ac:dyDescent="0.2">
      <c r="A32" s="26"/>
      <c r="B32" s="26"/>
      <c r="C32" s="26"/>
      <c r="D32" s="26"/>
      <c r="E32" s="26"/>
      <c r="F32" s="26"/>
    </row>
  </sheetData>
  <mergeCells count="4">
    <mergeCell ref="A4:F4"/>
    <mergeCell ref="A5:B5"/>
    <mergeCell ref="A3:F3"/>
    <mergeCell ref="A1:C1"/>
  </mergeCells>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zoomScaleNormal="100" workbookViewId="0">
      <selection activeCell="G9" sqref="G9"/>
    </sheetView>
  </sheetViews>
  <sheetFormatPr baseColWidth="10" defaultRowHeight="15" x14ac:dyDescent="0.25"/>
  <cols>
    <col min="1" max="1" width="6.85546875" customWidth="1"/>
    <col min="2" max="2" width="41.7109375" customWidth="1"/>
    <col min="3" max="6" width="17.28515625" customWidth="1"/>
    <col min="7" max="7" width="12.5703125" bestFit="1" customWidth="1"/>
  </cols>
  <sheetData>
    <row r="1" spans="1:7" ht="59.25" customHeight="1" x14ac:dyDescent="0.25">
      <c r="A1" s="17" t="s">
        <v>50</v>
      </c>
      <c r="B1" s="17"/>
      <c r="C1" s="17"/>
      <c r="D1" s="14" t="s">
        <v>29</v>
      </c>
      <c r="E1" s="14"/>
    </row>
    <row r="2" spans="1:7" ht="24" customHeight="1" x14ac:dyDescent="0.25">
      <c r="A2" s="5"/>
      <c r="B2" s="5"/>
      <c r="C2" s="5"/>
      <c r="D2" s="9"/>
      <c r="E2" s="10"/>
      <c r="F2" s="11"/>
    </row>
    <row r="3" spans="1:7" s="12" customFormat="1" ht="39" customHeight="1" x14ac:dyDescent="0.25">
      <c r="A3" s="18" t="s">
        <v>49</v>
      </c>
      <c r="B3" s="18"/>
      <c r="C3" s="18"/>
      <c r="D3" s="18"/>
      <c r="E3" s="18"/>
      <c r="F3" s="18"/>
    </row>
    <row r="4" spans="1:7" s="12" customFormat="1" ht="84" customHeight="1" x14ac:dyDescent="0.3">
      <c r="A4" s="42" t="s">
        <v>51</v>
      </c>
      <c r="B4" s="42"/>
      <c r="C4" s="42"/>
      <c r="D4" s="42"/>
      <c r="E4" s="42"/>
      <c r="F4" s="42"/>
    </row>
    <row r="5" spans="1:7" ht="42" customHeight="1" thickBot="1" x14ac:dyDescent="0.3">
      <c r="A5" s="57" t="s">
        <v>0</v>
      </c>
      <c r="B5" s="57"/>
      <c r="C5" s="58" t="s">
        <v>1</v>
      </c>
      <c r="D5" s="58" t="s">
        <v>14</v>
      </c>
      <c r="E5" s="58" t="s">
        <v>15</v>
      </c>
      <c r="F5" s="58" t="s">
        <v>2</v>
      </c>
    </row>
    <row r="6" spans="1:7" ht="23.25" customHeight="1" x14ac:dyDescent="0.25">
      <c r="A6" s="26"/>
      <c r="B6" s="29" t="s">
        <v>2</v>
      </c>
      <c r="C6" s="21">
        <f>SUM(C7:C14)</f>
        <v>123203557</v>
      </c>
      <c r="D6" s="21">
        <f>SUM(D7:D14)</f>
        <v>8250060</v>
      </c>
      <c r="E6" s="21">
        <f>SUM(E7:E14)</f>
        <v>30965298</v>
      </c>
      <c r="F6" s="21">
        <f>SUM(F7:F14)</f>
        <v>162418915</v>
      </c>
      <c r="G6" s="13">
        <f>+F6-'Ahorro Total'!E8</f>
        <v>0</v>
      </c>
    </row>
    <row r="7" spans="1:7" ht="23.25" customHeight="1" x14ac:dyDescent="0.25">
      <c r="A7" s="32">
        <v>6</v>
      </c>
      <c r="B7" s="33" t="s">
        <v>3</v>
      </c>
      <c r="C7" s="59">
        <v>21659442</v>
      </c>
      <c r="D7" s="59">
        <v>3250060</v>
      </c>
      <c r="E7" s="59">
        <v>30965298</v>
      </c>
      <c r="F7" s="59">
        <f t="shared" ref="F7:F13" si="0">SUM(C7:E7)</f>
        <v>55874800</v>
      </c>
    </row>
    <row r="8" spans="1:7" ht="40.5" customHeight="1" x14ac:dyDescent="0.25">
      <c r="A8" s="32">
        <v>8</v>
      </c>
      <c r="B8" s="33" t="s">
        <v>4</v>
      </c>
      <c r="C8" s="59">
        <v>96263</v>
      </c>
      <c r="D8" s="59">
        <v>0</v>
      </c>
      <c r="E8" s="59">
        <v>0</v>
      </c>
      <c r="F8" s="59">
        <f t="shared" si="0"/>
        <v>96263</v>
      </c>
    </row>
    <row r="9" spans="1:7" ht="23.25" customHeight="1" x14ac:dyDescent="0.25">
      <c r="A9" s="32">
        <v>9</v>
      </c>
      <c r="B9" s="33" t="s">
        <v>5</v>
      </c>
      <c r="C9" s="59">
        <v>14231993</v>
      </c>
      <c r="D9" s="59">
        <v>0</v>
      </c>
      <c r="E9" s="59">
        <v>0</v>
      </c>
      <c r="F9" s="59">
        <f t="shared" si="0"/>
        <v>14231993</v>
      </c>
    </row>
    <row r="10" spans="1:7" ht="23.25" customHeight="1" x14ac:dyDescent="0.25">
      <c r="A10" s="32">
        <v>10</v>
      </c>
      <c r="B10" s="33" t="s">
        <v>6</v>
      </c>
      <c r="C10" s="59">
        <v>6464295</v>
      </c>
      <c r="D10" s="59">
        <v>0</v>
      </c>
      <c r="E10" s="59">
        <v>0</v>
      </c>
      <c r="F10" s="59">
        <f t="shared" si="0"/>
        <v>6464295</v>
      </c>
    </row>
    <row r="11" spans="1:7" ht="23.25" customHeight="1" x14ac:dyDescent="0.25">
      <c r="A11" s="32">
        <v>18</v>
      </c>
      <c r="B11" s="33" t="s">
        <v>10</v>
      </c>
      <c r="C11" s="59">
        <v>40323005</v>
      </c>
      <c r="D11" s="59">
        <v>0</v>
      </c>
      <c r="E11" s="59">
        <v>0</v>
      </c>
      <c r="F11" s="59">
        <f t="shared" si="0"/>
        <v>40323005</v>
      </c>
    </row>
    <row r="12" spans="1:7" ht="23.25" customHeight="1" x14ac:dyDescent="0.25">
      <c r="A12" s="32">
        <v>20</v>
      </c>
      <c r="B12" s="33" t="s">
        <v>11</v>
      </c>
      <c r="C12" s="59">
        <v>3442549</v>
      </c>
      <c r="D12" s="59">
        <v>5000000</v>
      </c>
      <c r="E12" s="59">
        <v>0</v>
      </c>
      <c r="F12" s="59">
        <f t="shared" si="0"/>
        <v>8442549</v>
      </c>
    </row>
    <row r="13" spans="1:7" ht="23.25" customHeight="1" x14ac:dyDescent="0.25">
      <c r="A13" s="32">
        <v>21</v>
      </c>
      <c r="B13" s="33" t="s">
        <v>27</v>
      </c>
      <c r="C13" s="59">
        <v>15978558</v>
      </c>
      <c r="D13" s="59">
        <v>0</v>
      </c>
      <c r="E13" s="59">
        <v>0</v>
      </c>
      <c r="F13" s="59">
        <f t="shared" si="0"/>
        <v>15978558</v>
      </c>
    </row>
    <row r="14" spans="1:7" ht="39.75" customHeight="1" thickBot="1" x14ac:dyDescent="0.3">
      <c r="A14" s="39" t="s">
        <v>33</v>
      </c>
      <c r="B14" s="24" t="s">
        <v>28</v>
      </c>
      <c r="C14" s="25">
        <v>21007452</v>
      </c>
      <c r="D14" s="25">
        <v>0</v>
      </c>
      <c r="E14" s="25">
        <v>0</v>
      </c>
      <c r="F14" s="25">
        <f t="shared" ref="F14" si="1">SUM(C14:E14)</f>
        <v>21007452</v>
      </c>
    </row>
    <row r="15" spans="1:7" ht="95.25" customHeight="1" x14ac:dyDescent="0.25">
      <c r="A15" s="60" t="s">
        <v>53</v>
      </c>
      <c r="B15" s="60"/>
      <c r="C15" s="60"/>
      <c r="D15" s="60"/>
      <c r="E15" s="60"/>
      <c r="F15" s="60"/>
    </row>
    <row r="16" spans="1:7" ht="26.25" customHeight="1" x14ac:dyDescent="0.25">
      <c r="A16" s="26" t="s">
        <v>18</v>
      </c>
      <c r="B16" s="26"/>
      <c r="C16" s="26"/>
      <c r="D16" s="26"/>
      <c r="E16" s="26"/>
      <c r="F16" s="26"/>
    </row>
  </sheetData>
  <mergeCells count="5">
    <mergeCell ref="A15:F15"/>
    <mergeCell ref="A4:F4"/>
    <mergeCell ref="A5:B5"/>
    <mergeCell ref="A3:F3"/>
    <mergeCell ref="A1:C1"/>
  </mergeCells>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zoomScaleNormal="100" workbookViewId="0">
      <selection activeCell="D8" sqref="D8"/>
    </sheetView>
  </sheetViews>
  <sheetFormatPr baseColWidth="10" defaultRowHeight="15" x14ac:dyDescent="0.25"/>
  <cols>
    <col min="1" max="1" width="6.5703125" customWidth="1"/>
    <col min="2" max="2" width="40.85546875" customWidth="1"/>
    <col min="3" max="3" width="18.7109375" customWidth="1"/>
    <col min="4" max="6" width="17.85546875" customWidth="1"/>
  </cols>
  <sheetData>
    <row r="1" spans="1:6" ht="53.25" customHeight="1" x14ac:dyDescent="0.25">
      <c r="A1" s="17" t="s">
        <v>50</v>
      </c>
      <c r="B1" s="17"/>
      <c r="C1" s="17"/>
      <c r="D1" s="14" t="s">
        <v>29</v>
      </c>
      <c r="E1" s="14"/>
    </row>
    <row r="2" spans="1:6" ht="24" customHeight="1" x14ac:dyDescent="0.25"/>
    <row r="3" spans="1:6" ht="30" customHeight="1" x14ac:dyDescent="0.25">
      <c r="A3" s="18" t="s">
        <v>49</v>
      </c>
      <c r="B3" s="18"/>
      <c r="C3" s="18"/>
      <c r="D3" s="18"/>
      <c r="E3" s="18"/>
      <c r="F3" s="18"/>
    </row>
    <row r="4" spans="1:6" ht="69" customHeight="1" x14ac:dyDescent="0.3">
      <c r="A4" s="42" t="s">
        <v>52</v>
      </c>
      <c r="B4" s="42"/>
      <c r="C4" s="42"/>
      <c r="D4" s="42"/>
      <c r="E4" s="42"/>
      <c r="F4" s="42"/>
    </row>
    <row r="5" spans="1:6" ht="34.5" customHeight="1" x14ac:dyDescent="0.25">
      <c r="A5" s="44" t="s">
        <v>0</v>
      </c>
      <c r="B5" s="44"/>
      <c r="C5" s="45" t="s">
        <v>46</v>
      </c>
      <c r="D5" s="45" t="s">
        <v>14</v>
      </c>
      <c r="E5" s="45" t="s">
        <v>15</v>
      </c>
      <c r="F5" s="45" t="s">
        <v>2</v>
      </c>
    </row>
    <row r="6" spans="1:6" ht="24.75" customHeight="1" x14ac:dyDescent="0.25">
      <c r="A6" s="54"/>
      <c r="B6" s="46" t="s">
        <v>2</v>
      </c>
      <c r="C6" s="47">
        <f>SUM(C15:C20)+C7+C11</f>
        <v>353812226.75</v>
      </c>
      <c r="D6" s="47">
        <f>SUM(D15:D20)+D7+D11</f>
        <v>415019615.91000003</v>
      </c>
      <c r="E6" s="47">
        <f>SUM(E15:E20)+E7+E11</f>
        <v>25355230</v>
      </c>
      <c r="F6" s="47">
        <f>SUM(C6:E6)</f>
        <v>794187072.66000009</v>
      </c>
    </row>
    <row r="7" spans="1:6" ht="24.75" customHeight="1" x14ac:dyDescent="0.25">
      <c r="A7" s="55">
        <v>1</v>
      </c>
      <c r="B7" s="48" t="s">
        <v>34</v>
      </c>
      <c r="C7" s="49">
        <f>SUM(C8:C10)</f>
        <v>12759537</v>
      </c>
      <c r="D7" s="49">
        <f t="shared" ref="D7:E7" si="0">SUM(D8:D10)</f>
        <v>18643236.359999999</v>
      </c>
      <c r="E7" s="49">
        <f t="shared" si="0"/>
        <v>0</v>
      </c>
      <c r="F7" s="49">
        <f t="shared" ref="F7:F14" si="1">SUM(C7:E7)</f>
        <v>31402773.359999999</v>
      </c>
    </row>
    <row r="8" spans="1:6" ht="24.75" customHeight="1" x14ac:dyDescent="0.25">
      <c r="A8" s="54"/>
      <c r="B8" s="48" t="s">
        <v>35</v>
      </c>
      <c r="C8" s="49">
        <v>0</v>
      </c>
      <c r="D8" s="49">
        <v>16740000</v>
      </c>
      <c r="E8" s="49">
        <v>0</v>
      </c>
      <c r="F8" s="49">
        <f t="shared" si="1"/>
        <v>16740000</v>
      </c>
    </row>
    <row r="9" spans="1:6" ht="24.75" customHeight="1" x14ac:dyDescent="0.25">
      <c r="A9" s="54"/>
      <c r="B9" s="48" t="s">
        <v>36</v>
      </c>
      <c r="C9" s="49">
        <v>0</v>
      </c>
      <c r="D9" s="49">
        <v>1903236.36</v>
      </c>
      <c r="E9" s="49">
        <v>0</v>
      </c>
      <c r="F9" s="49">
        <f t="shared" si="1"/>
        <v>1903236.36</v>
      </c>
    </row>
    <row r="10" spans="1:6" ht="24.75" customHeight="1" x14ac:dyDescent="0.25">
      <c r="A10" s="54"/>
      <c r="B10" s="48" t="s">
        <v>37</v>
      </c>
      <c r="C10" s="49">
        <v>12759537</v>
      </c>
      <c r="D10" s="49">
        <v>0</v>
      </c>
      <c r="E10" s="49">
        <v>0</v>
      </c>
      <c r="F10" s="49">
        <f t="shared" si="1"/>
        <v>12759537</v>
      </c>
    </row>
    <row r="11" spans="1:6" ht="24.75" customHeight="1" x14ac:dyDescent="0.25">
      <c r="A11" s="55">
        <v>3</v>
      </c>
      <c r="B11" s="48" t="s">
        <v>38</v>
      </c>
      <c r="C11" s="49">
        <f>SUM(C12:C14)</f>
        <v>144879291</v>
      </c>
      <c r="D11" s="49">
        <f t="shared" ref="D11:E11" si="2">SUM(D12:D14)</f>
        <v>236692290</v>
      </c>
      <c r="E11" s="49">
        <f t="shared" si="2"/>
        <v>25355230</v>
      </c>
      <c r="F11" s="49">
        <f>SUM(C11:E11)</f>
        <v>406926811</v>
      </c>
    </row>
    <row r="12" spans="1:6" ht="24.75" customHeight="1" x14ac:dyDescent="0.25">
      <c r="A12" s="55"/>
      <c r="B12" s="48" t="s">
        <v>39</v>
      </c>
      <c r="C12" s="49">
        <v>10060608</v>
      </c>
      <c r="D12" s="49">
        <v>51544010</v>
      </c>
      <c r="E12" s="49">
        <v>25293301</v>
      </c>
      <c r="F12" s="49">
        <f t="shared" si="1"/>
        <v>86897919</v>
      </c>
    </row>
    <row r="13" spans="1:6" ht="24.75" customHeight="1" x14ac:dyDescent="0.25">
      <c r="A13" s="55"/>
      <c r="B13" s="48" t="s">
        <v>40</v>
      </c>
      <c r="C13" s="49">
        <v>127289536</v>
      </c>
      <c r="D13" s="49">
        <v>182638308</v>
      </c>
      <c r="E13" s="49"/>
      <c r="F13" s="49">
        <f t="shared" si="1"/>
        <v>309927844</v>
      </c>
    </row>
    <row r="14" spans="1:6" ht="35.25" customHeight="1" x14ac:dyDescent="0.25">
      <c r="A14" s="55"/>
      <c r="B14" s="48" t="s">
        <v>41</v>
      </c>
      <c r="C14" s="49">
        <v>7529147</v>
      </c>
      <c r="D14" s="49">
        <v>2509972</v>
      </c>
      <c r="E14" s="49">
        <v>61929</v>
      </c>
      <c r="F14" s="49">
        <f t="shared" si="1"/>
        <v>10101048</v>
      </c>
    </row>
    <row r="15" spans="1:6" ht="33" customHeight="1" x14ac:dyDescent="0.25">
      <c r="A15" s="55">
        <v>32</v>
      </c>
      <c r="B15" s="48" t="s">
        <v>42</v>
      </c>
      <c r="C15" s="50">
        <v>0</v>
      </c>
      <c r="D15" s="50">
        <v>1899072.04</v>
      </c>
      <c r="E15" s="50">
        <v>0</v>
      </c>
      <c r="F15" s="50">
        <f>SUM(C15:E15)</f>
        <v>1899072.04</v>
      </c>
    </row>
    <row r="16" spans="1:6" ht="24.75" customHeight="1" x14ac:dyDescent="0.25">
      <c r="A16" s="55">
        <v>35</v>
      </c>
      <c r="B16" s="48" t="s">
        <v>43</v>
      </c>
      <c r="C16" s="50">
        <v>0</v>
      </c>
      <c r="D16" s="50">
        <v>3796405</v>
      </c>
      <c r="E16" s="50">
        <v>0</v>
      </c>
      <c r="F16" s="50">
        <f t="shared" ref="F16:F20" si="3">SUM(C16:E16)</f>
        <v>3796405</v>
      </c>
    </row>
    <row r="17" spans="1:6" ht="24.75" customHeight="1" x14ac:dyDescent="0.25">
      <c r="A17" s="55">
        <v>40</v>
      </c>
      <c r="B17" s="48" t="s">
        <v>44</v>
      </c>
      <c r="C17" s="50">
        <v>15213919.75</v>
      </c>
      <c r="D17" s="50">
        <v>121293646.42</v>
      </c>
      <c r="E17" s="50">
        <v>0</v>
      </c>
      <c r="F17" s="50">
        <f t="shared" si="3"/>
        <v>136507566.17000002</v>
      </c>
    </row>
    <row r="18" spans="1:6" ht="24.75" customHeight="1" x14ac:dyDescent="0.25">
      <c r="A18" s="55">
        <v>41</v>
      </c>
      <c r="B18" s="48" t="s">
        <v>22</v>
      </c>
      <c r="C18" s="50">
        <v>1340000</v>
      </c>
      <c r="D18" s="50">
        <v>2460000</v>
      </c>
      <c r="E18" s="50">
        <v>0</v>
      </c>
      <c r="F18" s="50">
        <f t="shared" si="3"/>
        <v>3800000</v>
      </c>
    </row>
    <row r="19" spans="1:6" ht="24.75" customHeight="1" x14ac:dyDescent="0.25">
      <c r="A19" s="55">
        <v>42</v>
      </c>
      <c r="B19" s="48" t="s">
        <v>48</v>
      </c>
      <c r="C19" s="50">
        <v>9200000</v>
      </c>
      <c r="D19" s="50">
        <v>9200000</v>
      </c>
      <c r="E19" s="50">
        <v>0</v>
      </c>
      <c r="F19" s="50">
        <f t="shared" si="3"/>
        <v>18400000</v>
      </c>
    </row>
    <row r="20" spans="1:6" ht="24.75" customHeight="1" thickBot="1" x14ac:dyDescent="0.3">
      <c r="A20" s="56">
        <v>43</v>
      </c>
      <c r="B20" s="51" t="s">
        <v>45</v>
      </c>
      <c r="C20" s="52">
        <v>170419479</v>
      </c>
      <c r="D20" s="52">
        <v>21034966.09</v>
      </c>
      <c r="E20" s="52">
        <v>0</v>
      </c>
      <c r="F20" s="52">
        <f t="shared" si="3"/>
        <v>191454445.09</v>
      </c>
    </row>
    <row r="21" spans="1:6" ht="15.75" customHeight="1" x14ac:dyDescent="0.25">
      <c r="A21" s="53" t="s">
        <v>47</v>
      </c>
      <c r="B21" s="53"/>
      <c r="C21" s="53"/>
      <c r="D21" s="53"/>
      <c r="E21" s="53"/>
      <c r="F21" s="53"/>
    </row>
  </sheetData>
  <mergeCells count="5">
    <mergeCell ref="A4:F4"/>
    <mergeCell ref="A5:B5"/>
    <mergeCell ref="A21:F21"/>
    <mergeCell ref="A3:F3"/>
    <mergeCell ref="A1:C1"/>
  </mergeCells>
  <pageMargins left="0.7" right="0.7" top="0.75" bottom="0.75" header="0.3" footer="0.3"/>
  <pageSetup orientation="portrait" r:id="rId1"/>
  <ignoredErrors>
    <ignoredError sqref="C11:E11 C6:E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Ahorro Total</vt:lpstr>
      <vt:lpstr>Ahorros Fiscales</vt:lpstr>
      <vt:lpstr>Ahorros Propios</vt:lpstr>
      <vt:lpstr>Ahorro Autónomo</vt:lpstr>
      <vt:lpstr>'Ahorro Total'!Área_de_impresión</vt:lpstr>
      <vt:lpstr>'Ahorros Fiscales'!Área_de_impresión</vt:lpstr>
      <vt:lpstr>'Ahorros Propios'!Área_de_impresión</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Oswaldo Ramirez Martinez</dc:creator>
  <cp:lastModifiedBy>sirenia_antolin</cp:lastModifiedBy>
  <cp:lastPrinted>2014-10-21T01:12:34Z</cp:lastPrinted>
  <dcterms:created xsi:type="dcterms:W3CDTF">2013-07-23T22:27:11Z</dcterms:created>
  <dcterms:modified xsi:type="dcterms:W3CDTF">2014-10-30T02:14:36Z</dcterms:modified>
</cp:coreProperties>
</file>