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ana_carcano\Documents\Next\4. Trimestrales\Trimestrales 2017\1T\"/>
    </mc:Choice>
  </mc:AlternateContent>
  <bookViews>
    <workbookView xWindow="0" yWindow="0" windowWidth="25200" windowHeight="11385"/>
  </bookViews>
  <sheets>
    <sheet name="Total" sheetId="1" r:id="rId1"/>
    <sheet name="FISCALES" sheetId="2" r:id="rId2"/>
    <sheet name="PROPIOS" sheetId="3" r:id="rId3"/>
    <sheet name="RAMOS AUTÓNOMOS" sheetId="4" r:id="rId4"/>
  </sheets>
  <definedNames>
    <definedName name="_xlnm.Print_Area" localSheetId="1">FISCALES!$A$3:$F$39</definedName>
    <definedName name="_xlnm.Print_Area" localSheetId="2">PROPIOS!$A$3:$F$15</definedName>
    <definedName name="_xlnm.Print_Area" localSheetId="0">Total!$A$3:$F$14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D9" i="4" l="1"/>
  <c r="E9" i="4"/>
  <c r="C9" i="4"/>
  <c r="C6" i="4"/>
  <c r="F7" i="4" l="1"/>
  <c r="F8" i="4"/>
  <c r="F10" i="4"/>
  <c r="F11" i="4"/>
  <c r="F12" i="4"/>
  <c r="F13" i="4"/>
  <c r="F14" i="4"/>
  <c r="F15" i="4"/>
  <c r="F16" i="4"/>
  <c r="F17" i="4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10" i="1"/>
  <c r="E6" i="4" l="1"/>
  <c r="D6" i="4"/>
  <c r="D5" i="4" l="1"/>
  <c r="D13" i="1" s="1"/>
  <c r="E5" i="4"/>
  <c r="E13" i="1" s="1"/>
  <c r="F9" i="4"/>
  <c r="F6" i="4"/>
  <c r="C5" i="4"/>
  <c r="C13" i="1" s="1"/>
  <c r="G13" i="1" l="1"/>
  <c r="F13" i="1"/>
  <c r="F5" i="4"/>
  <c r="F11" i="3" l="1"/>
  <c r="F13" i="2"/>
  <c r="E11" i="2"/>
  <c r="E11" i="1" s="1"/>
  <c r="D11" i="2"/>
  <c r="C11" i="2"/>
  <c r="E12" i="1"/>
  <c r="D12" i="1"/>
  <c r="C12" i="1"/>
  <c r="D11" i="1"/>
  <c r="C11" i="1"/>
  <c r="D10" i="1" l="1"/>
  <c r="E10" i="1"/>
  <c r="C10" i="1"/>
  <c r="F12" i="1"/>
  <c r="F11" i="2"/>
  <c r="F11" i="1"/>
  <c r="C9" i="1" l="1"/>
  <c r="F10" i="1"/>
</calcChain>
</file>

<file path=xl/sharedStrings.xml><?xml version="1.0" encoding="utf-8"?>
<sst xmlns="http://schemas.openxmlformats.org/spreadsheetml/2006/main" count="90" uniqueCount="58">
  <si>
    <t>AHORROS OBTENIDOS POR LA APLICACIÓN DE LAS MEDIDAS DE AUSTERIDAD Y DISCIPLINA PRESUPUESTARIA</t>
  </si>
  <si>
    <t>Enero-marzo 2017</t>
  </si>
  <si>
    <t>(Pesos)</t>
  </si>
  <si>
    <t>Servicio Personales</t>
  </si>
  <si>
    <t>Gasto de Operación</t>
  </si>
  <si>
    <t>Gasto de Inversión</t>
  </si>
  <si>
    <t>Total</t>
  </si>
  <si>
    <t>Fiscales</t>
  </si>
  <si>
    <t>Propios</t>
  </si>
  <si>
    <t>Fuente: Secretaría de Hacienda y Crédito Público.</t>
  </si>
  <si>
    <t>RECURSOS FISCALES</t>
  </si>
  <si>
    <t>Ramo</t>
  </si>
  <si>
    <r>
      <t xml:space="preserve">Total </t>
    </r>
    <r>
      <rPr>
        <b/>
        <vertAlign val="superscript"/>
        <sz val="11"/>
        <rFont val="Soberana Sans Light"/>
        <family val="3"/>
      </rPr>
      <t>1/</t>
    </r>
  </si>
  <si>
    <t>Poder Legislativo</t>
  </si>
  <si>
    <t>Oficina de la Presidencia de la República</t>
  </si>
  <si>
    <t>Gobernación</t>
  </si>
  <si>
    <t>Relaciones Exteriores</t>
  </si>
  <si>
    <t>Hacienda y Crédito Público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</si>
  <si>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</si>
  <si>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</si>
  <si>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</si>
  <si>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</si>
  <si>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</si>
  <si>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</si>
  <si>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</si>
  <si>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</si>
  <si>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</si>
  <si>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</si>
  <si>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</si>
  <si>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</si>
  <si>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Previsiones y Aportaciones para los Sistemas de Educación Básica, Normal, Tecnológica y de Adultos</t>
  </si>
  <si>
    <t>Función Pública</t>
  </si>
  <si>
    <t>Tribunales Agrarios</t>
  </si>
  <si>
    <t>Consejería Jurídica del Ejecutivo Federal</t>
  </si>
  <si>
    <t>Consejo Nacional de Ciencia y Tecnología</t>
  </si>
  <si>
    <t>Comisión Reguladora de Energía</t>
  </si>
  <si>
    <t>Comisión Nacional de Hidrocarburos</t>
  </si>
  <si>
    <t>Entidades no Sectorizadas</t>
  </si>
  <si>
    <t>Cultura</t>
  </si>
  <si>
    <t>RECURSOS PROPIOS DE ENTIDADES PARAESTATALES</t>
  </si>
  <si>
    <t>Auditoría Superior de la Federación</t>
  </si>
  <si>
    <t>Cámara de Diputados</t>
  </si>
  <si>
    <t>Poder Judicial</t>
  </si>
  <si>
    <t>Consejo de la Judicatura Federal</t>
  </si>
  <si>
    <t>Tribunal Electoral del Poder Judicial de la Federación</t>
  </si>
  <si>
    <t>Comisión Nacional de los Derechos Humanos</t>
  </si>
  <si>
    <t>Instituto Nacional de Estadística y Geografía</t>
  </si>
  <si>
    <t>Comisión Federal de Competencia Económica</t>
  </si>
  <si>
    <t>Instituto Nacional para la Evaluación de la Educación</t>
  </si>
  <si>
    <t>Instituto Federal de Telecomunicaciones</t>
  </si>
  <si>
    <t>Instituto Nacional de Transparencia, Acceso a la Información y Protección de Datos</t>
  </si>
  <si>
    <t>Fuente: Poderes Legislativo y Judicial y entes autónomos.</t>
  </si>
  <si>
    <t>1_/ Las reducciones, principalmente, se deben: a) servicios personales, con excepción del Poder Legislativo, por la aplicación de las disposiciones específicas en las partidas de sueldos y salarios de los servidores públicos de mando superior a compensación garantizada (327,141,096.07) y sueldos base  (78,572,829.35); b) gasto de operación a congresos y convenciones (2,145,400.00), otras asesorías para la operación de programas (835,498.00) y estudios e investigaciones (831,330.00).</t>
  </si>
  <si>
    <t>Administración Pública Federal</t>
  </si>
  <si>
    <t>Poderes y Entes Autónomos</t>
  </si>
  <si>
    <t>Informes Sobre la Situación Económica, las Finanzas Públicas y la Deuda Pública, Anexos</t>
  </si>
  <si>
    <t>Primer Trimestre de 2017</t>
  </si>
  <si>
    <t>AHORROS OBTENIDOS POR LA APLICACIÓN DE LAS MEDIDAS DE AUSTERIDAD Y DISCIPLINA PRESUPUESTARIA
PODERES LEGISLATIVO Y JUDICIAL Y LOS ENTES AUTÓNOMOS
Enero-marzo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</si>
</sst>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_-* #,##0_-;\-* #,##0_-;_-* &quot;-&quot;??_-;_-@_-"/>
    <numFmt numFmtId="166" formatCode="_-* #,##0.0_-;\-* #,##0.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oberana Sans Light"/>
      <family val="3"/>
    </font>
    <font>
      <sz val="11"/>
      <color theme="1"/>
      <name val="Soberana Sans Light"/>
      <family val="3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vertAlign val="superscript"/>
      <sz val="11"/>
      <name val="Soberana Sans Light"/>
      <family val="3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 Light"/>
      <family val="3"/>
    </font>
    <font>
      <sz val="11"/>
      <color theme="0"/>
      <name val="Soberana Sans Light"/>
      <family val="3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sz val="11"/>
      <color theme="1"/>
      <name val="Soberana Titular"/>
      <family val="3"/>
    </font>
    <font>
      <sz val="10"/>
      <color theme="1"/>
      <name val="Soberana Titular"/>
      <family val="3"/>
    </font>
    <font>
      <sz val="11"/>
      <name val="Soberana Titular"/>
      <family val="3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 vertical="top"/>
    </xf>
    <xf numFmtId="43" fontId="5" fillId="0" borderId="0" xfId="1" applyNumberFormat="1" applyFont="1" applyAlignment="1">
      <alignment vertical="top"/>
    </xf>
    <xf numFmtId="43" fontId="3" fillId="0" borderId="0" xfId="1" applyNumberFormat="1" applyFont="1"/>
    <xf numFmtId="164" fontId="3" fillId="0" borderId="0" xfId="1" applyNumberFormat="1" applyFont="1" applyFill="1" applyAlignment="1">
      <alignment horizontal="center" vertical="top"/>
    </xf>
    <xf numFmtId="164" fontId="3" fillId="0" borderId="0" xfId="1" applyNumberFormat="1" applyFont="1" applyFill="1" applyAlignment="1">
      <alignment horizontal="left" vertical="top" wrapText="1"/>
    </xf>
    <xf numFmtId="0" fontId="3" fillId="0" borderId="1" xfId="1" applyFont="1" applyBorder="1"/>
    <xf numFmtId="0" fontId="4" fillId="0" borderId="1" xfId="1" applyFont="1" applyBorder="1" applyAlignment="1">
      <alignment horizontal="left" vertical="center"/>
    </xf>
    <xf numFmtId="0" fontId="8" fillId="0" borderId="0" xfId="3" applyFont="1"/>
    <xf numFmtId="0" fontId="7" fillId="0" borderId="0" xfId="3" applyFont="1"/>
    <xf numFmtId="0" fontId="1" fillId="0" borderId="0" xfId="3"/>
    <xf numFmtId="0" fontId="9" fillId="0" borderId="1" xfId="3" applyFont="1" applyBorder="1" applyAlignment="1">
      <alignment horizontal="left"/>
    </xf>
    <xf numFmtId="0" fontId="9" fillId="0" borderId="1" xfId="3" applyFont="1" applyBorder="1" applyAlignment="1">
      <alignment horizontal="centerContinuous"/>
    </xf>
    <xf numFmtId="0" fontId="9" fillId="0" borderId="1" xfId="3" applyFont="1" applyBorder="1" applyAlignment="1">
      <alignment horizontal="center"/>
    </xf>
    <xf numFmtId="0" fontId="10" fillId="0" borderId="0" xfId="3" applyFont="1"/>
    <xf numFmtId="164" fontId="11" fillId="0" borderId="0" xfId="3" applyNumberFormat="1" applyFont="1" applyFill="1" applyAlignment="1">
      <alignment horizontal="center" vertical="top"/>
    </xf>
    <xf numFmtId="3" fontId="11" fillId="0" borderId="0" xfId="3" applyNumberFormat="1" applyFont="1" applyAlignment="1">
      <alignment vertical="top"/>
    </xf>
    <xf numFmtId="165" fontId="8" fillId="0" borderId="0" xfId="3" applyNumberFormat="1" applyFont="1"/>
    <xf numFmtId="164" fontId="10" fillId="0" borderId="0" xfId="3" applyNumberFormat="1" applyFont="1" applyFill="1" applyAlignment="1">
      <alignment horizontal="center" vertical="top"/>
    </xf>
    <xf numFmtId="164" fontId="10" fillId="0" borderId="0" xfId="3" applyNumberFormat="1" applyFont="1" applyFill="1" applyAlignment="1">
      <alignment horizontal="justify" vertical="top" wrapText="1"/>
    </xf>
    <xf numFmtId="3" fontId="10" fillId="0" borderId="0" xfId="3" applyNumberFormat="1" applyFont="1" applyFill="1" applyAlignment="1">
      <alignment vertical="top"/>
    </xf>
    <xf numFmtId="0" fontId="8" fillId="0" borderId="0" xfId="3" applyFont="1" applyFill="1"/>
    <xf numFmtId="0" fontId="1" fillId="0" borderId="0" xfId="3" applyFont="1" applyFill="1"/>
    <xf numFmtId="164" fontId="10" fillId="0" borderId="0" xfId="3" applyNumberFormat="1" applyFont="1" applyFill="1" applyAlignment="1">
      <alignment horizontal="left" vertical="top" wrapText="1" indent="1"/>
    </xf>
    <xf numFmtId="3" fontId="10" fillId="0" borderId="0" xfId="3" applyNumberFormat="1" applyFont="1" applyAlignment="1">
      <alignment vertical="top"/>
    </xf>
    <xf numFmtId="3" fontId="8" fillId="0" borderId="0" xfId="3" applyNumberFormat="1" applyFont="1"/>
    <xf numFmtId="3" fontId="8" fillId="0" borderId="0" xfId="3" applyNumberFormat="1" applyFont="1" applyFill="1"/>
    <xf numFmtId="164" fontId="10" fillId="0" borderId="0" xfId="3" applyNumberFormat="1" applyFont="1" applyFill="1" applyBorder="1" applyAlignment="1">
      <alignment horizontal="center" vertical="top"/>
    </xf>
    <xf numFmtId="164" fontId="10" fillId="0" borderId="0" xfId="3" applyNumberFormat="1" applyFont="1" applyFill="1" applyBorder="1" applyAlignment="1">
      <alignment horizontal="justify" vertical="top" wrapText="1"/>
    </xf>
    <xf numFmtId="3" fontId="10" fillId="0" borderId="0" xfId="3" applyNumberFormat="1" applyFont="1" applyBorder="1" applyAlignment="1">
      <alignment vertical="top"/>
    </xf>
    <xf numFmtId="164" fontId="10" fillId="0" borderId="1" xfId="3" applyNumberFormat="1" applyFont="1" applyFill="1" applyBorder="1" applyAlignment="1">
      <alignment horizontal="center" vertical="top"/>
    </xf>
    <xf numFmtId="164" fontId="10" fillId="0" borderId="1" xfId="3" applyNumberFormat="1" applyFont="1" applyFill="1" applyBorder="1" applyAlignment="1">
      <alignment horizontal="justify" vertical="top" wrapText="1"/>
    </xf>
    <xf numFmtId="3" fontId="10" fillId="0" borderId="1" xfId="3" applyNumberFormat="1" applyFont="1" applyBorder="1" applyAlignment="1">
      <alignment vertical="top"/>
    </xf>
    <xf numFmtId="0" fontId="12" fillId="0" borderId="0" xfId="3" applyFont="1"/>
    <xf numFmtId="0" fontId="2" fillId="0" borderId="0" xfId="3" applyFont="1"/>
    <xf numFmtId="0" fontId="3" fillId="0" borderId="0" xfId="3" applyFont="1"/>
    <xf numFmtId="164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 applyAlignment="1">
      <alignment horizontal="left" vertical="top" wrapText="1" indent="3"/>
    </xf>
    <xf numFmtId="164" fontId="3" fillId="0" borderId="0" xfId="0" applyNumberFormat="1" applyFont="1" applyFill="1" applyAlignment="1">
      <alignment horizontal="center" vertical="top"/>
    </xf>
    <xf numFmtId="164" fontId="5" fillId="0" borderId="0" xfId="0" applyNumberFormat="1" applyFont="1" applyFill="1" applyAlignment="1">
      <alignment horizontal="left" vertical="top" wrapText="1"/>
    </xf>
    <xf numFmtId="3" fontId="13" fillId="0" borderId="0" xfId="0" applyNumberFormat="1" applyFont="1"/>
    <xf numFmtId="166" fontId="3" fillId="0" borderId="0" xfId="2" applyNumberFormat="1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3" fontId="5" fillId="0" borderId="0" xfId="2" applyNumberFormat="1" applyFont="1" applyAlignment="1">
      <alignment vertical="top"/>
    </xf>
    <xf numFmtId="3" fontId="3" fillId="0" borderId="0" xfId="2" applyNumberFormat="1" applyFont="1" applyFill="1" applyBorder="1" applyAlignment="1">
      <alignment vertical="top"/>
    </xf>
    <xf numFmtId="3" fontId="5" fillId="0" borderId="1" xfId="2" applyNumberFormat="1" applyFont="1" applyBorder="1" applyAlignment="1">
      <alignment vertical="top"/>
    </xf>
    <xf numFmtId="3" fontId="5" fillId="0" borderId="0" xfId="1" applyNumberFormat="1" applyFont="1" applyAlignment="1">
      <alignment vertical="top"/>
    </xf>
    <xf numFmtId="3" fontId="3" fillId="0" borderId="0" xfId="1" applyNumberFormat="1" applyFont="1" applyAlignment="1">
      <alignment vertical="top"/>
    </xf>
    <xf numFmtId="164" fontId="5" fillId="0" borderId="2" xfId="1" applyNumberFormat="1" applyFont="1" applyFill="1" applyBorder="1" applyAlignment="1">
      <alignment horizontal="left" vertical="top"/>
    </xf>
    <xf numFmtId="0" fontId="3" fillId="0" borderId="0" xfId="1" applyFont="1" applyAlignment="1">
      <alignment horizontal="justify" wrapText="1"/>
    </xf>
    <xf numFmtId="0" fontId="14" fillId="2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/>
    </xf>
    <xf numFmtId="0" fontId="16" fillId="0" borderId="0" xfId="4" applyFont="1"/>
    <xf numFmtId="0" fontId="14" fillId="0" borderId="0" xfId="4" applyFont="1" applyFill="1" applyBorder="1" applyAlignment="1">
      <alignment horizontal="center" vertical="center" wrapText="1"/>
    </xf>
    <xf numFmtId="0" fontId="16" fillId="0" borderId="0" xfId="4" applyFont="1" applyFill="1" applyBorder="1"/>
    <xf numFmtId="0" fontId="17" fillId="0" borderId="0" xfId="0" applyFont="1" applyFill="1" applyBorder="1"/>
    <xf numFmtId="0" fontId="17" fillId="0" borderId="0" xfId="0" applyFont="1"/>
    <xf numFmtId="0" fontId="14" fillId="0" borderId="0" xfId="4" applyFont="1" applyFill="1" applyBorder="1" applyAlignment="1">
      <alignment horizontal="center" vertical="center" wrapText="1"/>
    </xf>
    <xf numFmtId="0" fontId="16" fillId="0" borderId="0" xfId="4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0" borderId="0" xfId="0" applyFont="1" applyFill="1"/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left" vertical="center"/>
    </xf>
    <xf numFmtId="3" fontId="3" fillId="0" borderId="0" xfId="2" applyNumberFormat="1" applyFont="1"/>
    <xf numFmtId="3" fontId="3" fillId="0" borderId="0" xfId="2" applyNumberFormat="1" applyFont="1" applyAlignment="1">
      <alignment vertical="top"/>
    </xf>
    <xf numFmtId="3" fontId="3" fillId="0" borderId="1" xfId="2" applyNumberFormat="1" applyFont="1" applyBorder="1" applyAlignment="1">
      <alignment vertical="top"/>
    </xf>
  </cellXfs>
  <cellStyles count="5">
    <cellStyle name="Millares" xfId="2" builtinId="3"/>
    <cellStyle name="Normal" xfId="0" builtinId="0"/>
    <cellStyle name="Normal 2 2" xfId="1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showGridLines="0" tabSelected="1" zoomScaleNormal="100" workbookViewId="0">
      <selection sqref="A1:D1"/>
    </sheetView>
  </sheetViews>
  <sheetFormatPr baseColWidth="10" defaultRowHeight="15.75" x14ac:dyDescent="0.25"/>
  <cols>
    <col min="1" max="1" width="4.85546875" style="1" customWidth="1"/>
    <col min="2" max="2" width="41.7109375" style="1" customWidth="1"/>
    <col min="3" max="3" width="21.85546875" style="1" bestFit="1" customWidth="1"/>
    <col min="4" max="4" width="22.42578125" style="1" bestFit="1" customWidth="1"/>
    <col min="5" max="5" width="21.140625" style="1" bestFit="1" customWidth="1"/>
    <col min="6" max="6" width="22.7109375" style="1" bestFit="1" customWidth="1"/>
    <col min="7" max="7" width="20.140625" style="1" bestFit="1" customWidth="1"/>
    <col min="8" max="16384" width="11.42578125" style="1"/>
  </cols>
  <sheetData>
    <row r="1" spans="1:20" s="64" customFormat="1" ht="46.5" customHeight="1" x14ac:dyDescent="0.25">
      <c r="A1" s="58" t="s">
        <v>55</v>
      </c>
      <c r="B1" s="58"/>
      <c r="C1" s="58"/>
      <c r="D1" s="58"/>
      <c r="E1" s="59" t="s">
        <v>56</v>
      </c>
      <c r="F1" s="60"/>
      <c r="G1" s="60"/>
      <c r="H1" s="61"/>
      <c r="I1" s="61"/>
      <c r="J1" s="61"/>
      <c r="K1" s="61"/>
      <c r="L1" s="59"/>
      <c r="M1" s="62"/>
      <c r="N1" s="63"/>
      <c r="O1" s="63"/>
      <c r="P1" s="63"/>
      <c r="Q1" s="63"/>
      <c r="R1" s="63"/>
      <c r="S1" s="63"/>
      <c r="T1" s="63"/>
    </row>
    <row r="2" spans="1:20" s="69" customFormat="1" ht="28.5" customHeight="1" x14ac:dyDescent="0.25">
      <c r="A2" s="65"/>
      <c r="B2" s="65"/>
      <c r="C2" s="65"/>
      <c r="D2" s="65"/>
      <c r="E2" s="59"/>
      <c r="F2" s="66"/>
      <c r="G2" s="66"/>
      <c r="H2" s="67"/>
      <c r="I2" s="67"/>
      <c r="J2" s="68"/>
      <c r="K2" s="68"/>
      <c r="L2" s="68"/>
      <c r="M2" s="67"/>
      <c r="N2" s="63"/>
      <c r="O2" s="63"/>
      <c r="P2" s="63"/>
      <c r="Q2" s="63"/>
      <c r="R2" s="63"/>
      <c r="S2" s="63"/>
      <c r="T2" s="63"/>
    </row>
    <row r="3" spans="1:20" customFormat="1" ht="13.5" customHeight="1" x14ac:dyDescent="0.25">
      <c r="A3" s="70"/>
      <c r="B3" s="70"/>
      <c r="C3" s="70"/>
      <c r="D3" s="70"/>
      <c r="E3" s="70"/>
      <c r="F3" s="70"/>
      <c r="H3" s="71"/>
      <c r="I3" s="71"/>
      <c r="J3" s="71"/>
      <c r="K3" s="71"/>
      <c r="L3" s="71"/>
      <c r="M3" s="71"/>
      <c r="N3" s="72"/>
      <c r="O3" s="73"/>
      <c r="P3" s="73"/>
      <c r="Q3" s="73"/>
      <c r="R3" s="73"/>
      <c r="S3" s="72"/>
      <c r="T3" s="72"/>
    </row>
    <row r="4" spans="1:20" customFormat="1" ht="13.5" customHeight="1" x14ac:dyDescent="0.25">
      <c r="A4" s="70" t="s">
        <v>0</v>
      </c>
      <c r="B4" s="70"/>
      <c r="C4" s="70"/>
      <c r="D4" s="70"/>
      <c r="E4" s="70"/>
      <c r="F4" s="70"/>
      <c r="H4" s="71"/>
      <c r="I4" s="71"/>
      <c r="J4" s="71"/>
      <c r="K4" s="71"/>
      <c r="L4" s="71"/>
      <c r="M4" s="71"/>
      <c r="N4" s="72"/>
      <c r="O4" s="73"/>
      <c r="P4" s="73"/>
      <c r="Q4" s="73"/>
      <c r="R4" s="73"/>
      <c r="S4" s="72"/>
      <c r="T4" s="72"/>
    </row>
    <row r="5" spans="1:20" customFormat="1" ht="13.5" customHeight="1" x14ac:dyDescent="0.25">
      <c r="A5" s="70" t="s">
        <v>1</v>
      </c>
      <c r="B5" s="70"/>
      <c r="C5" s="70"/>
      <c r="D5" s="70"/>
      <c r="E5" s="70"/>
      <c r="F5" s="70"/>
      <c r="H5" s="71"/>
      <c r="I5" s="71"/>
      <c r="J5" s="71"/>
      <c r="K5" s="71"/>
      <c r="L5" s="71"/>
      <c r="M5" s="71"/>
      <c r="N5" s="72"/>
      <c r="O5" s="73"/>
      <c r="P5" s="73"/>
      <c r="Q5" s="73"/>
      <c r="R5" s="73"/>
      <c r="S5" s="72"/>
      <c r="T5" s="72"/>
    </row>
    <row r="6" spans="1:20" customFormat="1" ht="13.5" customHeight="1" x14ac:dyDescent="0.25">
      <c r="A6" s="70" t="s">
        <v>2</v>
      </c>
      <c r="B6" s="70"/>
      <c r="C6" s="70"/>
      <c r="D6" s="70"/>
      <c r="E6" s="70"/>
      <c r="F6" s="70"/>
      <c r="H6" s="71"/>
      <c r="I6" s="71"/>
      <c r="J6" s="71"/>
      <c r="K6" s="71"/>
      <c r="L6" s="71"/>
      <c r="M6" s="71"/>
      <c r="N6" s="72"/>
      <c r="O6" s="73"/>
      <c r="P6" s="73"/>
      <c r="Q6" s="73"/>
      <c r="R6" s="73"/>
      <c r="S6" s="72"/>
      <c r="T6" s="72"/>
    </row>
    <row r="7" spans="1:20" customFormat="1" ht="13.5" customHeight="1" x14ac:dyDescent="0.25">
      <c r="A7" s="70"/>
      <c r="B7" s="70"/>
      <c r="C7" s="70"/>
      <c r="D7" s="70"/>
      <c r="E7" s="70"/>
      <c r="F7" s="70"/>
      <c r="H7" s="71"/>
      <c r="I7" s="71"/>
      <c r="J7" s="71"/>
      <c r="K7" s="71"/>
      <c r="L7" s="71"/>
      <c r="M7" s="71"/>
      <c r="N7" s="72"/>
      <c r="O7" s="73"/>
      <c r="P7" s="73"/>
      <c r="Q7" s="73"/>
      <c r="R7" s="73"/>
      <c r="S7" s="72"/>
      <c r="T7" s="72"/>
    </row>
    <row r="8" spans="1:20" ht="26.25" customHeight="1" thickBot="1" x14ac:dyDescent="0.3">
      <c r="A8" s="2"/>
      <c r="B8" s="2"/>
      <c r="C8" s="3" t="s">
        <v>3</v>
      </c>
      <c r="D8" s="3" t="s">
        <v>4</v>
      </c>
      <c r="E8" s="3" t="s">
        <v>5</v>
      </c>
      <c r="F8" s="3" t="s">
        <v>6</v>
      </c>
    </row>
    <row r="9" spans="1:20" x14ac:dyDescent="0.25">
      <c r="A9" s="56" t="s">
        <v>6</v>
      </c>
      <c r="B9" s="56"/>
      <c r="C9" s="54">
        <f>+C10+C13</f>
        <v>698422047.81999993</v>
      </c>
      <c r="D9" s="54">
        <f t="shared" ref="D9:F9" si="0">+D10+D13</f>
        <v>86637832.409999996</v>
      </c>
      <c r="E9" s="54">
        <f t="shared" si="0"/>
        <v>13152676.41</v>
      </c>
      <c r="F9" s="54">
        <f t="shared" si="0"/>
        <v>798212556.63999999</v>
      </c>
      <c r="G9" s="6"/>
    </row>
    <row r="10" spans="1:20" s="47" customFormat="1" ht="19.5" customHeight="1" x14ac:dyDescent="0.25">
      <c r="A10" s="42"/>
      <c r="B10" s="43" t="s">
        <v>53</v>
      </c>
      <c r="C10" s="51">
        <f>+C11+C12</f>
        <v>407478377.42000002</v>
      </c>
      <c r="D10" s="51">
        <f t="shared" ref="D10:E10" si="1">+D11+D12</f>
        <v>1003857</v>
      </c>
      <c r="E10" s="51">
        <f t="shared" si="1"/>
        <v>0</v>
      </c>
      <c r="F10" s="51">
        <f t="shared" ref="F10" si="2">+C10+D10+E10</f>
        <v>408482234.42000002</v>
      </c>
      <c r="G10" s="44" t="e">
        <f>+#REF!+#REF!+#REF!</f>
        <v>#REF!</v>
      </c>
      <c r="H10" s="45"/>
      <c r="I10" s="45"/>
      <c r="J10" s="45"/>
      <c r="K10" s="45"/>
      <c r="L10" s="52"/>
      <c r="M10" s="52"/>
      <c r="N10" s="46"/>
      <c r="O10" s="46"/>
      <c r="P10" s="46"/>
      <c r="Q10" s="46"/>
      <c r="R10" s="46"/>
      <c r="S10" s="46"/>
      <c r="T10" s="46"/>
    </row>
    <row r="11" spans="1:20" x14ac:dyDescent="0.25">
      <c r="A11" s="7"/>
      <c r="B11" s="41" t="s">
        <v>7</v>
      </c>
      <c r="C11" s="55">
        <f>+FISCALES!C11</f>
        <v>407478377.42000002</v>
      </c>
      <c r="D11" s="55">
        <f>+FISCALES!D11</f>
        <v>1003857</v>
      </c>
      <c r="E11" s="55">
        <f>FISCALES!E11</f>
        <v>0</v>
      </c>
      <c r="F11" s="55">
        <f>+C11+D11+E11</f>
        <v>408482234.42000002</v>
      </c>
    </row>
    <row r="12" spans="1:20" x14ac:dyDescent="0.25">
      <c r="A12" s="7"/>
      <c r="B12" s="41" t="s">
        <v>8</v>
      </c>
      <c r="C12" s="55">
        <f>+PROPIOS!C11</f>
        <v>0</v>
      </c>
      <c r="D12" s="55">
        <f>+PROPIOS!D11</f>
        <v>0</v>
      </c>
      <c r="E12" s="55">
        <f>+PROPIOS!E11</f>
        <v>0</v>
      </c>
      <c r="F12" s="55">
        <f>+C12+D12+E12</f>
        <v>0</v>
      </c>
    </row>
    <row r="13" spans="1:20" s="47" customFormat="1" ht="19.5" customHeight="1" thickBot="1" x14ac:dyDescent="0.3">
      <c r="A13" s="48"/>
      <c r="B13" s="49" t="s">
        <v>54</v>
      </c>
      <c r="C13" s="53">
        <f>+'RAMOS AUTÓNOMOS'!C5</f>
        <v>290943670.39999998</v>
      </c>
      <c r="D13" s="53">
        <f>+'RAMOS AUTÓNOMOS'!D5</f>
        <v>85633975.409999996</v>
      </c>
      <c r="E13" s="53">
        <f>+'RAMOS AUTÓNOMOS'!E5</f>
        <v>13152676.41</v>
      </c>
      <c r="F13" s="53">
        <f t="shared" ref="F13" si="3">+C13+D13+E13</f>
        <v>389730322.21999997</v>
      </c>
      <c r="G13" s="44">
        <f t="shared" ref="G13" si="4">+C13+D13+E13</f>
        <v>389730322.21999997</v>
      </c>
      <c r="H13" s="46"/>
      <c r="I13" s="46"/>
      <c r="J13" s="50"/>
      <c r="K13" s="50"/>
      <c r="L13" s="50"/>
      <c r="M13" s="46"/>
      <c r="N13" s="46"/>
      <c r="O13" s="46"/>
      <c r="P13" s="46"/>
      <c r="Q13" s="46"/>
      <c r="R13" s="46"/>
      <c r="S13" s="46"/>
      <c r="T13" s="46"/>
    </row>
    <row r="14" spans="1:20" ht="18" customHeight="1" x14ac:dyDescent="0.25">
      <c r="A14" s="1" t="s">
        <v>9</v>
      </c>
    </row>
  </sheetData>
  <mergeCells count="13">
    <mergeCell ref="A9:B9"/>
    <mergeCell ref="A1:D1"/>
    <mergeCell ref="H1:K1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>
      <selection sqref="A1:D1"/>
    </sheetView>
  </sheetViews>
  <sheetFormatPr baseColWidth="10" defaultRowHeight="15.75" x14ac:dyDescent="0.25"/>
  <cols>
    <col min="1" max="1" width="6.85546875" style="1" customWidth="1"/>
    <col min="2" max="2" width="41.7109375" style="1" customWidth="1"/>
    <col min="3" max="3" width="21.85546875" style="1" bestFit="1" customWidth="1"/>
    <col min="4" max="4" width="22.42578125" style="1" bestFit="1" customWidth="1"/>
    <col min="5" max="5" width="21.140625" style="1" bestFit="1" customWidth="1"/>
    <col min="6" max="6" width="20.140625" style="1" customWidth="1"/>
    <col min="7" max="7" width="20.140625" style="1" bestFit="1" customWidth="1"/>
    <col min="8" max="16384" width="11.42578125" style="1"/>
  </cols>
  <sheetData>
    <row r="1" spans="1:20" s="64" customFormat="1" ht="46.5" customHeight="1" x14ac:dyDescent="0.25">
      <c r="A1" s="58" t="s">
        <v>55</v>
      </c>
      <c r="B1" s="58"/>
      <c r="C1" s="58"/>
      <c r="D1" s="58"/>
      <c r="E1" s="59" t="s">
        <v>56</v>
      </c>
      <c r="F1" s="60"/>
      <c r="G1" s="60"/>
      <c r="H1" s="61"/>
      <c r="I1" s="61"/>
      <c r="J1" s="61"/>
      <c r="K1" s="61"/>
      <c r="L1" s="59"/>
      <c r="M1" s="62"/>
      <c r="N1" s="63"/>
      <c r="O1" s="63"/>
      <c r="P1" s="63"/>
      <c r="Q1" s="63"/>
      <c r="R1" s="63"/>
      <c r="S1" s="63"/>
      <c r="T1" s="63"/>
    </row>
    <row r="2" spans="1:20" s="69" customFormat="1" ht="28.5" customHeight="1" x14ac:dyDescent="0.25">
      <c r="A2" s="65"/>
      <c r="B2" s="65"/>
      <c r="C2" s="65"/>
      <c r="D2" s="65"/>
      <c r="E2" s="59"/>
      <c r="F2" s="66"/>
      <c r="G2" s="66"/>
      <c r="H2" s="67"/>
      <c r="I2" s="67"/>
      <c r="J2" s="68"/>
      <c r="K2" s="68"/>
      <c r="L2" s="68"/>
      <c r="M2" s="67"/>
      <c r="N2" s="63"/>
      <c r="O2" s="63"/>
      <c r="P2" s="63"/>
      <c r="Q2" s="63"/>
      <c r="R2" s="63"/>
      <c r="S2" s="63"/>
      <c r="T2" s="63"/>
    </row>
    <row r="3" spans="1:20" customFormat="1" ht="12" customHeight="1" x14ac:dyDescent="0.25">
      <c r="A3" s="70"/>
      <c r="B3" s="70"/>
      <c r="C3" s="70"/>
      <c r="D3" s="70"/>
      <c r="E3" s="70"/>
      <c r="F3" s="70"/>
      <c r="H3" s="71"/>
      <c r="I3" s="71"/>
      <c r="J3" s="71"/>
      <c r="K3" s="71"/>
      <c r="L3" s="71"/>
      <c r="M3" s="71"/>
      <c r="N3" s="72"/>
      <c r="O3" s="73"/>
      <c r="P3" s="73"/>
      <c r="Q3" s="73"/>
      <c r="R3" s="73"/>
      <c r="S3" s="72"/>
      <c r="T3" s="72"/>
    </row>
    <row r="4" spans="1:20" customFormat="1" ht="12" customHeight="1" x14ac:dyDescent="0.25">
      <c r="A4" s="70" t="s">
        <v>0</v>
      </c>
      <c r="B4" s="70"/>
      <c r="C4" s="70"/>
      <c r="D4" s="70"/>
      <c r="E4" s="70"/>
      <c r="F4" s="70"/>
      <c r="H4" s="71"/>
      <c r="I4" s="71"/>
      <c r="J4" s="71"/>
      <c r="K4" s="71"/>
      <c r="L4" s="71"/>
      <c r="M4" s="71"/>
      <c r="N4" s="72"/>
      <c r="O4" s="73"/>
      <c r="P4" s="73"/>
      <c r="Q4" s="73"/>
      <c r="R4" s="73"/>
      <c r="S4" s="72"/>
      <c r="T4" s="72"/>
    </row>
    <row r="5" spans="1:20" customFormat="1" ht="12" customHeight="1" x14ac:dyDescent="0.25">
      <c r="A5" s="70" t="s">
        <v>10</v>
      </c>
      <c r="B5" s="70"/>
      <c r="C5" s="70"/>
      <c r="D5" s="70"/>
      <c r="E5" s="70"/>
      <c r="F5" s="70"/>
      <c r="H5" s="71"/>
      <c r="I5" s="71"/>
      <c r="J5" s="71"/>
      <c r="K5" s="71"/>
      <c r="L5" s="71"/>
      <c r="M5" s="71"/>
      <c r="N5" s="72"/>
      <c r="O5" s="73"/>
      <c r="P5" s="73"/>
      <c r="Q5" s="73"/>
      <c r="R5" s="73"/>
      <c r="S5" s="72"/>
      <c r="T5" s="72"/>
    </row>
    <row r="6" spans="1:20" customFormat="1" ht="12" customHeight="1" x14ac:dyDescent="0.25">
      <c r="A6" s="70" t="s">
        <v>1</v>
      </c>
      <c r="B6" s="70"/>
      <c r="C6" s="70"/>
      <c r="D6" s="70"/>
      <c r="E6" s="70"/>
      <c r="F6" s="70"/>
      <c r="H6" s="71"/>
      <c r="I6" s="71"/>
      <c r="J6" s="71"/>
      <c r="K6" s="71"/>
      <c r="L6" s="71"/>
      <c r="M6" s="71"/>
      <c r="N6" s="72"/>
      <c r="O6" s="73"/>
      <c r="P6" s="73"/>
      <c r="Q6" s="73"/>
      <c r="R6" s="73"/>
      <c r="S6" s="72"/>
      <c r="T6" s="72"/>
    </row>
    <row r="7" spans="1:20" customFormat="1" ht="12" customHeight="1" x14ac:dyDescent="0.25">
      <c r="A7" s="70" t="s">
        <v>2</v>
      </c>
      <c r="B7" s="70"/>
      <c r="C7" s="70"/>
      <c r="D7" s="70"/>
      <c r="E7" s="70"/>
      <c r="F7" s="70"/>
      <c r="H7" s="71"/>
      <c r="I7" s="71"/>
      <c r="J7" s="71"/>
      <c r="K7" s="71"/>
      <c r="L7" s="71"/>
      <c r="M7" s="71"/>
      <c r="N7" s="72"/>
      <c r="O7" s="73"/>
      <c r="P7" s="73"/>
      <c r="Q7" s="73"/>
      <c r="R7" s="73"/>
      <c r="S7" s="72"/>
      <c r="T7" s="72"/>
    </row>
    <row r="8" spans="1:20" customFormat="1" ht="12" customHeight="1" x14ac:dyDescent="0.25">
      <c r="A8" s="70"/>
      <c r="B8" s="70"/>
      <c r="C8" s="70"/>
      <c r="D8" s="70"/>
      <c r="E8" s="70"/>
      <c r="F8" s="70"/>
      <c r="H8" s="71"/>
      <c r="I8" s="71"/>
      <c r="J8" s="71"/>
      <c r="K8" s="71"/>
      <c r="L8" s="71"/>
      <c r="M8" s="71"/>
      <c r="N8" s="72"/>
      <c r="O8" s="73"/>
      <c r="P8" s="73"/>
      <c r="Q8" s="73"/>
      <c r="R8" s="73"/>
      <c r="S8" s="72"/>
      <c r="T8" s="72"/>
    </row>
    <row r="9" spans="1:20" ht="26.25" customHeight="1" thickBot="1" x14ac:dyDescent="0.3">
      <c r="A9" s="10" t="s">
        <v>11</v>
      </c>
      <c r="B9" s="2"/>
      <c r="C9" s="10" t="s">
        <v>3</v>
      </c>
      <c r="D9" s="3" t="s">
        <v>4</v>
      </c>
      <c r="E9" s="3" t="s">
        <v>5</v>
      </c>
      <c r="F9" s="3" t="s">
        <v>12</v>
      </c>
    </row>
    <row r="10" spans="1:20" ht="5.0999999999999996" customHeight="1" x14ac:dyDescent="0.25"/>
    <row r="11" spans="1:20" x14ac:dyDescent="0.25">
      <c r="B11" s="4" t="s">
        <v>6</v>
      </c>
      <c r="C11" s="51">
        <f>SUM(C13:C38)</f>
        <v>407478377.42000002</v>
      </c>
      <c r="D11" s="51">
        <f>SUM(D13:D38)</f>
        <v>1003857</v>
      </c>
      <c r="E11" s="51">
        <f>SUM(E13:E38)</f>
        <v>0</v>
      </c>
      <c r="F11" s="51">
        <f>(SUM(F13:F38))</f>
        <v>408482234.42000002</v>
      </c>
      <c r="G11" s="6"/>
    </row>
    <row r="12" spans="1:20" ht="5.0999999999999996" customHeight="1" x14ac:dyDescent="0.25">
      <c r="C12" s="74"/>
      <c r="D12" s="74"/>
      <c r="E12" s="74"/>
      <c r="F12" s="74"/>
    </row>
    <row r="13" spans="1:20" x14ac:dyDescent="0.25">
      <c r="A13" s="7">
        <v>1</v>
      </c>
      <c r="B13" s="8" t="s">
        <v>13</v>
      </c>
      <c r="C13" s="75">
        <v>4096437</v>
      </c>
      <c r="D13" s="75">
        <v>1003857</v>
      </c>
      <c r="E13" s="75">
        <v>0</v>
      </c>
      <c r="F13" s="75">
        <f>C13+D13+E13</f>
        <v>5100294</v>
      </c>
    </row>
    <row r="14" spans="1:20" x14ac:dyDescent="0.25">
      <c r="A14" s="7">
        <v>2</v>
      </c>
      <c r="B14" s="8" t="s">
        <v>14</v>
      </c>
      <c r="C14" s="75">
        <v>11460847</v>
      </c>
      <c r="D14" s="75">
        <v>0</v>
      </c>
      <c r="E14" s="75">
        <v>0</v>
      </c>
      <c r="F14" s="75">
        <f t="shared" ref="F14:F38" si="0">C14+D14+E14</f>
        <v>11460847</v>
      </c>
    </row>
    <row r="15" spans="1:20" x14ac:dyDescent="0.25">
      <c r="A15" s="7">
        <v>4</v>
      </c>
      <c r="B15" s="8" t="s">
        <v>15</v>
      </c>
      <c r="C15" s="75">
        <v>52835244</v>
      </c>
      <c r="D15" s="75">
        <v>0</v>
      </c>
      <c r="E15" s="75">
        <v>0</v>
      </c>
      <c r="F15" s="75">
        <f t="shared" si="0"/>
        <v>52835244</v>
      </c>
    </row>
    <row r="16" spans="1:20" x14ac:dyDescent="0.25">
      <c r="A16" s="7">
        <v>5</v>
      </c>
      <c r="B16" s="8" t="s">
        <v>16</v>
      </c>
      <c r="C16" s="75">
        <v>10986423.000000002</v>
      </c>
      <c r="D16" s="75">
        <v>0</v>
      </c>
      <c r="E16" s="75">
        <v>0</v>
      </c>
      <c r="F16" s="75">
        <f t="shared" si="0"/>
        <v>10986423.000000002</v>
      </c>
    </row>
    <row r="17" spans="1:6" x14ac:dyDescent="0.25">
      <c r="A17" s="7">
        <v>6</v>
      </c>
      <c r="B17" s="8" t="s">
        <v>17</v>
      </c>
      <c r="C17" s="75">
        <v>73527143.190000027</v>
      </c>
      <c r="D17" s="75">
        <v>0</v>
      </c>
      <c r="E17" s="75">
        <v>0</v>
      </c>
      <c r="F17" s="75">
        <f t="shared" si="0"/>
        <v>73527143.190000027</v>
      </c>
    </row>
    <row r="18" spans="1:6" ht="31.5" x14ac:dyDescent="0.25">
      <c r="A18" s="7">
        <v>8</v>
      </c>
      <c r="B18" s="8" t="s">
        <v>18</v>
      </c>
      <c r="C18" s="75">
        <v>13535451.039999999</v>
      </c>
      <c r="D18" s="75">
        <v>0</v>
      </c>
      <c r="E18" s="75">
        <v>0</v>
      </c>
      <c r="F18" s="75">
        <f t="shared" si="0"/>
        <v>13535451.039999999</v>
      </c>
    </row>
    <row r="19" spans="1:6" x14ac:dyDescent="0.25">
      <c r="A19" s="7">
        <v>9</v>
      </c>
      <c r="B19" s="8" t="s">
        <v>19</v>
      </c>
      <c r="C19" s="75">
        <v>14315470.189999994</v>
      </c>
      <c r="D19" s="75">
        <v>0</v>
      </c>
      <c r="E19" s="75">
        <v>0</v>
      </c>
      <c r="F19" s="75">
        <f t="shared" si="0"/>
        <v>14315470.189999994</v>
      </c>
    </row>
    <row r="20" spans="1:6" x14ac:dyDescent="0.25">
      <c r="A20" s="7">
        <v>10</v>
      </c>
      <c r="B20" s="8" t="s">
        <v>20</v>
      </c>
      <c r="C20" s="75">
        <v>20889779.999999963</v>
      </c>
      <c r="D20" s="75">
        <v>0</v>
      </c>
      <c r="E20" s="75">
        <v>0</v>
      </c>
      <c r="F20" s="75">
        <f t="shared" si="0"/>
        <v>20889779.999999963</v>
      </c>
    </row>
    <row r="21" spans="1:6" x14ac:dyDescent="0.25">
      <c r="A21" s="7">
        <v>11</v>
      </c>
      <c r="B21" s="8" t="s">
        <v>21</v>
      </c>
      <c r="C21" s="75">
        <v>12472915</v>
      </c>
      <c r="D21" s="75">
        <v>0</v>
      </c>
      <c r="E21" s="75">
        <v>0</v>
      </c>
      <c r="F21" s="75">
        <f t="shared" si="0"/>
        <v>12472915</v>
      </c>
    </row>
    <row r="22" spans="1:6" x14ac:dyDescent="0.25">
      <c r="A22" s="7">
        <v>12</v>
      </c>
      <c r="B22" s="8" t="s">
        <v>22</v>
      </c>
      <c r="C22" s="75">
        <v>21913492.999999989</v>
      </c>
      <c r="D22" s="75">
        <v>0</v>
      </c>
      <c r="E22" s="75">
        <v>0</v>
      </c>
      <c r="F22" s="75">
        <f t="shared" si="0"/>
        <v>21913492.999999989</v>
      </c>
    </row>
    <row r="23" spans="1:6" x14ac:dyDescent="0.25">
      <c r="A23" s="7">
        <v>14</v>
      </c>
      <c r="B23" s="8" t="s">
        <v>23</v>
      </c>
      <c r="C23" s="75">
        <v>18864066.000000004</v>
      </c>
      <c r="D23" s="75">
        <v>0</v>
      </c>
      <c r="E23" s="75">
        <v>0</v>
      </c>
      <c r="F23" s="75">
        <f t="shared" si="0"/>
        <v>18864066.000000004</v>
      </c>
    </row>
    <row r="24" spans="1:6" x14ac:dyDescent="0.25">
      <c r="A24" s="7">
        <v>15</v>
      </c>
      <c r="B24" s="8" t="s">
        <v>24</v>
      </c>
      <c r="C24" s="75">
        <v>9373553</v>
      </c>
      <c r="D24" s="75">
        <v>0</v>
      </c>
      <c r="E24" s="75">
        <v>0</v>
      </c>
      <c r="F24" s="75">
        <f t="shared" si="0"/>
        <v>9373553</v>
      </c>
    </row>
    <row r="25" spans="1:6" x14ac:dyDescent="0.25">
      <c r="A25" s="7">
        <v>16</v>
      </c>
      <c r="B25" s="8" t="s">
        <v>25</v>
      </c>
      <c r="C25" s="75">
        <v>23980363.000000007</v>
      </c>
      <c r="D25" s="75">
        <v>0</v>
      </c>
      <c r="E25" s="75">
        <v>0</v>
      </c>
      <c r="F25" s="75">
        <f t="shared" si="0"/>
        <v>23980363.000000007</v>
      </c>
    </row>
    <row r="26" spans="1:6" x14ac:dyDescent="0.25">
      <c r="A26" s="7">
        <v>17</v>
      </c>
      <c r="B26" s="8" t="s">
        <v>26</v>
      </c>
      <c r="C26" s="75">
        <v>33961107.999999978</v>
      </c>
      <c r="D26" s="75">
        <v>0</v>
      </c>
      <c r="E26" s="75">
        <v>0</v>
      </c>
      <c r="F26" s="75">
        <f t="shared" si="0"/>
        <v>33961107.999999978</v>
      </c>
    </row>
    <row r="27" spans="1:6" x14ac:dyDescent="0.25">
      <c r="A27" s="7">
        <v>18</v>
      </c>
      <c r="B27" s="8" t="s">
        <v>27</v>
      </c>
      <c r="C27" s="75">
        <v>8846083.0000000037</v>
      </c>
      <c r="D27" s="75">
        <v>0</v>
      </c>
      <c r="E27" s="75">
        <v>0</v>
      </c>
      <c r="F27" s="75">
        <f t="shared" si="0"/>
        <v>8846083.0000000037</v>
      </c>
    </row>
    <row r="28" spans="1:6" x14ac:dyDescent="0.25">
      <c r="A28" s="7">
        <v>20</v>
      </c>
      <c r="B28" s="8" t="s">
        <v>28</v>
      </c>
      <c r="C28" s="75">
        <v>14698596.000000002</v>
      </c>
      <c r="D28" s="75">
        <v>0</v>
      </c>
      <c r="E28" s="75">
        <v>0</v>
      </c>
      <c r="F28" s="75">
        <f t="shared" si="0"/>
        <v>14698596.000000002</v>
      </c>
    </row>
    <row r="29" spans="1:6" x14ac:dyDescent="0.25">
      <c r="A29" s="7">
        <v>21</v>
      </c>
      <c r="B29" s="8" t="s">
        <v>29</v>
      </c>
      <c r="C29" s="75">
        <v>8105315.0000000102</v>
      </c>
      <c r="D29" s="75">
        <v>0</v>
      </c>
      <c r="E29" s="75">
        <v>0</v>
      </c>
      <c r="F29" s="75">
        <f t="shared" si="0"/>
        <v>8105315.0000000102</v>
      </c>
    </row>
    <row r="30" spans="1:6" ht="47.25" x14ac:dyDescent="0.25">
      <c r="A30" s="7">
        <v>25</v>
      </c>
      <c r="B30" s="8" t="s">
        <v>30</v>
      </c>
      <c r="C30" s="75">
        <v>1951196</v>
      </c>
      <c r="D30" s="75">
        <v>0</v>
      </c>
      <c r="E30" s="75">
        <v>0</v>
      </c>
      <c r="F30" s="75">
        <f t="shared" si="0"/>
        <v>1951196</v>
      </c>
    </row>
    <row r="31" spans="1:6" x14ac:dyDescent="0.25">
      <c r="A31" s="7">
        <v>27</v>
      </c>
      <c r="B31" s="8" t="s">
        <v>31</v>
      </c>
      <c r="C31" s="75">
        <v>8106259.0000000028</v>
      </c>
      <c r="D31" s="75">
        <v>0</v>
      </c>
      <c r="E31" s="75">
        <v>0</v>
      </c>
      <c r="F31" s="75">
        <f t="shared" si="0"/>
        <v>8106259.0000000028</v>
      </c>
    </row>
    <row r="32" spans="1:6" x14ac:dyDescent="0.25">
      <c r="A32" s="7">
        <v>31</v>
      </c>
      <c r="B32" s="8" t="s">
        <v>32</v>
      </c>
      <c r="C32" s="75">
        <v>10783647.000000002</v>
      </c>
      <c r="D32" s="75">
        <v>0</v>
      </c>
      <c r="E32" s="75">
        <v>0</v>
      </c>
      <c r="F32" s="75">
        <f t="shared" si="0"/>
        <v>10783647.000000002</v>
      </c>
    </row>
    <row r="33" spans="1:6" x14ac:dyDescent="0.25">
      <c r="A33" s="7">
        <v>37</v>
      </c>
      <c r="B33" s="8" t="s">
        <v>33</v>
      </c>
      <c r="C33" s="75">
        <v>3069224</v>
      </c>
      <c r="D33" s="75">
        <v>0</v>
      </c>
      <c r="E33" s="75">
        <v>0</v>
      </c>
      <c r="F33" s="75">
        <f t="shared" si="0"/>
        <v>3069224</v>
      </c>
    </row>
    <row r="34" spans="1:6" ht="15.75" customHeight="1" x14ac:dyDescent="0.25">
      <c r="A34" s="7">
        <v>38</v>
      </c>
      <c r="B34" s="8" t="s">
        <v>34</v>
      </c>
      <c r="C34" s="75">
        <v>5659432</v>
      </c>
      <c r="D34" s="75">
        <v>0</v>
      </c>
      <c r="E34" s="75">
        <v>0</v>
      </c>
      <c r="F34" s="75">
        <f t="shared" si="0"/>
        <v>5659432</v>
      </c>
    </row>
    <row r="35" spans="1:6" x14ac:dyDescent="0.25">
      <c r="A35" s="7">
        <v>45</v>
      </c>
      <c r="B35" s="8" t="s">
        <v>35</v>
      </c>
      <c r="C35" s="75">
        <v>5837794</v>
      </c>
      <c r="D35" s="75">
        <v>0</v>
      </c>
      <c r="E35" s="75">
        <v>0</v>
      </c>
      <c r="F35" s="75">
        <f t="shared" si="0"/>
        <v>5837794</v>
      </c>
    </row>
    <row r="36" spans="1:6" x14ac:dyDescent="0.25">
      <c r="A36" s="7">
        <v>46</v>
      </c>
      <c r="B36" s="8" t="s">
        <v>36</v>
      </c>
      <c r="C36" s="75">
        <v>5134743.9999999991</v>
      </c>
      <c r="D36" s="75">
        <v>0</v>
      </c>
      <c r="E36" s="75">
        <v>0</v>
      </c>
      <c r="F36" s="75">
        <f t="shared" si="0"/>
        <v>5134743.9999999991</v>
      </c>
    </row>
    <row r="37" spans="1:6" x14ac:dyDescent="0.25">
      <c r="A37" s="7">
        <v>47</v>
      </c>
      <c r="B37" s="8" t="s">
        <v>37</v>
      </c>
      <c r="C37" s="75">
        <v>9213721</v>
      </c>
      <c r="D37" s="75">
        <v>0</v>
      </c>
      <c r="E37" s="75">
        <v>0</v>
      </c>
      <c r="F37" s="75">
        <f t="shared" si="0"/>
        <v>9213721</v>
      </c>
    </row>
    <row r="38" spans="1:6" ht="16.5" thickBot="1" x14ac:dyDescent="0.3">
      <c r="A38" s="39">
        <v>48</v>
      </c>
      <c r="B38" s="40" t="s">
        <v>38</v>
      </c>
      <c r="C38" s="76">
        <v>3860073</v>
      </c>
      <c r="D38" s="76">
        <v>0</v>
      </c>
      <c r="E38" s="76">
        <v>0</v>
      </c>
      <c r="F38" s="75">
        <f t="shared" si="0"/>
        <v>3860073</v>
      </c>
    </row>
    <row r="39" spans="1:6" x14ac:dyDescent="0.25">
      <c r="A39" s="1" t="s">
        <v>9</v>
      </c>
    </row>
    <row r="40" spans="1:6" ht="2.25" customHeight="1" x14ac:dyDescent="0.25"/>
    <row r="41" spans="1:6" x14ac:dyDescent="0.25">
      <c r="A41" s="57" t="s">
        <v>52</v>
      </c>
      <c r="B41" s="57"/>
      <c r="C41" s="57"/>
      <c r="D41" s="57"/>
      <c r="E41" s="57"/>
      <c r="F41" s="57"/>
    </row>
    <row r="42" spans="1:6" x14ac:dyDescent="0.25">
      <c r="A42" s="57"/>
      <c r="B42" s="57"/>
      <c r="C42" s="57"/>
      <c r="D42" s="57"/>
      <c r="E42" s="57"/>
      <c r="F42" s="57"/>
    </row>
    <row r="43" spans="1:6" x14ac:dyDescent="0.25">
      <c r="A43" s="57"/>
      <c r="B43" s="57"/>
      <c r="C43" s="57"/>
      <c r="D43" s="57"/>
      <c r="E43" s="57"/>
      <c r="F43" s="57"/>
    </row>
    <row r="44" spans="1:6" x14ac:dyDescent="0.25">
      <c r="A44" s="57"/>
      <c r="B44" s="57"/>
      <c r="C44" s="57"/>
      <c r="D44" s="57"/>
      <c r="E44" s="57"/>
      <c r="F44" s="57"/>
    </row>
  </sheetData>
  <mergeCells count="15">
    <mergeCell ref="A41:F44"/>
    <mergeCell ref="A1:D1"/>
    <mergeCell ref="H1:K1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Normal="100" workbookViewId="0">
      <selection sqref="A1:D1"/>
    </sheetView>
  </sheetViews>
  <sheetFormatPr baseColWidth="10" defaultRowHeight="15.75" x14ac:dyDescent="0.25"/>
  <cols>
    <col min="1" max="1" width="6.85546875" style="1" customWidth="1"/>
    <col min="2" max="2" width="41.7109375" style="1" customWidth="1"/>
    <col min="3" max="3" width="21.85546875" style="1" bestFit="1" customWidth="1"/>
    <col min="4" max="4" width="22.42578125" style="1" bestFit="1" customWidth="1"/>
    <col min="5" max="5" width="21.140625" style="1" bestFit="1" customWidth="1"/>
    <col min="6" max="6" width="20.140625" style="1" customWidth="1"/>
    <col min="7" max="16384" width="11.42578125" style="1"/>
  </cols>
  <sheetData>
    <row r="1" spans="1:20" s="64" customFormat="1" ht="46.5" customHeight="1" x14ac:dyDescent="0.25">
      <c r="A1" s="58" t="s">
        <v>55</v>
      </c>
      <c r="B1" s="58"/>
      <c r="C1" s="58"/>
      <c r="D1" s="58"/>
      <c r="E1" s="59" t="s">
        <v>56</v>
      </c>
      <c r="F1" s="60"/>
      <c r="G1" s="60"/>
      <c r="H1" s="61"/>
      <c r="I1" s="61"/>
      <c r="J1" s="61"/>
      <c r="K1" s="61"/>
      <c r="L1" s="59"/>
      <c r="M1" s="62"/>
      <c r="N1" s="63"/>
      <c r="O1" s="63"/>
      <c r="P1" s="63"/>
      <c r="Q1" s="63"/>
      <c r="R1" s="63"/>
      <c r="S1" s="63"/>
      <c r="T1" s="63"/>
    </row>
    <row r="2" spans="1:20" s="69" customFormat="1" ht="28.5" customHeight="1" x14ac:dyDescent="0.25">
      <c r="A2" s="65"/>
      <c r="B2" s="65"/>
      <c r="C2" s="65"/>
      <c r="D2" s="65"/>
      <c r="E2" s="59"/>
      <c r="F2" s="66"/>
      <c r="G2" s="66"/>
      <c r="H2" s="67"/>
      <c r="I2" s="67"/>
      <c r="J2" s="68"/>
      <c r="K2" s="68"/>
      <c r="L2" s="68"/>
      <c r="M2" s="67"/>
      <c r="N2" s="63"/>
      <c r="O2" s="63"/>
      <c r="P2" s="63"/>
      <c r="Q2" s="63"/>
      <c r="R2" s="63"/>
      <c r="S2" s="63"/>
      <c r="T2" s="63"/>
    </row>
    <row r="3" spans="1:20" customFormat="1" ht="12" customHeight="1" x14ac:dyDescent="0.25">
      <c r="A3" s="70"/>
      <c r="B3" s="70"/>
      <c r="C3" s="70"/>
      <c r="D3" s="70"/>
      <c r="E3" s="70"/>
      <c r="F3" s="70"/>
      <c r="H3" s="71"/>
      <c r="I3" s="71"/>
      <c r="J3" s="71"/>
      <c r="K3" s="71"/>
      <c r="L3" s="71"/>
      <c r="M3" s="71"/>
      <c r="N3" s="72"/>
      <c r="O3" s="73"/>
      <c r="P3" s="73"/>
      <c r="Q3" s="73"/>
      <c r="R3" s="73"/>
      <c r="S3" s="72"/>
      <c r="T3" s="72"/>
    </row>
    <row r="4" spans="1:20" customFormat="1" ht="12" customHeight="1" x14ac:dyDescent="0.25">
      <c r="A4" s="70" t="s">
        <v>0</v>
      </c>
      <c r="B4" s="70"/>
      <c r="C4" s="70"/>
      <c r="D4" s="70"/>
      <c r="E4" s="70"/>
      <c r="F4" s="70"/>
      <c r="H4" s="71"/>
      <c r="I4" s="71"/>
      <c r="J4" s="71"/>
      <c r="K4" s="71"/>
      <c r="L4" s="71"/>
      <c r="M4" s="71"/>
      <c r="N4" s="72"/>
      <c r="O4" s="73"/>
      <c r="P4" s="73"/>
      <c r="Q4" s="73"/>
      <c r="R4" s="73"/>
      <c r="S4" s="72"/>
      <c r="T4" s="72"/>
    </row>
    <row r="5" spans="1:20" customFormat="1" ht="12" customHeight="1" x14ac:dyDescent="0.25">
      <c r="A5" s="70" t="s">
        <v>39</v>
      </c>
      <c r="B5" s="70"/>
      <c r="C5" s="70"/>
      <c r="D5" s="70"/>
      <c r="E5" s="70"/>
      <c r="F5" s="70"/>
      <c r="H5" s="71"/>
      <c r="I5" s="71"/>
      <c r="J5" s="71"/>
      <c r="K5" s="71"/>
      <c r="L5" s="71"/>
      <c r="M5" s="71"/>
      <c r="N5" s="72"/>
      <c r="O5" s="73"/>
      <c r="P5" s="73"/>
      <c r="Q5" s="73"/>
      <c r="R5" s="73"/>
      <c r="S5" s="72"/>
      <c r="T5" s="72"/>
    </row>
    <row r="6" spans="1:20" customFormat="1" ht="12" customHeight="1" x14ac:dyDescent="0.25">
      <c r="A6" s="70" t="s">
        <v>1</v>
      </c>
      <c r="B6" s="70"/>
      <c r="C6" s="70"/>
      <c r="D6" s="70"/>
      <c r="E6" s="70"/>
      <c r="F6" s="70"/>
      <c r="H6" s="71"/>
      <c r="I6" s="71"/>
      <c r="J6" s="71"/>
      <c r="K6" s="71"/>
      <c r="L6" s="71"/>
      <c r="M6" s="71"/>
      <c r="N6" s="72"/>
      <c r="O6" s="73"/>
      <c r="P6" s="73"/>
      <c r="Q6" s="73"/>
      <c r="R6" s="73"/>
      <c r="S6" s="72"/>
      <c r="T6" s="72"/>
    </row>
    <row r="7" spans="1:20" customFormat="1" ht="12" customHeight="1" x14ac:dyDescent="0.25">
      <c r="A7" s="70" t="s">
        <v>2</v>
      </c>
      <c r="B7" s="70"/>
      <c r="C7" s="70"/>
      <c r="D7" s="70"/>
      <c r="E7" s="70"/>
      <c r="F7" s="70"/>
      <c r="H7" s="71"/>
      <c r="I7" s="71"/>
      <c r="J7" s="71"/>
      <c r="K7" s="71"/>
      <c r="L7" s="71"/>
      <c r="M7" s="71"/>
      <c r="N7" s="72"/>
      <c r="O7" s="73"/>
      <c r="P7" s="73"/>
      <c r="Q7" s="73"/>
      <c r="R7" s="73"/>
      <c r="S7" s="72"/>
      <c r="T7" s="72"/>
    </row>
    <row r="8" spans="1:20" customFormat="1" ht="12" customHeight="1" x14ac:dyDescent="0.25">
      <c r="A8" s="70"/>
      <c r="B8" s="70"/>
      <c r="C8" s="70"/>
      <c r="D8" s="70"/>
      <c r="E8" s="70"/>
      <c r="F8" s="70"/>
      <c r="H8" s="71"/>
      <c r="I8" s="71"/>
      <c r="J8" s="71"/>
      <c r="K8" s="71"/>
      <c r="L8" s="71"/>
      <c r="M8" s="71"/>
      <c r="N8" s="72"/>
      <c r="O8" s="73"/>
      <c r="P8" s="73"/>
      <c r="Q8" s="73"/>
      <c r="R8" s="73"/>
      <c r="S8" s="72"/>
      <c r="T8" s="72"/>
    </row>
    <row r="9" spans="1:20" ht="26.25" customHeight="1" thickBot="1" x14ac:dyDescent="0.3">
      <c r="A9" s="3" t="s">
        <v>11</v>
      </c>
      <c r="B9" s="3"/>
      <c r="C9" s="3" t="s">
        <v>3</v>
      </c>
      <c r="D9" s="3" t="s">
        <v>4</v>
      </c>
      <c r="E9" s="3" t="s">
        <v>5</v>
      </c>
      <c r="F9" s="3" t="s">
        <v>6</v>
      </c>
    </row>
    <row r="10" spans="1:20" ht="5.0999999999999996" customHeight="1" x14ac:dyDescent="0.25"/>
    <row r="11" spans="1:20" x14ac:dyDescent="0.25">
      <c r="B11" s="4" t="s">
        <v>6</v>
      </c>
      <c r="C11" s="5">
        <v>0</v>
      </c>
      <c r="D11" s="5">
        <v>0</v>
      </c>
      <c r="E11" s="5">
        <v>0</v>
      </c>
      <c r="F11" s="5">
        <f>+C11+D11+E11</f>
        <v>0</v>
      </c>
    </row>
    <row r="12" spans="1:20" ht="5.0999999999999996" customHeight="1" x14ac:dyDescent="0.25">
      <c r="C12" s="6"/>
      <c r="D12" s="6"/>
      <c r="E12" s="6"/>
      <c r="F12" s="6"/>
    </row>
    <row r="13" spans="1:20" ht="5.0999999999999996" customHeight="1" thickBot="1" x14ac:dyDescent="0.3">
      <c r="A13" s="9"/>
      <c r="B13" s="9"/>
      <c r="C13" s="9"/>
      <c r="D13" s="9"/>
      <c r="E13" s="9"/>
      <c r="F13" s="9"/>
    </row>
    <row r="14" spans="1:20" ht="5.0999999999999996" customHeight="1" x14ac:dyDescent="0.25"/>
    <row r="15" spans="1:20" ht="15.75" customHeight="1" x14ac:dyDescent="0.25">
      <c r="A15" s="1" t="s">
        <v>9</v>
      </c>
    </row>
    <row r="16" spans="1:20" x14ac:dyDescent="0.25">
      <c r="A16" s="57"/>
      <c r="B16" s="57"/>
      <c r="C16" s="57"/>
      <c r="D16" s="57"/>
      <c r="E16" s="57"/>
      <c r="F16" s="57"/>
    </row>
    <row r="17" spans="1:6" x14ac:dyDescent="0.25">
      <c r="A17" s="57"/>
      <c r="B17" s="57"/>
      <c r="C17" s="57"/>
      <c r="D17" s="57"/>
      <c r="E17" s="57"/>
      <c r="F17" s="57"/>
    </row>
  </sheetData>
  <mergeCells count="15">
    <mergeCell ref="A16:F17"/>
    <mergeCell ref="A1:D1"/>
    <mergeCell ref="H1:K1"/>
    <mergeCell ref="A3:F3"/>
    <mergeCell ref="H3:M3"/>
    <mergeCell ref="A4:F4"/>
    <mergeCell ref="H4:M4"/>
    <mergeCell ref="A5:F5"/>
    <mergeCell ref="H5:M5"/>
    <mergeCell ref="A6:F6"/>
    <mergeCell ref="H6:M6"/>
    <mergeCell ref="A7:F7"/>
    <mergeCell ref="H7:M7"/>
    <mergeCell ref="A8:F8"/>
    <mergeCell ref="H8:M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GridLines="0" zoomScaleNormal="100" workbookViewId="0">
      <selection sqref="A1:D1"/>
    </sheetView>
  </sheetViews>
  <sheetFormatPr baseColWidth="10" defaultRowHeight="15" x14ac:dyDescent="0.25"/>
  <cols>
    <col min="1" max="1" width="4.28515625" style="13" customWidth="1"/>
    <col min="2" max="2" width="41.7109375" style="13" customWidth="1"/>
    <col min="3" max="6" width="20.140625" style="13" customWidth="1"/>
    <col min="7" max="7" width="11.42578125" style="11"/>
    <col min="8" max="8" width="15.28515625" style="11" bestFit="1" customWidth="1"/>
    <col min="9" max="9" width="15.140625" style="11" bestFit="1" customWidth="1"/>
    <col min="10" max="10" width="13.140625" style="11" bestFit="1" customWidth="1"/>
    <col min="11" max="11" width="15.140625" style="12" bestFit="1" customWidth="1"/>
    <col min="12" max="16384" width="11.42578125" style="13"/>
  </cols>
  <sheetData>
    <row r="1" spans="1:20" s="64" customFormat="1" ht="46.5" customHeight="1" x14ac:dyDescent="0.25">
      <c r="A1" s="58" t="s">
        <v>55</v>
      </c>
      <c r="B1" s="58"/>
      <c r="C1" s="58"/>
      <c r="D1" s="58"/>
      <c r="E1" s="59" t="s">
        <v>56</v>
      </c>
      <c r="F1" s="60"/>
      <c r="G1" s="60"/>
      <c r="H1" s="61"/>
      <c r="I1" s="61"/>
      <c r="J1" s="61"/>
      <c r="K1" s="61"/>
      <c r="L1" s="59"/>
      <c r="M1" s="62"/>
      <c r="N1" s="63"/>
      <c r="O1" s="63"/>
      <c r="P1" s="63"/>
      <c r="Q1" s="63"/>
      <c r="R1" s="63"/>
      <c r="S1" s="63"/>
      <c r="T1" s="63"/>
    </row>
    <row r="2" spans="1:20" s="69" customFormat="1" ht="28.5" customHeight="1" x14ac:dyDescent="0.25">
      <c r="A2" s="65"/>
      <c r="B2" s="65"/>
      <c r="C2" s="65"/>
      <c r="D2" s="65"/>
      <c r="E2" s="59"/>
      <c r="F2" s="66"/>
      <c r="G2" s="66"/>
      <c r="H2" s="67"/>
      <c r="I2" s="67"/>
      <c r="J2" s="68"/>
      <c r="K2" s="68"/>
      <c r="L2" s="68"/>
      <c r="M2" s="67"/>
      <c r="N2" s="63"/>
      <c r="O2" s="63"/>
      <c r="P2" s="63"/>
      <c r="Q2" s="63"/>
      <c r="R2" s="63"/>
      <c r="S2" s="63"/>
      <c r="T2" s="63"/>
    </row>
    <row r="3" spans="1:20" customFormat="1" ht="63.75" customHeight="1" x14ac:dyDescent="0.25">
      <c r="A3" s="70" t="s">
        <v>57</v>
      </c>
      <c r="B3" s="70"/>
      <c r="C3" s="70"/>
      <c r="D3" s="70"/>
      <c r="E3" s="70"/>
      <c r="F3" s="70"/>
      <c r="H3" s="71"/>
      <c r="I3" s="71"/>
      <c r="J3" s="71"/>
      <c r="K3" s="71"/>
      <c r="L3" s="71"/>
      <c r="M3" s="71"/>
      <c r="N3" s="72"/>
      <c r="O3" s="73"/>
      <c r="P3" s="73"/>
      <c r="Q3" s="73"/>
      <c r="R3" s="73"/>
      <c r="S3" s="72"/>
      <c r="T3" s="72"/>
    </row>
    <row r="4" spans="1:20" ht="15.75" thickBot="1" x14ac:dyDescent="0.3">
      <c r="A4" s="14" t="s">
        <v>11</v>
      </c>
      <c r="B4" s="15"/>
      <c r="C4" s="14" t="s">
        <v>3</v>
      </c>
      <c r="D4" s="15" t="s">
        <v>4</v>
      </c>
      <c r="E4" s="15" t="s">
        <v>5</v>
      </c>
      <c r="F4" s="16" t="s">
        <v>6</v>
      </c>
    </row>
    <row r="5" spans="1:20" x14ac:dyDescent="0.25">
      <c r="A5" s="17"/>
      <c r="B5" s="18" t="s">
        <v>6</v>
      </c>
      <c r="C5" s="19">
        <f>+C6+C9+C12+C13+C14+C15+C16+C17</f>
        <v>290943670.39999998</v>
      </c>
      <c r="D5" s="19">
        <f>+D6+D9+D12+D13+D14+D15+D16+D17</f>
        <v>85633975.409999996</v>
      </c>
      <c r="E5" s="19">
        <f>+E6+E9+E12+E13+E14+E15+E16+E17</f>
        <v>13152676.41</v>
      </c>
      <c r="F5" s="19">
        <f>+F6+F9+F12+F13+F14+F15+F16+F17</f>
        <v>389730322.21999997</v>
      </c>
      <c r="H5" s="20"/>
      <c r="I5" s="20"/>
      <c r="J5" s="20"/>
      <c r="K5" s="20"/>
      <c r="L5" s="11"/>
      <c r="M5" s="11"/>
    </row>
    <row r="6" spans="1:20" s="25" customFormat="1" x14ac:dyDescent="0.25">
      <c r="A6" s="21">
        <v>1</v>
      </c>
      <c r="B6" s="22" t="s">
        <v>13</v>
      </c>
      <c r="C6" s="23">
        <f>+C7+C8</f>
        <v>9684279.6400000006</v>
      </c>
      <c r="D6" s="23">
        <f>+D7+D8</f>
        <v>12663787.040000001</v>
      </c>
      <c r="E6" s="23">
        <f>+E7+E8</f>
        <v>348932.41</v>
      </c>
      <c r="F6" s="23">
        <f>+C6+D6+E6</f>
        <v>22696999.09</v>
      </c>
      <c r="G6" s="24"/>
      <c r="H6" s="29"/>
      <c r="I6" s="24"/>
      <c r="J6" s="24"/>
      <c r="K6" s="24"/>
      <c r="L6" s="24"/>
      <c r="M6" s="24"/>
    </row>
    <row r="7" spans="1:20" x14ac:dyDescent="0.25">
      <c r="A7" s="21"/>
      <c r="B7" s="26" t="s">
        <v>40</v>
      </c>
      <c r="C7" s="27">
        <v>5681660</v>
      </c>
      <c r="D7" s="27">
        <v>1530003</v>
      </c>
      <c r="E7" s="27">
        <v>0</v>
      </c>
      <c r="F7" s="23">
        <f t="shared" ref="F7:F17" si="0">+C7+D7+E7</f>
        <v>7211663</v>
      </c>
      <c r="H7" s="28"/>
      <c r="I7" s="28"/>
      <c r="K7" s="11"/>
      <c r="L7" s="11"/>
      <c r="M7" s="11"/>
    </row>
    <row r="8" spans="1:20" x14ac:dyDescent="0.25">
      <c r="A8" s="21"/>
      <c r="B8" s="26" t="s">
        <v>41</v>
      </c>
      <c r="C8" s="27">
        <v>4002619.64</v>
      </c>
      <c r="D8" s="27">
        <v>11133784.040000001</v>
      </c>
      <c r="E8" s="27">
        <v>348932.41</v>
      </c>
      <c r="F8" s="23">
        <f t="shared" si="0"/>
        <v>15485336.090000002</v>
      </c>
      <c r="H8" s="28"/>
      <c r="I8" s="28"/>
      <c r="K8" s="11"/>
      <c r="L8" s="11"/>
      <c r="M8" s="11"/>
    </row>
    <row r="9" spans="1:20" s="25" customFormat="1" x14ac:dyDescent="0.25">
      <c r="A9" s="21">
        <v>3</v>
      </c>
      <c r="B9" s="22" t="s">
        <v>42</v>
      </c>
      <c r="C9" s="23">
        <f>+C10+C11</f>
        <v>233768094</v>
      </c>
      <c r="D9" s="23">
        <f t="shared" ref="D9:E9" si="1">+D10+D11</f>
        <v>11111811</v>
      </c>
      <c r="E9" s="23">
        <f t="shared" si="1"/>
        <v>3500000</v>
      </c>
      <c r="F9" s="23">
        <f t="shared" si="0"/>
        <v>248379905</v>
      </c>
      <c r="G9" s="24"/>
      <c r="H9" s="29"/>
      <c r="I9" s="29"/>
      <c r="J9" s="24"/>
      <c r="K9" s="24"/>
      <c r="L9" s="24"/>
      <c r="M9" s="24"/>
    </row>
    <row r="10" spans="1:20" x14ac:dyDescent="0.25">
      <c r="A10" s="21"/>
      <c r="B10" s="26" t="s">
        <v>43</v>
      </c>
      <c r="C10" s="27">
        <v>233768094</v>
      </c>
      <c r="D10" s="27">
        <v>9361811</v>
      </c>
      <c r="E10" s="27">
        <v>0</v>
      </c>
      <c r="F10" s="23">
        <f t="shared" si="0"/>
        <v>243129905</v>
      </c>
      <c r="K10" s="11"/>
      <c r="L10" s="11"/>
      <c r="M10" s="11"/>
    </row>
    <row r="11" spans="1:20" ht="25.5" x14ac:dyDescent="0.25">
      <c r="A11" s="21"/>
      <c r="B11" s="26" t="s">
        <v>44</v>
      </c>
      <c r="C11" s="27">
        <v>0</v>
      </c>
      <c r="D11" s="27">
        <v>1750000</v>
      </c>
      <c r="E11" s="27">
        <v>3500000</v>
      </c>
      <c r="F11" s="23">
        <f t="shared" si="0"/>
        <v>5250000</v>
      </c>
      <c r="K11" s="11"/>
      <c r="L11" s="11"/>
      <c r="M11" s="11"/>
    </row>
    <row r="12" spans="1:20" x14ac:dyDescent="0.25">
      <c r="A12" s="21">
        <v>35</v>
      </c>
      <c r="B12" s="22" t="s">
        <v>45</v>
      </c>
      <c r="C12" s="27">
        <v>8014578</v>
      </c>
      <c r="D12" s="27">
        <v>5048535</v>
      </c>
      <c r="E12" s="27">
        <v>9303744</v>
      </c>
      <c r="F12" s="23">
        <f t="shared" si="0"/>
        <v>22366857</v>
      </c>
      <c r="K12" s="11"/>
      <c r="L12" s="11"/>
      <c r="M12" s="11"/>
    </row>
    <row r="13" spans="1:20" x14ac:dyDescent="0.25">
      <c r="A13" s="21">
        <v>40</v>
      </c>
      <c r="B13" s="22" t="s">
        <v>46</v>
      </c>
      <c r="C13" s="27">
        <v>0</v>
      </c>
      <c r="D13" s="27">
        <v>33718856.329999998</v>
      </c>
      <c r="E13" s="27">
        <v>0</v>
      </c>
      <c r="F13" s="23">
        <f t="shared" si="0"/>
        <v>33718856.329999998</v>
      </c>
      <c r="K13" s="11"/>
      <c r="L13" s="11"/>
      <c r="M13" s="11"/>
    </row>
    <row r="14" spans="1:20" x14ac:dyDescent="0.25">
      <c r="A14" s="21">
        <v>41</v>
      </c>
      <c r="B14" s="22" t="s">
        <v>47</v>
      </c>
      <c r="C14" s="27">
        <v>2720000</v>
      </c>
      <c r="D14" s="27">
        <v>1010000</v>
      </c>
      <c r="E14" s="27">
        <v>0</v>
      </c>
      <c r="F14" s="23">
        <f t="shared" si="0"/>
        <v>3730000</v>
      </c>
      <c r="K14" s="11"/>
      <c r="L14" s="11"/>
      <c r="M14" s="11"/>
    </row>
    <row r="15" spans="1:20" ht="25.5" x14ac:dyDescent="0.25">
      <c r="A15" s="21">
        <v>42</v>
      </c>
      <c r="B15" s="22" t="s">
        <v>48</v>
      </c>
      <c r="C15" s="27">
        <v>2800000</v>
      </c>
      <c r="D15" s="27">
        <v>4845992.9000000004</v>
      </c>
      <c r="E15" s="27">
        <v>0</v>
      </c>
      <c r="F15" s="23">
        <f t="shared" si="0"/>
        <v>7645992.9000000004</v>
      </c>
      <c r="K15" s="11"/>
      <c r="L15" s="11"/>
      <c r="M15" s="11"/>
    </row>
    <row r="16" spans="1:20" x14ac:dyDescent="0.25">
      <c r="A16" s="30">
        <v>43</v>
      </c>
      <c r="B16" s="31" t="s">
        <v>49</v>
      </c>
      <c r="C16" s="32">
        <v>33956718.759999998</v>
      </c>
      <c r="D16" s="32">
        <v>13694873.789999999</v>
      </c>
      <c r="E16" s="32">
        <v>0</v>
      </c>
      <c r="F16" s="23">
        <f t="shared" si="0"/>
        <v>47651592.549999997</v>
      </c>
      <c r="K16" s="11"/>
      <c r="L16" s="11"/>
      <c r="M16" s="11"/>
    </row>
    <row r="17" spans="1:13" ht="26.25" thickBot="1" x14ac:dyDescent="0.3">
      <c r="A17" s="33">
        <v>44</v>
      </c>
      <c r="B17" s="34" t="s">
        <v>50</v>
      </c>
      <c r="C17" s="35">
        <v>0</v>
      </c>
      <c r="D17" s="35">
        <v>3540119.35</v>
      </c>
      <c r="E17" s="35">
        <v>0</v>
      </c>
      <c r="F17" s="35">
        <f t="shared" si="0"/>
        <v>3540119.35</v>
      </c>
      <c r="K17" s="11"/>
      <c r="L17" s="11"/>
      <c r="M17" s="11"/>
    </row>
    <row r="18" spans="1:13" s="38" customFormat="1" ht="15.75" x14ac:dyDescent="0.25">
      <c r="A18" s="36" t="s">
        <v>51</v>
      </c>
      <c r="B18" s="36"/>
      <c r="C18" s="36"/>
      <c r="D18" s="36"/>
      <c r="E18" s="36"/>
      <c r="F18" s="36"/>
      <c r="G18" s="37"/>
      <c r="H18" s="37"/>
      <c r="I18" s="37"/>
      <c r="J18" s="37"/>
      <c r="K18" s="37"/>
      <c r="L18" s="37"/>
      <c r="M18" s="37"/>
    </row>
    <row r="19" spans="1:13" x14ac:dyDescent="0.25">
      <c r="K19" s="11"/>
      <c r="L19" s="11"/>
      <c r="M19" s="11"/>
    </row>
  </sheetData>
  <mergeCells count="4">
    <mergeCell ref="A3:F3"/>
    <mergeCell ref="A1:D1"/>
    <mergeCell ref="H1:K1"/>
    <mergeCell ref="H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Total</vt:lpstr>
      <vt:lpstr>FISCALES</vt:lpstr>
      <vt:lpstr>PROPIOS</vt:lpstr>
      <vt:lpstr>RAMOS AUTÓNOMOS</vt:lpstr>
      <vt:lpstr>FISCALES!Área_de_impresión</vt:lpstr>
      <vt:lpstr>PROPIOS!Área_de_impresión</vt:lpstr>
      <vt:lpstr>Total!Área_de_impresión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Oswaldo Ramirez Martinez</dc:creator>
  <cp:lastModifiedBy>Usuario de Windows</cp:lastModifiedBy>
  <dcterms:created xsi:type="dcterms:W3CDTF">2017-04-10T17:29:02Z</dcterms:created>
  <dcterms:modified xsi:type="dcterms:W3CDTF">2017-04-26T22:47:23Z</dcterms:modified>
</cp:coreProperties>
</file>